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ua\SMVO_LICITACAO\LICITAÇÃO\LICITAÇÃO - 2023\EDITAIS\PREGÃO PRESENCIAL\PP 22-2023 - SINALIZAÇÃO\"/>
    </mc:Choice>
  </mc:AlternateContent>
  <xr:revisionPtr revIDLastSave="0" documentId="13_ncr:1_{40E9EE97-DE65-4D24-A7D3-A001C60A9438}" xr6:coauthVersionLast="47" xr6:coauthVersionMax="47" xr10:uidLastSave="{00000000-0000-0000-0000-000000000000}"/>
  <bookViews>
    <workbookView xWindow="-120" yWindow="-120" windowWidth="29040" windowHeight="15840" xr2:uid="{7A0A7E97-AD71-4BDD-B4CF-5FD5166DCC7E}"/>
  </bookViews>
  <sheets>
    <sheet name="Planilha" sheetId="2" r:id="rId1"/>
  </sheets>
  <definedNames>
    <definedName name="_xlnm.Print_Area" localSheetId="0">Planilha!$A$1:$K$55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2" l="1"/>
  <c r="J9" i="2"/>
  <c r="J10" i="2"/>
  <c r="J11" i="2"/>
  <c r="J12" i="2"/>
  <c r="J13" i="2"/>
  <c r="J14" i="2"/>
  <c r="J15" i="2"/>
  <c r="K15" i="2" s="1"/>
  <c r="J16" i="2"/>
  <c r="K16" i="2" s="1"/>
  <c r="J17" i="2"/>
  <c r="J18" i="2"/>
  <c r="J19" i="2"/>
  <c r="J20" i="2"/>
  <c r="J21" i="2"/>
  <c r="J22" i="2"/>
  <c r="J23" i="2"/>
  <c r="J25" i="2"/>
  <c r="K25" i="2" s="1"/>
  <c r="J26" i="2"/>
  <c r="J27" i="2"/>
  <c r="J28" i="2"/>
  <c r="J29" i="2"/>
  <c r="J30" i="2"/>
  <c r="J31" i="2"/>
  <c r="J32" i="2"/>
  <c r="K32" i="2" s="1"/>
  <c r="J33" i="2"/>
  <c r="K33" i="2" s="1"/>
  <c r="J34" i="2"/>
  <c r="J35" i="2"/>
  <c r="J36" i="2"/>
  <c r="J37" i="2"/>
  <c r="J38" i="2"/>
  <c r="J39" i="2"/>
  <c r="J40" i="2"/>
  <c r="K40" i="2" s="1"/>
  <c r="J41" i="2"/>
  <c r="K41" i="2" s="1"/>
  <c r="J42" i="2"/>
  <c r="J43" i="2"/>
  <c r="J44" i="2"/>
  <c r="J45" i="2"/>
  <c r="J46" i="2"/>
  <c r="J47" i="2"/>
  <c r="J48" i="2"/>
  <c r="K48" i="2" s="1"/>
  <c r="J49" i="2"/>
  <c r="K49" i="2" s="1"/>
  <c r="J51" i="2"/>
  <c r="J52" i="2"/>
  <c r="J53" i="2"/>
  <c r="J54" i="2"/>
  <c r="K17" i="2"/>
  <c r="K23" i="2"/>
  <c r="K31" i="2"/>
  <c r="K39" i="2"/>
  <c r="K47" i="2"/>
  <c r="K10" i="2"/>
  <c r="K11" i="2"/>
  <c r="K12" i="2"/>
  <c r="K13" i="2"/>
  <c r="K14" i="2"/>
  <c r="K18" i="2"/>
  <c r="K19" i="2"/>
  <c r="K20" i="2"/>
  <c r="K21" i="2"/>
  <c r="K22" i="2"/>
  <c r="K26" i="2"/>
  <c r="K27" i="2"/>
  <c r="K28" i="2"/>
  <c r="K29" i="2"/>
  <c r="K30" i="2"/>
  <c r="K34" i="2"/>
  <c r="K35" i="2"/>
  <c r="K36" i="2"/>
  <c r="K37" i="2"/>
  <c r="K38" i="2"/>
  <c r="K42" i="2"/>
  <c r="K43" i="2"/>
  <c r="K44" i="2"/>
  <c r="K45" i="2"/>
  <c r="K46" i="2"/>
  <c r="K51" i="2"/>
  <c r="K52" i="2"/>
  <c r="K53" i="2"/>
  <c r="K54" i="2"/>
  <c r="K9" i="2"/>
  <c r="M9" i="2"/>
  <c r="O9" i="2"/>
  <c r="Q9" i="2"/>
  <c r="M10" i="2"/>
  <c r="O10" i="2"/>
  <c r="Q10" i="2"/>
  <c r="M11" i="2"/>
  <c r="O11" i="2"/>
  <c r="N55" i="2" s="1"/>
  <c r="Q11" i="2"/>
  <c r="M12" i="2"/>
  <c r="O12" i="2"/>
  <c r="Q12" i="2"/>
  <c r="M13" i="2"/>
  <c r="O13" i="2"/>
  <c r="Q13" i="2"/>
  <c r="M14" i="2"/>
  <c r="L55" i="2" s="1"/>
  <c r="O14" i="2"/>
  <c r="Q14" i="2"/>
  <c r="M15" i="2"/>
  <c r="O15" i="2"/>
  <c r="Q15" i="2"/>
  <c r="M16" i="2"/>
  <c r="O16" i="2"/>
  <c r="Q16" i="2"/>
  <c r="P55" i="2" s="1"/>
  <c r="M17" i="2"/>
  <c r="O17" i="2"/>
  <c r="Q17" i="2"/>
  <c r="M18" i="2"/>
  <c r="O18" i="2"/>
  <c r="Q18" i="2"/>
  <c r="M19" i="2"/>
  <c r="O19" i="2"/>
  <c r="Q19" i="2"/>
  <c r="M20" i="2"/>
  <c r="O20" i="2"/>
  <c r="Q20" i="2"/>
  <c r="M21" i="2"/>
  <c r="O21" i="2"/>
  <c r="Q21" i="2"/>
  <c r="M22" i="2"/>
  <c r="O22" i="2"/>
  <c r="Q22" i="2"/>
  <c r="M23" i="2"/>
  <c r="O23" i="2"/>
  <c r="Q23" i="2"/>
  <c r="M25" i="2"/>
  <c r="O25" i="2"/>
  <c r="Q25" i="2"/>
  <c r="M26" i="2"/>
  <c r="O26" i="2"/>
  <c r="Q26" i="2"/>
  <c r="M27" i="2"/>
  <c r="O27" i="2"/>
  <c r="Q27" i="2"/>
  <c r="M28" i="2"/>
  <c r="O28" i="2"/>
  <c r="Q28" i="2"/>
  <c r="M29" i="2"/>
  <c r="O29" i="2"/>
  <c r="Q29" i="2"/>
  <c r="M30" i="2"/>
  <c r="O30" i="2"/>
  <c r="Q30" i="2"/>
  <c r="M31" i="2"/>
  <c r="O31" i="2"/>
  <c r="Q31" i="2"/>
  <c r="M32" i="2"/>
  <c r="O32" i="2"/>
  <c r="Q32" i="2"/>
  <c r="M33" i="2"/>
  <c r="O33" i="2"/>
  <c r="Q33" i="2"/>
  <c r="M34" i="2"/>
  <c r="O34" i="2"/>
  <c r="Q34" i="2"/>
  <c r="M35" i="2"/>
  <c r="O35" i="2"/>
  <c r="Q35" i="2"/>
  <c r="M36" i="2"/>
  <c r="O36" i="2"/>
  <c r="Q36" i="2"/>
  <c r="M37" i="2"/>
  <c r="O37" i="2"/>
  <c r="Q37" i="2"/>
  <c r="M38" i="2"/>
  <c r="O38" i="2"/>
  <c r="Q38" i="2"/>
  <c r="M39" i="2"/>
  <c r="O39" i="2"/>
  <c r="Q39" i="2"/>
  <c r="M40" i="2"/>
  <c r="O40" i="2"/>
  <c r="Q40" i="2"/>
  <c r="M41" i="2"/>
  <c r="O41" i="2"/>
  <c r="Q41" i="2"/>
  <c r="M42" i="2"/>
  <c r="O42" i="2"/>
  <c r="Q42" i="2"/>
  <c r="M43" i="2"/>
  <c r="O43" i="2"/>
  <c r="Q43" i="2"/>
  <c r="M44" i="2"/>
  <c r="O44" i="2"/>
  <c r="Q44" i="2"/>
  <c r="M45" i="2"/>
  <c r="O45" i="2"/>
  <c r="Q45" i="2"/>
  <c r="M46" i="2"/>
  <c r="O46" i="2"/>
  <c r="Q46" i="2"/>
  <c r="M47" i="2"/>
  <c r="O47" i="2"/>
  <c r="Q47" i="2"/>
  <c r="M48" i="2"/>
  <c r="O48" i="2"/>
  <c r="Q48" i="2"/>
  <c r="M49" i="2"/>
  <c r="O49" i="2"/>
  <c r="Q49" i="2"/>
  <c r="M51" i="2"/>
  <c r="O51" i="2"/>
  <c r="Q51" i="2"/>
  <c r="M52" i="2"/>
  <c r="O52" i="2"/>
  <c r="Q52" i="2"/>
  <c r="M53" i="2"/>
  <c r="O53" i="2"/>
  <c r="Q53" i="2"/>
  <c r="M54" i="2"/>
  <c r="O54" i="2"/>
  <c r="Q54" i="2"/>
</calcChain>
</file>

<file path=xl/sharedStrings.xml><?xml version="1.0" encoding="utf-8"?>
<sst xmlns="http://schemas.openxmlformats.org/spreadsheetml/2006/main" count="157" uniqueCount="113">
  <si>
    <t>UN</t>
  </si>
  <si>
    <t>M²</t>
  </si>
  <si>
    <t>Fornecimento e instalação de bandeira simples-BP2(altura livre 5,50m)</t>
  </si>
  <si>
    <t>Fornecimento e instalação de bandeira simples-BS4(Altura Livre 5,50m)</t>
  </si>
  <si>
    <t>Fornecimento e instalação de braçadeira dupla galvanizada com longarina 4,5” x 1,50m para fixação de placas de orientação. NBR 11890</t>
  </si>
  <si>
    <t>Fornecimento e instalação de braçadeira galvanizada com longarina 2 1/2 x 0,40 m.</t>
  </si>
  <si>
    <t>Fornecimento e instalação de braço light P-55 em aço galvanizado a fogo 76,2mm x 2,7m NBR11890</t>
  </si>
  <si>
    <t>Fornecimento e instalação de braço projetado em aço galvanizado a fogo tipo 128 mm 2 bocas, espessura 4,70mm, comprimento de 4,70 metros com 02 aletas anti-giro.</t>
  </si>
  <si>
    <t>Fornecimento e instalação de Coluna composta cônica 6500 mm engastada, com Braço Projetado cônico constituído em chapa de aço 1010/1020, espessura 3,0 mm, com projeção horizontal 5500 mm para placas ate 3,00 x 1,50m</t>
  </si>
  <si>
    <t>Fornecimento e instalação de coluna dupla CD1(altura livre 2,80m)</t>
  </si>
  <si>
    <t>Fornecimento e instalação de coluna dupla CD2(altura livre 2,80m)</t>
  </si>
  <si>
    <t>Fornecimento e instalação de coluna em aço galvanizado a fogo, diâmetro de 2 1/2, comprimento de 3,60 ml com tampa de vedação NBR 11890</t>
  </si>
  <si>
    <t>Fornecimento e instalação de coluna em aço galvanizado a fogo tipo 128 mm 2 bocas, espessura 4,75mm, comprimento de 6 metros com 02 aletas anti-giro</t>
  </si>
  <si>
    <t>Fornecimento instalação de coluna em aço galvanizado a fogo tipo P- 51, dimensões 4” x 5,00m x 3,75mm para fixação de placa de orientação com elementos de fixação, que serão utilizados para fixação das placas. NBR 11890</t>
  </si>
  <si>
    <t>Fornecimento e instalação de coluna em aço galvanizado a fogo tipo P- 53, dimensões 4” x 5,00m x 3,75mm para fixação de placa de orientação com elementos de fixação, que serão utilizados para fixação das placas. NBR 11890</t>
  </si>
  <si>
    <t>Fornecimento e instalação de coluna em aço galvanizado a fogo tipo P- 57, dimensões 4” x 5,25m x 3,75mmpara fixação de placa de orientação com braço em aço galvanizado a fogo de 76,2mm x 3,15m com fundações e elementos de fixação, que serão utilizados para fixação das placas. NBR 11890</t>
  </si>
  <si>
    <t>Fornecimento e instalação de coluna em aço galvanizado a fogo tipo P- 58, dimensões 4,25 “x 6,00 m x 3,75mm para fixação de placa de orientação com braço em aço galvanizado a fogo de 76,2mm x ,15m com fundações e elementos de fixação, que serão utilizados para fixação das placas. NBR 11890</t>
  </si>
  <si>
    <t>Fornecimento e instalação de coluna simples CS1 (altura livre 2,80m)</t>
  </si>
  <si>
    <t>Fornecimento e instalação de conjunto e cinta 3/4, barquete e selo para fixação de placas de sinalização</t>
  </si>
  <si>
    <t>Fornecimento e instalação de placas de regulamentação ou advertência em alumínio composto constituído de duas lâminas de 0,2mm de cada lado e núcleo de polietileno de baixa intensidade, conforme ABNT NBR 16.179 fundo e orla com películas tipo I e legenda ou pictograma película tipo IV conforme ABNT 14.644.</t>
  </si>
  <si>
    <t>Fornecimento e instalação de placas indicativas em alumínio composto constituído de duas lâminas de 0,2mm de cada lado e núcleo de polietileno de baixa intensidade, conforme ABNT NBR 6.179 fundo com películas tipo I-A e legenda ou pictograma película tipo I-A conforme ABNT 14.644.</t>
  </si>
  <si>
    <t>Fornecimento e instalação de placas indicativas em alumínio composto (ACM) NBR 16179, totalmente refletiva película tipo III (NBR 14644), na mensagem, legenda e pictograma medida moduladas.</t>
  </si>
  <si>
    <t>Equipe padrão de monitoramento de trafego noturna composta por 1 supervisor e 3 técnicos para orientação de trânsito</t>
  </si>
  <si>
    <t>CJ</t>
  </si>
  <si>
    <t>H</t>
  </si>
  <si>
    <t>ITEM</t>
  </si>
  <si>
    <t>UND</t>
  </si>
  <si>
    <t>VALOR UNIT.</t>
  </si>
  <si>
    <t>VALOR TOTAL</t>
  </si>
  <si>
    <t>M</t>
  </si>
  <si>
    <t>FORNECIMENTO E IMPLANTAÇÃO DE TACHA  A LED -  Fornecimento e implantação de tacha a LED</t>
  </si>
  <si>
    <t>REMOÇÃO DE TACHAS/TACHÕES - Remoção de tachas / tachões</t>
  </si>
  <si>
    <t>SERVIÇO DE EXECUÇÃO DE SINALIZAÇÃO HORIZONTAL COM APLICAÇÃO DE ELASTOPLÁSTICO - Serviço de  execução de  sinalização horizontal  com  aplicação  de elastoplástico - espessura 1,5mm. NBR 15471</t>
  </si>
  <si>
    <t>SERVIÇO DE EXECUÇÃO DE SINALIZAÇÃO HORIZONTAL COM  APLICAÇÃO DE MASSA TERMOPLÁSTICA - Serviço de execução de sinalização horizontal  com  aplicação  de massa termoplástica a quente pelo método de extrusão. NBR 13132</t>
  </si>
  <si>
    <t>SERVIÇO DE EXECUÇÃO DE SINALIZAÇÃO HORIZONTAL COM  APLICAÇÃO  DE  MASSA TERMOPLÁSTICA - ASPERSÃO - Serviço de execução de       sinalização horizontal  com  aplicação  de massa termoplástica aquente pelo método de aspersão. NBR 13159</t>
  </si>
  <si>
    <t>SERVIÇO DE EXECUÇÃO DE SINALIZAÇÃO HORIZONTAL COM  APLICAÇÃO  DE  MASSA TERMOPLÁSTICO ALTO RELEVO - Serviço de execução de      sinalização horizontal  com  aplicação  de massa Termoplástico Alto Relevo pelo processo de extrusão mecânica.NBR 15543</t>
  </si>
  <si>
    <t>SERVIÇO DE EXECUÇÃO DE SINALIZAÇÃO HORIZONTAL COM APLICAÇÃO DE MATERIAL A BASE DE METILMETACRILATO - Serviço de  execução de sinalização horizontal com aplicação de  material  a  base de Metilmetacrilato Bi componente  -  Plástico a Frio - Sistema de Aplicação Manual, com refletização por micro esferas de vidro.NBR 15870</t>
  </si>
  <si>
    <t>SERVIÇO DE EXECUÇÃO DE SINALIZAÇÃO HORIZONTAL COM APLICAÇÃO DE MATERIAL A BASE DE METILMETACRILATO TRICOMPONENTE - Serviço
de execução de sinalização horizontal  com  aplicação  de material a base de Metilmetacrilato tricomponente - Plástico a Frio -  Sistema  de  Aplicação por Dupla Aspersão (Spray) Biline,com refletização por micro esferas de vidro. NBR 15870</t>
  </si>
  <si>
    <t>SERVIÇO DE REMOÇÃO DE SINALIZAÇÃO  HORIZONTAL  - MANUAL - Serviço de remoção de sinalização horizontal existente pelo processo manual        NBR 15402/15405</t>
  </si>
  <si>
    <t>FORNECIMENTO E INSTALAÇÃO DE TACHÃO MONO DIRECIONAL ABS - Fornecimento e instalação de tachão mono direcional ABS, nas cores brancas  e amarelo tipo I NBR 15576.</t>
  </si>
  <si>
    <t>FORNECIMENTO E INSTALAÇÃO DE TACHA MONO DIRECIONAL - fornecimento e instalação de tacha mono direcional nas cores branco e amarelo tipo II. NBR 14636.</t>
  </si>
  <si>
    <t>FORNECIMENTO E INSTALAÇÃO DE TACHA BIDIRECIONAL- Fornecimento e instalação de tacha  bidirecional  nas  cores branco e amarelo tipo II. NBR 14636.</t>
  </si>
  <si>
    <t>DESCRIÇÃO</t>
  </si>
  <si>
    <t>Pintura manual setas e zebrados 0,6 mm (SICRO/DNIT)</t>
  </si>
  <si>
    <t>Pintura de faixa com tinta acrílica - espessura de 0,6 mm (SICRO/DNIT)</t>
  </si>
  <si>
    <t>Pórtico metálico com vão de 15,9 m, vento de 40 m/s e área de exposição de até 23,85 m² - fornecimento e implantação (SICRO/DNIT)</t>
  </si>
  <si>
    <t>Ancoragem de defensa semimaleável simples (SICRO/DNIT)</t>
  </si>
  <si>
    <t>Terminal absorvedor de energia de abertura com nível de contenção TL3 para defensa metálica (SICRO/DNIT)</t>
  </si>
  <si>
    <t>QUANT.</t>
  </si>
  <si>
    <t>SINALIZAÇÃO HORIZONTAL</t>
  </si>
  <si>
    <t>SINALIZAÇÃO VERTICAL</t>
  </si>
  <si>
    <t>OBRAS COMPLEMENTARES</t>
  </si>
  <si>
    <t>FORNECIMENTO E INSTALAÇÃO DE TACHÃO BI DIRECIONAL ABS - Fornecimento e instalação de tachão bi direcional ABS, na cor amarela tipo I NBR 15576.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</si>
  <si>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</si>
  <si>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</si>
  <si>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</si>
  <si>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</si>
  <si>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</si>
  <si>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</si>
  <si>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</si>
  <si>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</si>
  <si>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</si>
  <si>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</si>
  <si>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</si>
  <si>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</si>
  <si>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</si>
  <si>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</si>
  <si>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</si>
  <si>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</si>
  <si>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</si>
  <si>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</si>
  <si>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</si>
  <si>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</si>
  <si>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</si>
  <si>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</si>
  <si>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</si>
  <si>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</si>
  <si>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</si>
  <si>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</si>
  <si>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</si>
  <si>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</si>
  <si>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</si>
  <si>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</si>
  <si>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</si>
  <si>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</si>
  <si>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</si>
  <si>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</si>
  <si>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</si>
  <si>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</si>
  <si>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</si>
  <si>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</si>
  <si>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</si>
  <si>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</si>
  <si>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3.1</t>
  </si>
  <si>
    <t>3.2</t>
  </si>
  <si>
    <t>3.3</t>
  </si>
  <si>
    <t>3.4</t>
  </si>
  <si>
    <t>Defensa semi maleável simples - fornecimento e implantação (SICRO/DNIT)</t>
  </si>
  <si>
    <t>2.0</t>
  </si>
  <si>
    <t>1.0</t>
  </si>
  <si>
    <t>3.0</t>
  </si>
  <si>
    <t>Fornecimento e implantação de luminária a LED para pedestre padrão CET SP</t>
  </si>
  <si>
    <t>TOTAL</t>
  </si>
  <si>
    <t>Fornecimento e instalação de placas de logradouro em alumínio composto (ACM) – NBR 16179, totalmente refletiva película tipo I (NBR 14644), na mensagem, legenda e pictograma - 0,50 x 0,25 cm cada placa terá a impressão nas duas faces da chapa</t>
  </si>
  <si>
    <t>Fornecimento de placas de solo, confeccionada em aço galvanizado (NBR 11904) película tipo IA + GTP (NBR 14644), medindo até 2,00m².</t>
  </si>
  <si>
    <t>Pickup tipo media, capac. 800 kg de carga, equipada com giroflex amarelo, rádio comunicador, ini PMV e dispositivos de uso geral inclusive cone e demais elementos para fechamento de trafego, moto serra e bomba sapim e pó de serra</t>
  </si>
  <si>
    <t>SERVIÇOS: SINALIZAÇÃO HORIZONTAL E VERTICAL E OBRAS COMPLEMENTARES</t>
  </si>
  <si>
    <t>LOCAL: MUNICÍPIO DE VÁRZEA GRANDE</t>
  </si>
  <si>
    <t>ORIGEM DOS VALORES DE REFERÊNCIA: COTAÇÃO COM FORNECEDORES</t>
  </si>
  <si>
    <t>VALOR UNITÁRIO</t>
  </si>
  <si>
    <t>PROPOSTA 01</t>
  </si>
  <si>
    <t>PROPOSTA 02</t>
  </si>
  <si>
    <t>PROPOSTA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</si>
</sst>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 applyProtection="1">
      <alignment horizontal="center" vertical="center"/>
    </xf>
    <xf numFmtId="44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6" fillId="0" borderId="0" xfId="0" applyFont="1"/>
    <xf numFmtId="7" fontId="4" fillId="2" borderId="4" xfId="2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7" fontId="4" fillId="3" borderId="4" xfId="2" applyNumberFormat="1" applyFont="1" applyFill="1" applyBorder="1" applyAlignment="1" applyProtection="1">
      <alignment horizontal="center" vertical="center"/>
    </xf>
    <xf numFmtId="44" fontId="2" fillId="3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/>
    </xf>
  </cellXfs>
  <cellStyles count="6">
    <cellStyle name="Moeda" xfId="2" builtinId="4"/>
    <cellStyle name="Normal" xfId="0" builtinId="0"/>
    <cellStyle name="Normal 2" xfId="5" xr:uid="{477CD386-1429-4D07-8F40-7BBC676DCFC9}"/>
    <cellStyle name="Vírgula" xfId="1" builtinId="3"/>
    <cellStyle name="Vírgula 2" xfId="3" xr:uid="{880EF280-8518-473D-BDA9-ABA13959161F}"/>
    <cellStyle name="Vírgula 3" xfId="4" xr:uid="{96444F10-D7C2-408F-AE80-EAEC2ACD04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133350</xdr:rowOff>
    </xdr:from>
    <xdr:to>
      <xdr:col>9</xdr:col>
      <xdr:colOff>797979</xdr:colOff>
      <xdr:row>0</xdr:row>
      <xdr:rowOff>1324071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85FB29-23E5-4EBE-A3F7-45C90F9A6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33350"/>
          <a:ext cx="6732054" cy="1190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018F-8D7F-4AF7-BAF2-ED42488D9D5F}">
  <dimension ref="A1:AU67"/>
  <sheetViews>
    <sheetView tabSelected="1" view="pageBreakPreview" zoomScaleNormal="100" zoomScaleSheetLayoutView="100" workbookViewId="0">
      <selection activeCell="S62" sqref="S62"/>
    </sheetView>
  </sheetViews>
  <sheetFormatPr defaultRowHeight="15" x14ac:dyDescent="0.25"/>
  <cols>
    <col min="1" max="1" width="9.140625" style="4"/>
    <col min="2" max="2" width="37.5703125" style="3" customWidth="1"/>
    <col min="3" max="4" width="9.140625" style="3"/>
    <col min="5" max="5" width="4.42578125" style="3" customWidth="1"/>
    <col min="6" max="6" width="9.140625" style="3" hidden="1" customWidth="1"/>
    <col min="7" max="7" width="10" style="3" customWidth="1"/>
    <col min="8" max="8" width="8.140625" style="3" customWidth="1"/>
    <col min="9" max="9" width="12.5703125" style="4" customWidth="1"/>
    <col min="10" max="10" width="13.7109375" style="4" bestFit="1" customWidth="1"/>
    <col min="11" max="11" width="17" style="4" bestFit="1" customWidth="1"/>
    <col min="12" max="12" width="17.7109375" style="8" bestFit="1" customWidth="1"/>
    <col min="13" max="13" width="15.5703125" style="8" bestFit="1" customWidth="1"/>
    <col min="14" max="14" width="17.7109375" style="3" bestFit="1" customWidth="1"/>
    <col min="15" max="15" width="15.5703125" style="3" bestFit="1" customWidth="1"/>
    <col min="16" max="16" width="17.7109375" style="3" bestFit="1" customWidth="1"/>
    <col min="17" max="17" width="15.5703125" style="3" bestFit="1" customWidth="1"/>
    <col min="18" max="18" width="9.140625" style="11"/>
    <col min="19" max="19" width="15.85546875" style="11" customWidth="1"/>
    <col min="20" max="47" width="9.140625" style="11"/>
  </cols>
  <sheetData>
    <row r="1" spans="1:17" ht="111.7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7" x14ac:dyDescent="0.25">
      <c r="A3" s="35" t="s">
        <v>106</v>
      </c>
      <c r="B3" s="36"/>
      <c r="C3" s="36"/>
      <c r="D3" s="36"/>
      <c r="E3" s="36"/>
      <c r="F3" s="36"/>
      <c r="G3" s="36"/>
      <c r="H3" s="36"/>
      <c r="I3" s="36"/>
      <c r="J3" s="36"/>
      <c r="K3" s="37"/>
    </row>
    <row r="4" spans="1:17" x14ac:dyDescent="0.25">
      <c r="A4" s="30" t="s">
        <v>107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7" x14ac:dyDescent="0.25">
      <c r="A5" s="30" t="s">
        <v>108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7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25" t="s">
        <v>110</v>
      </c>
      <c r="M6" s="26"/>
      <c r="N6" s="25" t="s">
        <v>111</v>
      </c>
      <c r="O6" s="26"/>
      <c r="P6" s="25" t="s">
        <v>112</v>
      </c>
      <c r="Q6" s="26"/>
    </row>
    <row r="7" spans="1:17" s="9" customFormat="1" ht="12.75" x14ac:dyDescent="0.2">
      <c r="A7" s="1" t="s">
        <v>25</v>
      </c>
      <c r="B7" s="45" t="s">
        <v>42</v>
      </c>
      <c r="C7" s="45"/>
      <c r="D7" s="45"/>
      <c r="E7" s="45"/>
      <c r="F7" s="45"/>
      <c r="G7" s="45"/>
      <c r="H7" s="1" t="s">
        <v>26</v>
      </c>
      <c r="I7" s="14" t="s">
        <v>48</v>
      </c>
      <c r="J7" s="1" t="s">
        <v>27</v>
      </c>
      <c r="K7" s="1" t="s">
        <v>28</v>
      </c>
      <c r="L7" s="1" t="s">
        <v>109</v>
      </c>
      <c r="M7" s="10" t="s">
        <v>28</v>
      </c>
      <c r="N7" s="1" t="s">
        <v>109</v>
      </c>
      <c r="O7" s="10" t="s">
        <v>28</v>
      </c>
      <c r="P7" s="1" t="s">
        <v>109</v>
      </c>
      <c r="Q7" s="10" t="s">
        <v>28</v>
      </c>
    </row>
    <row r="8" spans="1:17" x14ac:dyDescent="0.25">
      <c r="A8" s="2" t="s">
        <v>99</v>
      </c>
      <c r="B8" s="38" t="s">
        <v>49</v>
      </c>
      <c r="C8" s="39"/>
      <c r="D8" s="39"/>
      <c r="E8" s="39"/>
      <c r="F8" s="39"/>
      <c r="G8" s="39"/>
      <c r="H8" s="5"/>
      <c r="I8" s="5"/>
      <c r="J8" s="2"/>
      <c r="K8" s="2"/>
      <c r="L8" s="16"/>
      <c r="M8" s="16"/>
      <c r="N8" s="16"/>
      <c r="O8" s="16"/>
      <c r="P8" s="16"/>
      <c r="Q8" s="16"/>
    </row>
    <row r="9" spans="1:17" ht="29.25" customHeight="1" x14ac:dyDescent="0.25">
      <c r="A9" s="17" t="s">
        <v>53</v>
      </c>
      <c r="B9" s="34" t="s">
        <v>30</v>
      </c>
      <c r="C9" s="34"/>
      <c r="D9" s="34"/>
      <c r="E9" s="34"/>
      <c r="F9" s="34"/>
      <c r="G9" s="34"/>
      <c r="H9" s="18" t="s">
        <v>0</v>
      </c>
      <c r="I9" s="19">
        <v>800</v>
      </c>
      <c r="J9" s="20">
        <f>AVERAGE(L9,N9,P9)</f>
        <v>419.49666666666667</v>
      </c>
      <c r="K9" s="21">
        <f>I9*J9</f>
        <v>335597.33333333331</v>
      </c>
      <c r="L9" s="22">
        <v>418.66</v>
      </c>
      <c r="M9" s="22">
        <f>(I9*L9)</f>
        <v>334928</v>
      </c>
      <c r="N9" s="22">
        <v>446.16</v>
      </c>
      <c r="O9" s="22">
        <f>(I9*N9)</f>
        <v>356928</v>
      </c>
      <c r="P9" s="22">
        <v>393.67</v>
      </c>
      <c r="Q9" s="22">
        <f>(I9*P9)</f>
        <v>314936</v>
      </c>
    </row>
    <row r="10" spans="1:17" ht="30.75" customHeight="1" x14ac:dyDescent="0.25">
      <c r="A10" s="17" t="s">
        <v>54</v>
      </c>
      <c r="B10" s="34" t="s">
        <v>41</v>
      </c>
      <c r="C10" s="34"/>
      <c r="D10" s="34"/>
      <c r="E10" s="34"/>
      <c r="F10" s="34"/>
      <c r="G10" s="34"/>
      <c r="H10" s="18" t="s">
        <v>0</v>
      </c>
      <c r="I10" s="19">
        <v>5000</v>
      </c>
      <c r="J10" s="20">
        <f t="shared" ref="J10:J54" si="0">AVERAGE(L10,N10,P10)</f>
        <v>51.143333333333338</v>
      </c>
      <c r="K10" s="21">
        <f t="shared" ref="K10:K54" si="1">I10*J10</f>
        <v>255716.66666666669</v>
      </c>
      <c r="L10" s="22">
        <v>50.33</v>
      </c>
      <c r="M10" s="22">
        <f t="shared" ref="M10:M54" si="2">(I10*L10)</f>
        <v>251650</v>
      </c>
      <c r="N10" s="22">
        <v>49.65</v>
      </c>
      <c r="O10" s="22">
        <f t="shared" ref="O10:O54" si="3">(I10*N10)</f>
        <v>248250</v>
      </c>
      <c r="P10" s="22">
        <v>53.45</v>
      </c>
      <c r="Q10" s="22">
        <f t="shared" ref="Q10:Q54" si="4">(I10*P10)</f>
        <v>267250</v>
      </c>
    </row>
    <row r="11" spans="1:17" ht="37.5" customHeight="1" x14ac:dyDescent="0.25">
      <c r="A11" s="17" t="s">
        <v>55</v>
      </c>
      <c r="B11" s="34" t="s">
        <v>40</v>
      </c>
      <c r="C11" s="34"/>
      <c r="D11" s="34"/>
      <c r="E11" s="34"/>
      <c r="F11" s="34"/>
      <c r="G11" s="34"/>
      <c r="H11" s="18" t="s">
        <v>0</v>
      </c>
      <c r="I11" s="19">
        <v>10000</v>
      </c>
      <c r="J11" s="20">
        <f t="shared" si="0"/>
        <v>42.05</v>
      </c>
      <c r="K11" s="21">
        <f t="shared" si="1"/>
        <v>420500</v>
      </c>
      <c r="L11" s="22">
        <v>44.28</v>
      </c>
      <c r="M11" s="22">
        <f t="shared" si="2"/>
        <v>442800</v>
      </c>
      <c r="N11" s="22">
        <v>41.54</v>
      </c>
      <c r="O11" s="22">
        <f t="shared" si="3"/>
        <v>415400</v>
      </c>
      <c r="P11" s="22">
        <v>40.33</v>
      </c>
      <c r="Q11" s="22">
        <f t="shared" si="4"/>
        <v>403300</v>
      </c>
    </row>
    <row r="12" spans="1:17" ht="40.5" customHeight="1" x14ac:dyDescent="0.25">
      <c r="A12" s="17" t="s">
        <v>56</v>
      </c>
      <c r="B12" s="34" t="s">
        <v>39</v>
      </c>
      <c r="C12" s="34"/>
      <c r="D12" s="34"/>
      <c r="E12" s="34"/>
      <c r="F12" s="34"/>
      <c r="G12" s="34"/>
      <c r="H12" s="18" t="s">
        <v>0</v>
      </c>
      <c r="I12" s="19">
        <v>2000</v>
      </c>
      <c r="J12" s="20">
        <f t="shared" si="0"/>
        <v>115.21</v>
      </c>
      <c r="K12" s="21">
        <f t="shared" si="1"/>
        <v>230420</v>
      </c>
      <c r="L12" s="22">
        <v>109.83</v>
      </c>
      <c r="M12" s="22">
        <f t="shared" si="2"/>
        <v>219660</v>
      </c>
      <c r="N12" s="22">
        <v>122.23</v>
      </c>
      <c r="O12" s="22">
        <f t="shared" si="3"/>
        <v>244460</v>
      </c>
      <c r="P12" s="22">
        <v>113.57</v>
      </c>
      <c r="Q12" s="22">
        <f t="shared" si="4"/>
        <v>227140</v>
      </c>
    </row>
    <row r="13" spans="1:17" ht="38.25" customHeight="1" x14ac:dyDescent="0.25">
      <c r="A13" s="17" t="s">
        <v>57</v>
      </c>
      <c r="B13" s="34" t="s">
        <v>52</v>
      </c>
      <c r="C13" s="34"/>
      <c r="D13" s="34"/>
      <c r="E13" s="34"/>
      <c r="F13" s="34"/>
      <c r="G13" s="34"/>
      <c r="H13" s="18" t="s">
        <v>0</v>
      </c>
      <c r="I13" s="19">
        <v>5000</v>
      </c>
      <c r="J13" s="20">
        <f t="shared" si="0"/>
        <v>117.02666666666666</v>
      </c>
      <c r="K13" s="21">
        <f t="shared" si="1"/>
        <v>585133.33333333326</v>
      </c>
      <c r="L13" s="22">
        <v>118.35</v>
      </c>
      <c r="M13" s="22">
        <f t="shared" si="2"/>
        <v>591750</v>
      </c>
      <c r="N13" s="22">
        <v>118.8</v>
      </c>
      <c r="O13" s="22">
        <f t="shared" si="3"/>
        <v>594000</v>
      </c>
      <c r="P13" s="22">
        <v>113.93</v>
      </c>
      <c r="Q13" s="22">
        <f t="shared" si="4"/>
        <v>569650</v>
      </c>
    </row>
    <row r="14" spans="1:17" ht="21.75" customHeight="1" x14ac:dyDescent="0.25">
      <c r="A14" s="17" t="s">
        <v>58</v>
      </c>
      <c r="B14" s="34" t="s">
        <v>31</v>
      </c>
      <c r="C14" s="34"/>
      <c r="D14" s="34"/>
      <c r="E14" s="34"/>
      <c r="F14" s="34"/>
      <c r="G14" s="34"/>
      <c r="H14" s="18" t="s">
        <v>0</v>
      </c>
      <c r="I14" s="19">
        <v>800</v>
      </c>
      <c r="J14" s="20">
        <f t="shared" si="0"/>
        <v>23.76</v>
      </c>
      <c r="K14" s="21">
        <f t="shared" si="1"/>
        <v>19008</v>
      </c>
      <c r="L14" s="22">
        <v>23.54</v>
      </c>
      <c r="M14" s="22">
        <f t="shared" si="2"/>
        <v>18832</v>
      </c>
      <c r="N14" s="22">
        <v>24.38</v>
      </c>
      <c r="O14" s="22">
        <f t="shared" si="3"/>
        <v>19504</v>
      </c>
      <c r="P14" s="22">
        <v>23.36</v>
      </c>
      <c r="Q14" s="22">
        <f t="shared" si="4"/>
        <v>18688</v>
      </c>
    </row>
    <row r="15" spans="1:17" ht="45.75" customHeight="1" x14ac:dyDescent="0.25">
      <c r="A15" s="17" t="s">
        <v>59</v>
      </c>
      <c r="B15" s="34" t="s">
        <v>32</v>
      </c>
      <c r="C15" s="34"/>
      <c r="D15" s="34"/>
      <c r="E15" s="34"/>
      <c r="F15" s="34"/>
      <c r="G15" s="34"/>
      <c r="H15" s="18" t="s">
        <v>0</v>
      </c>
      <c r="I15" s="19">
        <v>2500</v>
      </c>
      <c r="J15" s="20">
        <f t="shared" si="0"/>
        <v>236.58333333333334</v>
      </c>
      <c r="K15" s="21">
        <f t="shared" si="1"/>
        <v>591458.33333333337</v>
      </c>
      <c r="L15" s="22">
        <v>233</v>
      </c>
      <c r="M15" s="22">
        <f t="shared" si="2"/>
        <v>582500</v>
      </c>
      <c r="N15" s="22">
        <v>242.1</v>
      </c>
      <c r="O15" s="22">
        <f t="shared" si="3"/>
        <v>605250</v>
      </c>
      <c r="P15" s="22">
        <v>234.65</v>
      </c>
      <c r="Q15" s="22">
        <f t="shared" si="4"/>
        <v>586625</v>
      </c>
    </row>
    <row r="16" spans="1:17" ht="47.25" customHeight="1" x14ac:dyDescent="0.25">
      <c r="A16" s="17" t="s">
        <v>60</v>
      </c>
      <c r="B16" s="34" t="s">
        <v>33</v>
      </c>
      <c r="C16" s="34"/>
      <c r="D16" s="34"/>
      <c r="E16" s="34"/>
      <c r="F16" s="34"/>
      <c r="G16" s="34"/>
      <c r="H16" s="18" t="s">
        <v>1</v>
      </c>
      <c r="I16" s="19">
        <v>1500</v>
      </c>
      <c r="J16" s="20">
        <f t="shared" si="0"/>
        <v>105.68</v>
      </c>
      <c r="K16" s="21">
        <f t="shared" si="1"/>
        <v>158520</v>
      </c>
      <c r="L16" s="22">
        <v>103.95</v>
      </c>
      <c r="M16" s="22">
        <f t="shared" si="2"/>
        <v>155925</v>
      </c>
      <c r="N16" s="22">
        <v>103.89</v>
      </c>
      <c r="O16" s="22">
        <f t="shared" si="3"/>
        <v>155835</v>
      </c>
      <c r="P16" s="22">
        <v>109.2</v>
      </c>
      <c r="Q16" s="22">
        <f t="shared" si="4"/>
        <v>163800</v>
      </c>
    </row>
    <row r="17" spans="1:17" ht="56.25" customHeight="1" x14ac:dyDescent="0.25">
      <c r="A17" s="17" t="s">
        <v>61</v>
      </c>
      <c r="B17" s="34" t="s">
        <v>34</v>
      </c>
      <c r="C17" s="34"/>
      <c r="D17" s="34"/>
      <c r="E17" s="34"/>
      <c r="F17" s="34"/>
      <c r="G17" s="34"/>
      <c r="H17" s="18" t="s">
        <v>1</v>
      </c>
      <c r="I17" s="19">
        <v>3000</v>
      </c>
      <c r="J17" s="20">
        <f t="shared" si="0"/>
        <v>79.523333333333341</v>
      </c>
      <c r="K17" s="21">
        <f t="shared" si="1"/>
        <v>238570.00000000003</v>
      </c>
      <c r="L17" s="22">
        <v>76.37</v>
      </c>
      <c r="M17" s="22">
        <f t="shared" si="2"/>
        <v>229110</v>
      </c>
      <c r="N17" s="22">
        <v>80.040000000000006</v>
      </c>
      <c r="O17" s="22">
        <f t="shared" si="3"/>
        <v>240120.00000000003</v>
      </c>
      <c r="P17" s="22">
        <v>82.16</v>
      </c>
      <c r="Q17" s="22">
        <f t="shared" si="4"/>
        <v>246480</v>
      </c>
    </row>
    <row r="18" spans="1:17" ht="54" customHeight="1" x14ac:dyDescent="0.25">
      <c r="A18" s="17" t="s">
        <v>62</v>
      </c>
      <c r="B18" s="34" t="s">
        <v>35</v>
      </c>
      <c r="C18" s="34"/>
      <c r="D18" s="34"/>
      <c r="E18" s="34"/>
      <c r="F18" s="34"/>
      <c r="G18" s="34"/>
      <c r="H18" s="18" t="s">
        <v>1</v>
      </c>
      <c r="I18" s="19">
        <v>600</v>
      </c>
      <c r="J18" s="20">
        <f t="shared" si="0"/>
        <v>166.06666666666663</v>
      </c>
      <c r="K18" s="21">
        <f t="shared" si="1"/>
        <v>99639.999999999985</v>
      </c>
      <c r="L18" s="22">
        <v>161.5</v>
      </c>
      <c r="M18" s="22">
        <f t="shared" si="2"/>
        <v>96900</v>
      </c>
      <c r="N18" s="22">
        <v>163.16999999999999</v>
      </c>
      <c r="O18" s="22">
        <f t="shared" si="3"/>
        <v>97901.999999999985</v>
      </c>
      <c r="P18" s="22">
        <v>173.53</v>
      </c>
      <c r="Q18" s="22">
        <f t="shared" si="4"/>
        <v>104118</v>
      </c>
    </row>
    <row r="19" spans="1:17" ht="65.25" customHeight="1" x14ac:dyDescent="0.25">
      <c r="A19" s="17" t="s">
        <v>63</v>
      </c>
      <c r="B19" s="44" t="s">
        <v>36</v>
      </c>
      <c r="C19" s="44"/>
      <c r="D19" s="44"/>
      <c r="E19" s="44"/>
      <c r="F19" s="44"/>
      <c r="G19" s="44"/>
      <c r="H19" s="18" t="s">
        <v>1</v>
      </c>
      <c r="I19" s="19">
        <v>1000</v>
      </c>
      <c r="J19" s="20">
        <f t="shared" si="0"/>
        <v>255.73</v>
      </c>
      <c r="K19" s="21">
        <f t="shared" si="1"/>
        <v>255730</v>
      </c>
      <c r="L19" s="22">
        <v>246.84</v>
      </c>
      <c r="M19" s="22">
        <f t="shared" si="2"/>
        <v>246840</v>
      </c>
      <c r="N19" s="22">
        <v>270.45</v>
      </c>
      <c r="O19" s="22">
        <f t="shared" si="3"/>
        <v>270450</v>
      </c>
      <c r="P19" s="22">
        <v>249.9</v>
      </c>
      <c r="Q19" s="22">
        <f t="shared" si="4"/>
        <v>249900</v>
      </c>
    </row>
    <row r="20" spans="1:17" ht="68.25" customHeight="1" x14ac:dyDescent="0.25">
      <c r="A20" s="17" t="s">
        <v>64</v>
      </c>
      <c r="B20" s="44" t="s">
        <v>37</v>
      </c>
      <c r="C20" s="44"/>
      <c r="D20" s="44"/>
      <c r="E20" s="44"/>
      <c r="F20" s="44"/>
      <c r="G20" s="44"/>
      <c r="H20" s="18" t="s">
        <v>1</v>
      </c>
      <c r="I20" s="19">
        <v>1250</v>
      </c>
      <c r="J20" s="20">
        <f t="shared" si="0"/>
        <v>156.99333333333334</v>
      </c>
      <c r="K20" s="21">
        <f t="shared" si="1"/>
        <v>196241.66666666669</v>
      </c>
      <c r="L20" s="22">
        <v>163.63</v>
      </c>
      <c r="M20" s="22">
        <f t="shared" si="2"/>
        <v>204537.5</v>
      </c>
      <c r="N20" s="22">
        <v>152.19</v>
      </c>
      <c r="O20" s="22">
        <f t="shared" si="3"/>
        <v>190237.5</v>
      </c>
      <c r="P20" s="22">
        <v>155.16</v>
      </c>
      <c r="Q20" s="22">
        <f t="shared" si="4"/>
        <v>193950</v>
      </c>
    </row>
    <row r="21" spans="1:17" x14ac:dyDescent="0.25">
      <c r="A21" s="17" t="s">
        <v>65</v>
      </c>
      <c r="B21" s="44" t="s">
        <v>44</v>
      </c>
      <c r="C21" s="44"/>
      <c r="D21" s="44"/>
      <c r="E21" s="44"/>
      <c r="F21" s="44"/>
      <c r="G21" s="44"/>
      <c r="H21" s="18" t="s">
        <v>1</v>
      </c>
      <c r="I21" s="19">
        <v>50000</v>
      </c>
      <c r="J21" s="20">
        <f t="shared" si="0"/>
        <v>47.223333333333329</v>
      </c>
      <c r="K21" s="21">
        <f t="shared" si="1"/>
        <v>2361166.6666666665</v>
      </c>
      <c r="L21" s="22">
        <v>45.96</v>
      </c>
      <c r="M21" s="22">
        <f t="shared" si="2"/>
        <v>2298000</v>
      </c>
      <c r="N21" s="22">
        <v>49.61</v>
      </c>
      <c r="O21" s="22">
        <f t="shared" si="3"/>
        <v>2480500</v>
      </c>
      <c r="P21" s="22">
        <v>46.1</v>
      </c>
      <c r="Q21" s="22">
        <f t="shared" si="4"/>
        <v>2305000</v>
      </c>
    </row>
    <row r="22" spans="1:17" x14ac:dyDescent="0.25">
      <c r="A22" s="17" t="s">
        <v>66</v>
      </c>
      <c r="B22" s="34" t="s">
        <v>43</v>
      </c>
      <c r="C22" s="34"/>
      <c r="D22" s="34"/>
      <c r="E22" s="34"/>
      <c r="F22" s="34"/>
      <c r="G22" s="34"/>
      <c r="H22" s="18" t="s">
        <v>1</v>
      </c>
      <c r="I22" s="19">
        <v>15000</v>
      </c>
      <c r="J22" s="20">
        <f t="shared" si="0"/>
        <v>52.463333333333331</v>
      </c>
      <c r="K22" s="21">
        <f t="shared" si="1"/>
        <v>786950</v>
      </c>
      <c r="L22" s="22">
        <v>51.76</v>
      </c>
      <c r="M22" s="22">
        <f t="shared" si="2"/>
        <v>776400</v>
      </c>
      <c r="N22" s="22">
        <v>55.5</v>
      </c>
      <c r="O22" s="22">
        <f t="shared" si="3"/>
        <v>832500</v>
      </c>
      <c r="P22" s="22">
        <v>50.13</v>
      </c>
      <c r="Q22" s="22">
        <f t="shared" si="4"/>
        <v>751950</v>
      </c>
    </row>
    <row r="23" spans="1:17" ht="42.75" customHeight="1" x14ac:dyDescent="0.25">
      <c r="A23" s="17" t="s">
        <v>67</v>
      </c>
      <c r="B23" s="44" t="s">
        <v>38</v>
      </c>
      <c r="C23" s="44"/>
      <c r="D23" s="44"/>
      <c r="E23" s="44"/>
      <c r="F23" s="44"/>
      <c r="G23" s="44"/>
      <c r="H23" s="18" t="s">
        <v>1</v>
      </c>
      <c r="I23" s="19">
        <v>1000</v>
      </c>
      <c r="J23" s="20">
        <f t="shared" si="0"/>
        <v>92.59333333333332</v>
      </c>
      <c r="K23" s="21">
        <f t="shared" si="1"/>
        <v>92593.333333333314</v>
      </c>
      <c r="L23" s="22">
        <v>91.36</v>
      </c>
      <c r="M23" s="22">
        <f t="shared" si="2"/>
        <v>91360</v>
      </c>
      <c r="N23" s="22">
        <v>91.02</v>
      </c>
      <c r="O23" s="22">
        <f t="shared" si="3"/>
        <v>91020</v>
      </c>
      <c r="P23" s="22">
        <v>95.4</v>
      </c>
      <c r="Q23" s="22">
        <f t="shared" si="4"/>
        <v>95400</v>
      </c>
    </row>
    <row r="24" spans="1:17" x14ac:dyDescent="0.25">
      <c r="A24" s="2" t="s">
        <v>98</v>
      </c>
      <c r="B24" s="38" t="s">
        <v>50</v>
      </c>
      <c r="C24" s="39"/>
      <c r="D24" s="39"/>
      <c r="E24" s="39"/>
      <c r="F24" s="39"/>
      <c r="G24" s="39"/>
      <c r="H24" s="6"/>
      <c r="I24" s="15"/>
      <c r="J24" s="12"/>
      <c r="K24" s="7"/>
      <c r="L24" s="22"/>
      <c r="M24" s="22"/>
      <c r="N24" s="22"/>
      <c r="O24" s="22"/>
      <c r="P24" s="22"/>
      <c r="Q24" s="22"/>
    </row>
    <row r="25" spans="1:17" ht="33" customHeight="1" x14ac:dyDescent="0.25">
      <c r="A25" s="17" t="s">
        <v>68</v>
      </c>
      <c r="B25" s="34" t="s">
        <v>104</v>
      </c>
      <c r="C25" s="34"/>
      <c r="D25" s="34"/>
      <c r="E25" s="34"/>
      <c r="F25" s="34"/>
      <c r="G25" s="34"/>
      <c r="H25" s="18" t="s">
        <v>1</v>
      </c>
      <c r="I25" s="19">
        <v>300</v>
      </c>
      <c r="J25" s="20">
        <f t="shared" si="0"/>
        <v>464.17333333333335</v>
      </c>
      <c r="K25" s="21">
        <f t="shared" si="1"/>
        <v>139252</v>
      </c>
      <c r="L25" s="22">
        <v>457.84</v>
      </c>
      <c r="M25" s="22">
        <f t="shared" si="2"/>
        <v>137352</v>
      </c>
      <c r="N25" s="22">
        <v>460.79</v>
      </c>
      <c r="O25" s="22">
        <f t="shared" si="3"/>
        <v>138237</v>
      </c>
      <c r="P25" s="22">
        <v>473.89</v>
      </c>
      <c r="Q25" s="22">
        <f t="shared" si="4"/>
        <v>142167</v>
      </c>
    </row>
    <row r="26" spans="1:17" ht="24" customHeight="1" x14ac:dyDescent="0.25">
      <c r="A26" s="17" t="s">
        <v>69</v>
      </c>
      <c r="B26" s="34" t="s">
        <v>2</v>
      </c>
      <c r="C26" s="34"/>
      <c r="D26" s="34"/>
      <c r="E26" s="34"/>
      <c r="F26" s="34"/>
      <c r="G26" s="34"/>
      <c r="H26" s="18" t="s">
        <v>0</v>
      </c>
      <c r="I26" s="19">
        <v>10</v>
      </c>
      <c r="J26" s="20">
        <f t="shared" si="0"/>
        <v>6822.4433333333336</v>
      </c>
      <c r="K26" s="21">
        <f t="shared" si="1"/>
        <v>68224.433333333334</v>
      </c>
      <c r="L26" s="22">
        <v>6886.89</v>
      </c>
      <c r="M26" s="22">
        <f t="shared" si="2"/>
        <v>68868.900000000009</v>
      </c>
      <c r="N26" s="22">
        <v>6937.53</v>
      </c>
      <c r="O26" s="22">
        <f t="shared" si="3"/>
        <v>69375.3</v>
      </c>
      <c r="P26" s="22">
        <v>6642.91</v>
      </c>
      <c r="Q26" s="22">
        <f t="shared" si="4"/>
        <v>66429.100000000006</v>
      </c>
    </row>
    <row r="27" spans="1:17" ht="21.75" customHeight="1" x14ac:dyDescent="0.25">
      <c r="A27" s="17" t="s">
        <v>70</v>
      </c>
      <c r="B27" s="34" t="s">
        <v>3</v>
      </c>
      <c r="C27" s="34"/>
      <c r="D27" s="34"/>
      <c r="E27" s="34"/>
      <c r="F27" s="34"/>
      <c r="G27" s="34"/>
      <c r="H27" s="18" t="s">
        <v>0</v>
      </c>
      <c r="I27" s="19">
        <v>32</v>
      </c>
      <c r="J27" s="20">
        <f t="shared" si="0"/>
        <v>6589.07</v>
      </c>
      <c r="K27" s="21">
        <f t="shared" si="1"/>
        <v>210850.24</v>
      </c>
      <c r="L27" s="22">
        <v>6806.8</v>
      </c>
      <c r="M27" s="22">
        <f t="shared" si="2"/>
        <v>217817.60000000001</v>
      </c>
      <c r="N27" s="22">
        <v>6742.66</v>
      </c>
      <c r="O27" s="22">
        <f t="shared" si="3"/>
        <v>215765.12</v>
      </c>
      <c r="P27" s="22">
        <v>6217.75</v>
      </c>
      <c r="Q27" s="22">
        <f t="shared" si="4"/>
        <v>198968</v>
      </c>
    </row>
    <row r="28" spans="1:17" ht="30" customHeight="1" x14ac:dyDescent="0.25">
      <c r="A28" s="17" t="s">
        <v>71</v>
      </c>
      <c r="B28" s="34" t="s">
        <v>4</v>
      </c>
      <c r="C28" s="34"/>
      <c r="D28" s="34"/>
      <c r="E28" s="34"/>
      <c r="F28" s="34"/>
      <c r="G28" s="34"/>
      <c r="H28" s="18" t="s">
        <v>0</v>
      </c>
      <c r="I28" s="19">
        <v>400</v>
      </c>
      <c r="J28" s="20">
        <f t="shared" si="0"/>
        <v>213.81666666666669</v>
      </c>
      <c r="K28" s="21">
        <f t="shared" si="1"/>
        <v>85526.666666666672</v>
      </c>
      <c r="L28" s="22">
        <v>205.97</v>
      </c>
      <c r="M28" s="22">
        <f t="shared" si="2"/>
        <v>82388</v>
      </c>
      <c r="N28" s="22">
        <v>223.1</v>
      </c>
      <c r="O28" s="22">
        <f t="shared" si="3"/>
        <v>89240</v>
      </c>
      <c r="P28" s="22">
        <v>212.38</v>
      </c>
      <c r="Q28" s="22">
        <f t="shared" si="4"/>
        <v>84952</v>
      </c>
    </row>
    <row r="29" spans="1:17" ht="22.5" customHeight="1" x14ac:dyDescent="0.25">
      <c r="A29" s="17" t="s">
        <v>72</v>
      </c>
      <c r="B29" s="34" t="s">
        <v>5</v>
      </c>
      <c r="C29" s="34"/>
      <c r="D29" s="34"/>
      <c r="E29" s="34"/>
      <c r="F29" s="34"/>
      <c r="G29" s="34"/>
      <c r="H29" s="18" t="s">
        <v>0</v>
      </c>
      <c r="I29" s="19">
        <v>5000</v>
      </c>
      <c r="J29" s="20">
        <f t="shared" si="0"/>
        <v>172.77666666666667</v>
      </c>
      <c r="K29" s="21">
        <f t="shared" si="1"/>
        <v>863883.33333333337</v>
      </c>
      <c r="L29" s="22">
        <v>168.8</v>
      </c>
      <c r="M29" s="22">
        <f t="shared" si="2"/>
        <v>844000</v>
      </c>
      <c r="N29" s="22">
        <v>180.24</v>
      </c>
      <c r="O29" s="22">
        <f t="shared" si="3"/>
        <v>901200</v>
      </c>
      <c r="P29" s="22">
        <v>169.29</v>
      </c>
      <c r="Q29" s="22">
        <f t="shared" si="4"/>
        <v>846450</v>
      </c>
    </row>
    <row r="30" spans="1:17" ht="30" customHeight="1" x14ac:dyDescent="0.25">
      <c r="A30" s="17" t="s">
        <v>73</v>
      </c>
      <c r="B30" s="34" t="s">
        <v>6</v>
      </c>
      <c r="C30" s="34"/>
      <c r="D30" s="34"/>
      <c r="E30" s="34"/>
      <c r="F30" s="34"/>
      <c r="G30" s="34"/>
      <c r="H30" s="18" t="s">
        <v>0</v>
      </c>
      <c r="I30" s="19">
        <v>5</v>
      </c>
      <c r="J30" s="20">
        <f t="shared" si="0"/>
        <v>3785.0200000000004</v>
      </c>
      <c r="K30" s="21">
        <f t="shared" si="1"/>
        <v>18925.100000000002</v>
      </c>
      <c r="L30" s="22">
        <v>3727.36</v>
      </c>
      <c r="M30" s="22">
        <f t="shared" si="2"/>
        <v>18636.8</v>
      </c>
      <c r="N30" s="22">
        <v>3759.33</v>
      </c>
      <c r="O30" s="22">
        <f t="shared" si="3"/>
        <v>18796.650000000001</v>
      </c>
      <c r="P30" s="22">
        <v>3868.37</v>
      </c>
      <c r="Q30" s="22">
        <f t="shared" si="4"/>
        <v>19341.849999999999</v>
      </c>
    </row>
    <row r="31" spans="1:17" ht="39.75" customHeight="1" x14ac:dyDescent="0.25">
      <c r="A31" s="17" t="s">
        <v>74</v>
      </c>
      <c r="B31" s="34" t="s">
        <v>7</v>
      </c>
      <c r="C31" s="34"/>
      <c r="D31" s="34"/>
      <c r="E31" s="34"/>
      <c r="F31" s="34"/>
      <c r="G31" s="34"/>
      <c r="H31" s="18" t="s">
        <v>0</v>
      </c>
      <c r="I31" s="19">
        <v>10</v>
      </c>
      <c r="J31" s="20">
        <f t="shared" si="0"/>
        <v>3249.2299999999996</v>
      </c>
      <c r="K31" s="21">
        <f t="shared" si="1"/>
        <v>32492.299999999996</v>
      </c>
      <c r="L31" s="22">
        <v>3357.64</v>
      </c>
      <c r="M31" s="22">
        <f t="shared" si="2"/>
        <v>33576.400000000001</v>
      </c>
      <c r="N31" s="22">
        <v>3171.56</v>
      </c>
      <c r="O31" s="22">
        <f t="shared" si="3"/>
        <v>31715.599999999999</v>
      </c>
      <c r="P31" s="22">
        <v>3218.49</v>
      </c>
      <c r="Q31" s="22">
        <f t="shared" si="4"/>
        <v>32184.899999999998</v>
      </c>
    </row>
    <row r="32" spans="1:17" ht="41.25" customHeight="1" x14ac:dyDescent="0.25">
      <c r="A32" s="17" t="s">
        <v>75</v>
      </c>
      <c r="B32" s="34" t="s">
        <v>8</v>
      </c>
      <c r="C32" s="34"/>
      <c r="D32" s="34"/>
      <c r="E32" s="34"/>
      <c r="F32" s="34"/>
      <c r="G32" s="34"/>
      <c r="H32" s="18" t="s">
        <v>0</v>
      </c>
      <c r="I32" s="19">
        <v>10</v>
      </c>
      <c r="J32" s="20">
        <f t="shared" si="0"/>
        <v>8107.8266666666668</v>
      </c>
      <c r="K32" s="21">
        <f t="shared" si="1"/>
        <v>81078.266666666663</v>
      </c>
      <c r="L32" s="22">
        <v>7902.23</v>
      </c>
      <c r="M32" s="22">
        <f t="shared" si="2"/>
        <v>79022.299999999988</v>
      </c>
      <c r="N32" s="22">
        <v>8541.56</v>
      </c>
      <c r="O32" s="22">
        <f t="shared" si="3"/>
        <v>85415.599999999991</v>
      </c>
      <c r="P32" s="22">
        <v>7879.69</v>
      </c>
      <c r="Q32" s="22">
        <f t="shared" si="4"/>
        <v>78796.899999999994</v>
      </c>
    </row>
    <row r="33" spans="1:17" ht="18.75" customHeight="1" x14ac:dyDescent="0.25">
      <c r="A33" s="17" t="s">
        <v>76</v>
      </c>
      <c r="B33" s="34" t="s">
        <v>9</v>
      </c>
      <c r="C33" s="34"/>
      <c r="D33" s="34"/>
      <c r="E33" s="34"/>
      <c r="F33" s="34"/>
      <c r="G33" s="34"/>
      <c r="H33" s="18" t="s">
        <v>0</v>
      </c>
      <c r="I33" s="19">
        <v>10</v>
      </c>
      <c r="J33" s="20">
        <f t="shared" si="0"/>
        <v>4020.42</v>
      </c>
      <c r="K33" s="21">
        <f t="shared" si="1"/>
        <v>40204.199999999997</v>
      </c>
      <c r="L33" s="22">
        <v>3823.74</v>
      </c>
      <c r="M33" s="22">
        <f t="shared" si="2"/>
        <v>38237.399999999994</v>
      </c>
      <c r="N33" s="22">
        <v>4316.37</v>
      </c>
      <c r="O33" s="22">
        <f t="shared" si="3"/>
        <v>43163.7</v>
      </c>
      <c r="P33" s="22">
        <v>3921.15</v>
      </c>
      <c r="Q33" s="22">
        <f t="shared" si="4"/>
        <v>39211.5</v>
      </c>
    </row>
    <row r="34" spans="1:17" x14ac:dyDescent="0.25">
      <c r="A34" s="17" t="s">
        <v>77</v>
      </c>
      <c r="B34" s="34" t="s">
        <v>10</v>
      </c>
      <c r="C34" s="34"/>
      <c r="D34" s="34"/>
      <c r="E34" s="34"/>
      <c r="F34" s="34"/>
      <c r="G34" s="34"/>
      <c r="H34" s="18" t="s">
        <v>0</v>
      </c>
      <c r="I34" s="19">
        <v>5</v>
      </c>
      <c r="J34" s="20">
        <f t="shared" si="0"/>
        <v>5304.4233333333332</v>
      </c>
      <c r="K34" s="21">
        <f t="shared" si="1"/>
        <v>26522.116666666665</v>
      </c>
      <c r="L34" s="22">
        <v>5109.8599999999997</v>
      </c>
      <c r="M34" s="22">
        <f t="shared" si="2"/>
        <v>25549.3</v>
      </c>
      <c r="N34" s="22">
        <v>5588.19</v>
      </c>
      <c r="O34" s="22">
        <f t="shared" si="3"/>
        <v>27940.949999999997</v>
      </c>
      <c r="P34" s="22">
        <v>5215.22</v>
      </c>
      <c r="Q34" s="22">
        <f t="shared" si="4"/>
        <v>26076.100000000002</v>
      </c>
    </row>
    <row r="35" spans="1:17" ht="27" customHeight="1" x14ac:dyDescent="0.25">
      <c r="A35" s="17" t="s">
        <v>78</v>
      </c>
      <c r="B35" s="34" t="s">
        <v>11</v>
      </c>
      <c r="C35" s="34"/>
      <c r="D35" s="34"/>
      <c r="E35" s="34"/>
      <c r="F35" s="34"/>
      <c r="G35" s="34"/>
      <c r="H35" s="18" t="s">
        <v>0</v>
      </c>
      <c r="I35" s="19">
        <v>5000</v>
      </c>
      <c r="J35" s="20">
        <f t="shared" si="0"/>
        <v>361.42</v>
      </c>
      <c r="K35" s="21">
        <f t="shared" si="1"/>
        <v>1807100</v>
      </c>
      <c r="L35" s="22">
        <v>377.09</v>
      </c>
      <c r="M35" s="22">
        <f t="shared" si="2"/>
        <v>1885449.9999999998</v>
      </c>
      <c r="N35" s="22">
        <v>354.89</v>
      </c>
      <c r="O35" s="22">
        <f t="shared" si="3"/>
        <v>1774450</v>
      </c>
      <c r="P35" s="22">
        <v>352.28</v>
      </c>
      <c r="Q35" s="22">
        <f t="shared" si="4"/>
        <v>1761399.9999999998</v>
      </c>
    </row>
    <row r="36" spans="1:17" ht="27.75" customHeight="1" x14ac:dyDescent="0.25">
      <c r="A36" s="17" t="s">
        <v>79</v>
      </c>
      <c r="B36" s="34" t="s">
        <v>12</v>
      </c>
      <c r="C36" s="34"/>
      <c r="D36" s="34"/>
      <c r="E36" s="34"/>
      <c r="F36" s="34"/>
      <c r="G36" s="34"/>
      <c r="H36" s="18" t="s">
        <v>0</v>
      </c>
      <c r="I36" s="19">
        <v>10</v>
      </c>
      <c r="J36" s="20">
        <f t="shared" si="0"/>
        <v>8657.6966666666649</v>
      </c>
      <c r="K36" s="21">
        <f t="shared" si="1"/>
        <v>86576.966666666645</v>
      </c>
      <c r="L36" s="22">
        <v>9193.82</v>
      </c>
      <c r="M36" s="22">
        <f t="shared" si="2"/>
        <v>91938.2</v>
      </c>
      <c r="N36" s="22">
        <v>8521.35</v>
      </c>
      <c r="O36" s="22">
        <f t="shared" si="3"/>
        <v>85213.5</v>
      </c>
      <c r="P36" s="22">
        <v>8257.92</v>
      </c>
      <c r="Q36" s="22">
        <f t="shared" si="4"/>
        <v>82579.199999999997</v>
      </c>
    </row>
    <row r="37" spans="1:17" ht="36.75" customHeight="1" x14ac:dyDescent="0.25">
      <c r="A37" s="17" t="s">
        <v>80</v>
      </c>
      <c r="B37" s="34" t="s">
        <v>13</v>
      </c>
      <c r="C37" s="34"/>
      <c r="D37" s="34"/>
      <c r="E37" s="34"/>
      <c r="F37" s="34"/>
      <c r="G37" s="34"/>
      <c r="H37" s="18" t="s">
        <v>0</v>
      </c>
      <c r="I37" s="19">
        <v>5</v>
      </c>
      <c r="J37" s="20">
        <f t="shared" si="0"/>
        <v>3450.15</v>
      </c>
      <c r="K37" s="21">
        <f t="shared" si="1"/>
        <v>17250.75</v>
      </c>
      <c r="L37" s="22">
        <v>3325.37</v>
      </c>
      <c r="M37" s="22">
        <f t="shared" si="2"/>
        <v>16626.849999999999</v>
      </c>
      <c r="N37" s="22">
        <v>3356.9</v>
      </c>
      <c r="O37" s="22">
        <f t="shared" si="3"/>
        <v>16784.5</v>
      </c>
      <c r="P37" s="22">
        <v>3668.18</v>
      </c>
      <c r="Q37" s="22">
        <f t="shared" si="4"/>
        <v>18340.899999999998</v>
      </c>
    </row>
    <row r="38" spans="1:17" ht="43.5" customHeight="1" x14ac:dyDescent="0.25">
      <c r="A38" s="17" t="s">
        <v>81</v>
      </c>
      <c r="B38" s="34" t="s">
        <v>14</v>
      </c>
      <c r="C38" s="34"/>
      <c r="D38" s="34"/>
      <c r="E38" s="34"/>
      <c r="F38" s="34"/>
      <c r="G38" s="34"/>
      <c r="H38" s="18" t="s">
        <v>0</v>
      </c>
      <c r="I38" s="19">
        <v>5</v>
      </c>
      <c r="J38" s="20">
        <f t="shared" si="0"/>
        <v>3921.47</v>
      </c>
      <c r="K38" s="21">
        <f t="shared" si="1"/>
        <v>19607.349999999999</v>
      </c>
      <c r="L38" s="22">
        <v>3795</v>
      </c>
      <c r="M38" s="22">
        <f t="shared" si="2"/>
        <v>18975</v>
      </c>
      <c r="N38" s="22">
        <v>4156.8900000000003</v>
      </c>
      <c r="O38" s="22">
        <f t="shared" si="3"/>
        <v>20784.45</v>
      </c>
      <c r="P38" s="22">
        <v>3812.52</v>
      </c>
      <c r="Q38" s="22">
        <f t="shared" si="4"/>
        <v>19062.599999999999</v>
      </c>
    </row>
    <row r="39" spans="1:17" ht="48" customHeight="1" x14ac:dyDescent="0.25">
      <c r="A39" s="17" t="s">
        <v>82</v>
      </c>
      <c r="B39" s="34" t="s">
        <v>15</v>
      </c>
      <c r="C39" s="34"/>
      <c r="D39" s="34"/>
      <c r="E39" s="34"/>
      <c r="F39" s="34"/>
      <c r="G39" s="34"/>
      <c r="H39" s="18" t="s">
        <v>0</v>
      </c>
      <c r="I39" s="19">
        <v>10</v>
      </c>
      <c r="J39" s="20">
        <f t="shared" si="0"/>
        <v>3909.5133333333338</v>
      </c>
      <c r="K39" s="21">
        <f t="shared" si="1"/>
        <v>39095.133333333339</v>
      </c>
      <c r="L39" s="22">
        <v>4063.66</v>
      </c>
      <c r="M39" s="22">
        <f t="shared" si="2"/>
        <v>40636.6</v>
      </c>
      <c r="N39" s="22">
        <v>3814.87</v>
      </c>
      <c r="O39" s="22">
        <f t="shared" si="3"/>
        <v>38148.699999999997</v>
      </c>
      <c r="P39" s="22">
        <v>3850.01</v>
      </c>
      <c r="Q39" s="22">
        <f t="shared" si="4"/>
        <v>38500.100000000006</v>
      </c>
    </row>
    <row r="40" spans="1:17" ht="49.5" customHeight="1" x14ac:dyDescent="0.25">
      <c r="A40" s="17" t="s">
        <v>83</v>
      </c>
      <c r="B40" s="34" t="s">
        <v>16</v>
      </c>
      <c r="C40" s="34"/>
      <c r="D40" s="34"/>
      <c r="E40" s="34"/>
      <c r="F40" s="34"/>
      <c r="G40" s="34"/>
      <c r="H40" s="18" t="s">
        <v>0</v>
      </c>
      <c r="I40" s="19">
        <v>5</v>
      </c>
      <c r="J40" s="20">
        <f t="shared" si="0"/>
        <v>5356.3133333333326</v>
      </c>
      <c r="K40" s="21">
        <f t="shared" si="1"/>
        <v>26781.566666666662</v>
      </c>
      <c r="L40" s="22">
        <v>5635.07</v>
      </c>
      <c r="M40" s="22">
        <f t="shared" si="2"/>
        <v>28175.35</v>
      </c>
      <c r="N40" s="22">
        <v>5229.8900000000003</v>
      </c>
      <c r="O40" s="22">
        <f t="shared" si="3"/>
        <v>26149.45</v>
      </c>
      <c r="P40" s="22">
        <v>5203.9799999999996</v>
      </c>
      <c r="Q40" s="22">
        <f t="shared" si="4"/>
        <v>26019.899999999998</v>
      </c>
    </row>
    <row r="41" spans="1:17" ht="18" customHeight="1" x14ac:dyDescent="0.25">
      <c r="A41" s="17" t="s">
        <v>84</v>
      </c>
      <c r="B41" s="34" t="s">
        <v>17</v>
      </c>
      <c r="C41" s="34"/>
      <c r="D41" s="34"/>
      <c r="E41" s="34"/>
      <c r="F41" s="34"/>
      <c r="G41" s="34"/>
      <c r="H41" s="18" t="s">
        <v>0</v>
      </c>
      <c r="I41" s="19">
        <v>10</v>
      </c>
      <c r="J41" s="20">
        <f t="shared" si="0"/>
        <v>4978.2666666666664</v>
      </c>
      <c r="K41" s="21">
        <f t="shared" si="1"/>
        <v>49782.666666666664</v>
      </c>
      <c r="L41" s="22">
        <v>4780.8999999999996</v>
      </c>
      <c r="M41" s="22">
        <f t="shared" si="2"/>
        <v>47809</v>
      </c>
      <c r="N41" s="22">
        <v>4999.6099999999997</v>
      </c>
      <c r="O41" s="22">
        <f t="shared" si="3"/>
        <v>49996.1</v>
      </c>
      <c r="P41" s="22">
        <v>5154.29</v>
      </c>
      <c r="Q41" s="22">
        <f t="shared" si="4"/>
        <v>51542.9</v>
      </c>
    </row>
    <row r="42" spans="1:17" ht="26.25" customHeight="1" x14ac:dyDescent="0.25">
      <c r="A42" s="17" t="s">
        <v>85</v>
      </c>
      <c r="B42" s="34" t="s">
        <v>18</v>
      </c>
      <c r="C42" s="34"/>
      <c r="D42" s="34"/>
      <c r="E42" s="34"/>
      <c r="F42" s="34"/>
      <c r="G42" s="34"/>
      <c r="H42" s="18" t="s">
        <v>0</v>
      </c>
      <c r="I42" s="19">
        <v>5000</v>
      </c>
      <c r="J42" s="20">
        <f t="shared" si="0"/>
        <v>80.266666666666666</v>
      </c>
      <c r="K42" s="21">
        <f t="shared" si="1"/>
        <v>401333.33333333331</v>
      </c>
      <c r="L42" s="22">
        <v>77.37</v>
      </c>
      <c r="M42" s="22">
        <f t="shared" si="2"/>
        <v>386850</v>
      </c>
      <c r="N42" s="22">
        <v>78.89</v>
      </c>
      <c r="O42" s="22">
        <f t="shared" si="3"/>
        <v>394450</v>
      </c>
      <c r="P42" s="22">
        <v>84.54</v>
      </c>
      <c r="Q42" s="22">
        <f t="shared" si="4"/>
        <v>422700.00000000006</v>
      </c>
    </row>
    <row r="43" spans="1:17" ht="49.5" customHeight="1" x14ac:dyDescent="0.25">
      <c r="A43" s="17" t="s">
        <v>86</v>
      </c>
      <c r="B43" s="34" t="s">
        <v>19</v>
      </c>
      <c r="C43" s="34"/>
      <c r="D43" s="34"/>
      <c r="E43" s="34"/>
      <c r="F43" s="34"/>
      <c r="G43" s="34"/>
      <c r="H43" s="18" t="s">
        <v>1</v>
      </c>
      <c r="I43" s="19">
        <v>700</v>
      </c>
      <c r="J43" s="20">
        <f t="shared" si="0"/>
        <v>570.47333333333324</v>
      </c>
      <c r="K43" s="21">
        <f t="shared" si="1"/>
        <v>399331.33333333326</v>
      </c>
      <c r="L43" s="22">
        <v>553.92999999999995</v>
      </c>
      <c r="M43" s="22">
        <f t="shared" si="2"/>
        <v>387750.99999999994</v>
      </c>
      <c r="N43" s="22">
        <v>607.92999999999995</v>
      </c>
      <c r="O43" s="22">
        <f t="shared" si="3"/>
        <v>425550.99999999994</v>
      </c>
      <c r="P43" s="22">
        <v>549.55999999999995</v>
      </c>
      <c r="Q43" s="22">
        <f t="shared" si="4"/>
        <v>384691.99999999994</v>
      </c>
    </row>
    <row r="44" spans="1:17" ht="48" customHeight="1" x14ac:dyDescent="0.25">
      <c r="A44" s="17" t="s">
        <v>87</v>
      </c>
      <c r="B44" s="34" t="s">
        <v>20</v>
      </c>
      <c r="C44" s="34"/>
      <c r="D44" s="34"/>
      <c r="E44" s="34"/>
      <c r="F44" s="34"/>
      <c r="G44" s="34"/>
      <c r="H44" s="18" t="s">
        <v>1</v>
      </c>
      <c r="I44" s="19">
        <v>200</v>
      </c>
      <c r="J44" s="20">
        <f t="shared" si="0"/>
        <v>633.50333333333333</v>
      </c>
      <c r="K44" s="21">
        <f t="shared" si="1"/>
        <v>126700.66666666667</v>
      </c>
      <c r="L44" s="22">
        <v>613.14</v>
      </c>
      <c r="M44" s="22">
        <f t="shared" si="2"/>
        <v>122628</v>
      </c>
      <c r="N44" s="22">
        <v>620.15</v>
      </c>
      <c r="O44" s="22">
        <f t="shared" si="3"/>
        <v>124030</v>
      </c>
      <c r="P44" s="22">
        <v>667.22</v>
      </c>
      <c r="Q44" s="22">
        <f t="shared" si="4"/>
        <v>133444</v>
      </c>
    </row>
    <row r="45" spans="1:17" ht="37.5" customHeight="1" x14ac:dyDescent="0.25">
      <c r="A45" s="17" t="s">
        <v>88</v>
      </c>
      <c r="B45" s="34" t="s">
        <v>21</v>
      </c>
      <c r="C45" s="34"/>
      <c r="D45" s="34"/>
      <c r="E45" s="34"/>
      <c r="F45" s="34"/>
      <c r="G45" s="34"/>
      <c r="H45" s="18" t="s">
        <v>1</v>
      </c>
      <c r="I45" s="19">
        <v>150</v>
      </c>
      <c r="J45" s="20">
        <f t="shared" si="0"/>
        <v>1198.28</v>
      </c>
      <c r="K45" s="21">
        <f t="shared" si="1"/>
        <v>179742</v>
      </c>
      <c r="L45" s="22">
        <v>1177.45</v>
      </c>
      <c r="M45" s="22">
        <f t="shared" si="2"/>
        <v>176617.5</v>
      </c>
      <c r="N45" s="22">
        <v>1165.8900000000001</v>
      </c>
      <c r="O45" s="22">
        <f t="shared" si="3"/>
        <v>174883.50000000003</v>
      </c>
      <c r="P45" s="22">
        <v>1251.5</v>
      </c>
      <c r="Q45" s="22">
        <f t="shared" si="4"/>
        <v>187725</v>
      </c>
    </row>
    <row r="46" spans="1:17" ht="17.25" customHeight="1" x14ac:dyDescent="0.25">
      <c r="A46" s="17" t="s">
        <v>89</v>
      </c>
      <c r="B46" s="34" t="s">
        <v>101</v>
      </c>
      <c r="C46" s="34"/>
      <c r="D46" s="34"/>
      <c r="E46" s="34"/>
      <c r="F46" s="34"/>
      <c r="G46" s="34"/>
      <c r="H46" s="18" t="s">
        <v>23</v>
      </c>
      <c r="I46" s="19">
        <v>30</v>
      </c>
      <c r="J46" s="20">
        <f t="shared" si="0"/>
        <v>4574.4966666666669</v>
      </c>
      <c r="K46" s="21">
        <f t="shared" si="1"/>
        <v>137234.9</v>
      </c>
      <c r="L46" s="22">
        <v>4482.12</v>
      </c>
      <c r="M46" s="22">
        <f t="shared" si="2"/>
        <v>134463.6</v>
      </c>
      <c r="N46" s="22">
        <v>4819.21</v>
      </c>
      <c r="O46" s="22">
        <f t="shared" si="3"/>
        <v>144576.29999999999</v>
      </c>
      <c r="P46" s="22">
        <v>4422.16</v>
      </c>
      <c r="Q46" s="22">
        <f t="shared" si="4"/>
        <v>132664.79999999999</v>
      </c>
    </row>
    <row r="47" spans="1:17" ht="24.75" customHeight="1" x14ac:dyDescent="0.25">
      <c r="A47" s="17" t="s">
        <v>90</v>
      </c>
      <c r="B47" s="34" t="s">
        <v>22</v>
      </c>
      <c r="C47" s="34"/>
      <c r="D47" s="34"/>
      <c r="E47" s="34"/>
      <c r="F47" s="34"/>
      <c r="G47" s="34"/>
      <c r="H47" s="18" t="s">
        <v>24</v>
      </c>
      <c r="I47" s="19">
        <v>500</v>
      </c>
      <c r="J47" s="20">
        <f t="shared" si="0"/>
        <v>180.39</v>
      </c>
      <c r="K47" s="21">
        <f t="shared" si="1"/>
        <v>90195</v>
      </c>
      <c r="L47" s="22">
        <v>176.24</v>
      </c>
      <c r="M47" s="22">
        <f t="shared" si="2"/>
        <v>88120</v>
      </c>
      <c r="N47" s="22">
        <v>179.15</v>
      </c>
      <c r="O47" s="22">
        <f t="shared" si="3"/>
        <v>89575</v>
      </c>
      <c r="P47" s="22">
        <v>185.78</v>
      </c>
      <c r="Q47" s="22">
        <f t="shared" si="4"/>
        <v>92890</v>
      </c>
    </row>
    <row r="48" spans="1:17" ht="50.25" customHeight="1" x14ac:dyDescent="0.25">
      <c r="A48" s="17" t="s">
        <v>91</v>
      </c>
      <c r="B48" s="34" t="s">
        <v>103</v>
      </c>
      <c r="C48" s="34"/>
      <c r="D48" s="34"/>
      <c r="E48" s="34"/>
      <c r="F48" s="34"/>
      <c r="G48" s="34"/>
      <c r="H48" s="18" t="s">
        <v>0</v>
      </c>
      <c r="I48" s="19">
        <v>3000</v>
      </c>
      <c r="J48" s="20">
        <f t="shared" si="0"/>
        <v>276.21333333333337</v>
      </c>
      <c r="K48" s="21">
        <f t="shared" si="1"/>
        <v>828640.00000000012</v>
      </c>
      <c r="L48" s="22">
        <v>292.8</v>
      </c>
      <c r="M48" s="22">
        <f t="shared" si="2"/>
        <v>878400</v>
      </c>
      <c r="N48" s="22">
        <v>268.88</v>
      </c>
      <c r="O48" s="22">
        <f t="shared" si="3"/>
        <v>806640</v>
      </c>
      <c r="P48" s="22">
        <v>266.95999999999998</v>
      </c>
      <c r="Q48" s="22">
        <f t="shared" si="4"/>
        <v>800879.99999999988</v>
      </c>
    </row>
    <row r="49" spans="1:21" ht="48.75" customHeight="1" x14ac:dyDescent="0.25">
      <c r="A49" s="17" t="s">
        <v>92</v>
      </c>
      <c r="B49" s="44" t="s">
        <v>105</v>
      </c>
      <c r="C49" s="44"/>
      <c r="D49" s="44"/>
      <c r="E49" s="44"/>
      <c r="F49" s="44"/>
      <c r="G49" s="44"/>
      <c r="H49" s="18" t="s">
        <v>24</v>
      </c>
      <c r="I49" s="19">
        <v>500</v>
      </c>
      <c r="J49" s="20">
        <f t="shared" si="0"/>
        <v>139.19333333333336</v>
      </c>
      <c r="K49" s="21">
        <f t="shared" si="1"/>
        <v>69596.666666666672</v>
      </c>
      <c r="L49" s="22">
        <v>147.97999999999999</v>
      </c>
      <c r="M49" s="22">
        <f t="shared" si="2"/>
        <v>73990</v>
      </c>
      <c r="N49" s="22">
        <v>136.83000000000001</v>
      </c>
      <c r="O49" s="22">
        <f t="shared" si="3"/>
        <v>68415</v>
      </c>
      <c r="P49" s="22">
        <v>132.77000000000001</v>
      </c>
      <c r="Q49" s="22">
        <f t="shared" si="4"/>
        <v>66385</v>
      </c>
    </row>
    <row r="50" spans="1:21" x14ac:dyDescent="0.25">
      <c r="A50" s="2" t="s">
        <v>100</v>
      </c>
      <c r="B50" s="38" t="s">
        <v>51</v>
      </c>
      <c r="C50" s="39"/>
      <c r="D50" s="39"/>
      <c r="E50" s="39"/>
      <c r="F50" s="39"/>
      <c r="G50" s="39"/>
      <c r="H50" s="6"/>
      <c r="I50" s="15"/>
      <c r="J50" s="12"/>
      <c r="K50" s="7"/>
      <c r="L50" s="22"/>
      <c r="M50" s="22"/>
      <c r="N50" s="22"/>
      <c r="O50" s="22"/>
      <c r="P50" s="22"/>
      <c r="Q50" s="22"/>
    </row>
    <row r="51" spans="1:21" ht="33.75" customHeight="1" x14ac:dyDescent="0.25">
      <c r="A51" s="17" t="s">
        <v>93</v>
      </c>
      <c r="B51" s="34" t="s">
        <v>45</v>
      </c>
      <c r="C51" s="34"/>
      <c r="D51" s="34"/>
      <c r="E51" s="34"/>
      <c r="F51" s="34"/>
      <c r="G51" s="34"/>
      <c r="H51" s="18" t="s">
        <v>26</v>
      </c>
      <c r="I51" s="19">
        <v>2</v>
      </c>
      <c r="J51" s="20">
        <f t="shared" si="0"/>
        <v>142678.84999999998</v>
      </c>
      <c r="K51" s="21">
        <f t="shared" si="1"/>
        <v>285357.69999999995</v>
      </c>
      <c r="L51" s="22">
        <v>137213.46</v>
      </c>
      <c r="M51" s="22">
        <f t="shared" si="2"/>
        <v>274426.92</v>
      </c>
      <c r="N51" s="22">
        <v>153397.13</v>
      </c>
      <c r="O51" s="22">
        <f t="shared" si="3"/>
        <v>306794.26</v>
      </c>
      <c r="P51" s="22">
        <v>137425.96</v>
      </c>
      <c r="Q51" s="22">
        <f t="shared" si="4"/>
        <v>274851.92</v>
      </c>
    </row>
    <row r="52" spans="1:21" ht="19.5" customHeight="1" x14ac:dyDescent="0.25">
      <c r="A52" s="17" t="s">
        <v>94</v>
      </c>
      <c r="B52" s="34" t="s">
        <v>97</v>
      </c>
      <c r="C52" s="34"/>
      <c r="D52" s="34"/>
      <c r="E52" s="34"/>
      <c r="F52" s="34"/>
      <c r="G52" s="34"/>
      <c r="H52" s="18" t="s">
        <v>29</v>
      </c>
      <c r="I52" s="19">
        <v>2000</v>
      </c>
      <c r="J52" s="20">
        <f t="shared" si="0"/>
        <v>627.27</v>
      </c>
      <c r="K52" s="21">
        <f t="shared" si="1"/>
        <v>1254540</v>
      </c>
      <c r="L52" s="22">
        <v>616.79999999999995</v>
      </c>
      <c r="M52" s="22">
        <f t="shared" si="2"/>
        <v>1233600</v>
      </c>
      <c r="N52" s="22">
        <v>648.20000000000005</v>
      </c>
      <c r="O52" s="22">
        <f t="shared" si="3"/>
        <v>1296400</v>
      </c>
      <c r="P52" s="22">
        <v>616.80999999999995</v>
      </c>
      <c r="Q52" s="22">
        <f t="shared" si="4"/>
        <v>1233620</v>
      </c>
    </row>
    <row r="53" spans="1:21" x14ac:dyDescent="0.25">
      <c r="A53" s="17" t="s">
        <v>95</v>
      </c>
      <c r="B53" s="34" t="s">
        <v>46</v>
      </c>
      <c r="C53" s="34"/>
      <c r="D53" s="34"/>
      <c r="E53" s="34"/>
      <c r="F53" s="34"/>
      <c r="G53" s="34"/>
      <c r="H53" s="18" t="s">
        <v>29</v>
      </c>
      <c r="I53" s="19">
        <v>512</v>
      </c>
      <c r="J53" s="20">
        <f t="shared" si="0"/>
        <v>696.52333333333343</v>
      </c>
      <c r="K53" s="21">
        <f t="shared" si="1"/>
        <v>356619.94666666671</v>
      </c>
      <c r="L53" s="22">
        <v>664.33</v>
      </c>
      <c r="M53" s="22">
        <f t="shared" si="2"/>
        <v>340136.96000000002</v>
      </c>
      <c r="N53" s="22">
        <v>691.72</v>
      </c>
      <c r="O53" s="22">
        <f t="shared" si="3"/>
        <v>354160.64000000001</v>
      </c>
      <c r="P53" s="22">
        <v>733.52</v>
      </c>
      <c r="Q53" s="22">
        <f t="shared" si="4"/>
        <v>375562.23999999999</v>
      </c>
    </row>
    <row r="54" spans="1:21" ht="29.25" customHeight="1" x14ac:dyDescent="0.25">
      <c r="A54" s="17" t="s">
        <v>96</v>
      </c>
      <c r="B54" s="34" t="s">
        <v>47</v>
      </c>
      <c r="C54" s="34"/>
      <c r="D54" s="34"/>
      <c r="E54" s="34"/>
      <c r="F54" s="34"/>
      <c r="G54" s="34"/>
      <c r="H54" s="18" t="s">
        <v>26</v>
      </c>
      <c r="I54" s="19">
        <v>2</v>
      </c>
      <c r="J54" s="20">
        <f t="shared" si="0"/>
        <v>48691.793333333335</v>
      </c>
      <c r="K54" s="21">
        <f t="shared" si="1"/>
        <v>97383.58666666667</v>
      </c>
      <c r="L54" s="22">
        <v>51526.74</v>
      </c>
      <c r="M54" s="22">
        <f t="shared" si="2"/>
        <v>103053.48</v>
      </c>
      <c r="N54" s="22">
        <v>48106.36</v>
      </c>
      <c r="O54" s="22">
        <f t="shared" si="3"/>
        <v>96212.72</v>
      </c>
      <c r="P54" s="22">
        <v>46442.28</v>
      </c>
      <c r="Q54" s="22">
        <f t="shared" si="4"/>
        <v>92884.56</v>
      </c>
    </row>
    <row r="55" spans="1:21" x14ac:dyDescent="0.25">
      <c r="A55" s="23"/>
      <c r="B55" s="24"/>
      <c r="C55" s="24"/>
      <c r="D55" s="24"/>
      <c r="E55" s="24"/>
      <c r="F55" s="24"/>
      <c r="G55" s="24"/>
      <c r="H55" s="24"/>
      <c r="I55" s="13" t="s">
        <v>102</v>
      </c>
      <c r="J55" s="46">
        <f>SUM(K8:K54)</f>
        <v>14467073.556666663</v>
      </c>
      <c r="K55" s="46"/>
      <c r="L55" s="27">
        <f>SUM(M8:M54)</f>
        <v>14416289.659999998</v>
      </c>
      <c r="M55" s="28"/>
      <c r="N55" s="27">
        <f>SUM(O8:O54)</f>
        <v>14756421.539999997</v>
      </c>
      <c r="O55" s="28"/>
      <c r="P55" s="27">
        <f>SUM(Q8:Q54)</f>
        <v>14228509.470000001</v>
      </c>
      <c r="Q55" s="28"/>
      <c r="U55" s="3"/>
    </row>
    <row r="58" spans="1:21" x14ac:dyDescent="0.25">
      <c r="A58" s="40"/>
      <c r="B58" s="40"/>
    </row>
    <row r="60" spans="1:21" x14ac:dyDescent="0.25">
      <c r="A60" s="41"/>
      <c r="B60" s="41"/>
    </row>
    <row r="65" spans="3:7" x14ac:dyDescent="0.25">
      <c r="C65" s="43"/>
      <c r="D65" s="42"/>
      <c r="E65" s="42"/>
      <c r="F65" s="42"/>
      <c r="G65" s="42"/>
    </row>
    <row r="66" spans="3:7" x14ac:dyDescent="0.25">
      <c r="C66" s="42"/>
      <c r="D66" s="42"/>
      <c r="E66" s="42"/>
      <c r="F66" s="42"/>
      <c r="G66" s="42"/>
    </row>
    <row r="67" spans="3:7" x14ac:dyDescent="0.25">
      <c r="C67" s="42"/>
      <c r="D67" s="42"/>
      <c r="E67" s="42"/>
      <c r="F67" s="42"/>
      <c r="G67" s="42"/>
    </row>
  </sheetData>
  <mergeCells count="66">
    <mergeCell ref="J55:K55"/>
    <mergeCell ref="B49:G49"/>
    <mergeCell ref="B50:G50"/>
    <mergeCell ref="B51:G51"/>
    <mergeCell ref="B52:G52"/>
    <mergeCell ref="B53:G53"/>
    <mergeCell ref="B13:G13"/>
    <mergeCell ref="B14:G14"/>
    <mergeCell ref="B37:G37"/>
    <mergeCell ref="B38:G38"/>
    <mergeCell ref="B39:G39"/>
    <mergeCell ref="B17:G17"/>
    <mergeCell ref="B18:G18"/>
    <mergeCell ref="B19:G19"/>
    <mergeCell ref="B20:G20"/>
    <mergeCell ref="B21:G21"/>
    <mergeCell ref="B22:G22"/>
    <mergeCell ref="B12:G12"/>
    <mergeCell ref="B7:G7"/>
    <mergeCell ref="B8:G8"/>
    <mergeCell ref="B9:G9"/>
    <mergeCell ref="B10:G10"/>
    <mergeCell ref="B11:G11"/>
    <mergeCell ref="C67:G67"/>
    <mergeCell ref="C65:G65"/>
    <mergeCell ref="B23:G23"/>
    <mergeCell ref="B29:G29"/>
    <mergeCell ref="B30:G30"/>
    <mergeCell ref="B40:G40"/>
    <mergeCell ref="B41:G41"/>
    <mergeCell ref="B42:G42"/>
    <mergeCell ref="B43:G43"/>
    <mergeCell ref="B48:G48"/>
    <mergeCell ref="B54:G54"/>
    <mergeCell ref="A5:K5"/>
    <mergeCell ref="A58:B58"/>
    <mergeCell ref="A60:B60"/>
    <mergeCell ref="C66:G66"/>
    <mergeCell ref="B44:G44"/>
    <mergeCell ref="B45:G45"/>
    <mergeCell ref="B46:G46"/>
    <mergeCell ref="B47:G47"/>
    <mergeCell ref="B36:G36"/>
    <mergeCell ref="B25:G25"/>
    <mergeCell ref="B26:G26"/>
    <mergeCell ref="B27:G27"/>
    <mergeCell ref="B28:G28"/>
    <mergeCell ref="B31:G31"/>
    <mergeCell ref="B15:G15"/>
    <mergeCell ref="B16:G16"/>
    <mergeCell ref="N6:O6"/>
    <mergeCell ref="N55:O55"/>
    <mergeCell ref="P6:Q6"/>
    <mergeCell ref="P55:Q55"/>
    <mergeCell ref="A1:K1"/>
    <mergeCell ref="A2:K2"/>
    <mergeCell ref="A6:K6"/>
    <mergeCell ref="L6:M6"/>
    <mergeCell ref="L55:M55"/>
    <mergeCell ref="B32:G32"/>
    <mergeCell ref="B33:G33"/>
    <mergeCell ref="A4:K4"/>
    <mergeCell ref="A3:K3"/>
    <mergeCell ref="B34:G34"/>
    <mergeCell ref="B35:G35"/>
    <mergeCell ref="B24:G24"/>
  </mergeCells>
  <pageMargins left="0.39370078740157483" right="0" top="0" bottom="0" header="0.31496062992125984" footer="0.31496062992125984"/>
  <pageSetup paperSize="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Aline Arantes Correa</cp:lastModifiedBy>
  <cp:lastPrinted>2023-10-10T13:24:08Z</cp:lastPrinted>
  <dcterms:created xsi:type="dcterms:W3CDTF">2023-08-01T20:27:58Z</dcterms:created>
  <dcterms:modified xsi:type="dcterms:W3CDTF">2023-10-10T13:24:14Z</dcterms:modified>
</cp:coreProperties>
</file>