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showInkAnnotation="0" codeName="EstaPasta_de_trabalho" defaultThemeVersion="124226"/>
  <bookViews>
    <workbookView xWindow="20370" yWindow="-120" windowWidth="29040" windowHeight="15840" tabRatio="871" activeTab="2"/>
  </bookViews>
  <sheets>
    <sheet name="SINAPI-MT JULHO 2021" sheetId="39" r:id="rId1"/>
    <sheet name="1-RESUMO" sheetId="47" r:id="rId2"/>
    <sheet name="2-ORÇAMENTO" sheetId="41" r:id="rId3"/>
    <sheet name="3-CRONOGRAMA" sheetId="33" r:id="rId4"/>
    <sheet name="4-COMPO.ADM.PRF " sheetId="43" r:id="rId5"/>
    <sheet name="5-COTAÇÃO EQUIPAMENTOS" sheetId="46" r:id="rId6"/>
    <sheet name="6-COTAÇÃO PLAYGROUND" sheetId="51" r:id="rId7"/>
    <sheet name="7-CPUs" sheetId="56" r:id="rId8"/>
    <sheet name="8-BDI" sheetId="45" r:id="rId9"/>
    <sheet name="9-ENCARGOS SOCIAIS" sheetId="54" r:id="rId10"/>
  </sheets>
  <externalReferences>
    <externalReference r:id="rId11"/>
  </externalReferences>
  <definedNames>
    <definedName name="_xlnm._FilterDatabase" localSheetId="2" hidden="1">'2-ORÇAMENTO'!$D$1:$D$270</definedName>
    <definedName name="_xlnm._FilterDatabase" localSheetId="4" hidden="1">'4-COMPO.ADM.PRF '!$C$1:$C$447</definedName>
    <definedName name="_xlnm.Print_Area" localSheetId="1">'1-RESUMO'!$B$2:$E$55</definedName>
    <definedName name="_xlnm.Print_Area" localSheetId="2">'2-ORÇAMENTO'!$B$2:$K$278</definedName>
    <definedName name="_xlnm.Print_Area" localSheetId="3">'3-CRONOGRAMA'!$B$2:$J$57</definedName>
    <definedName name="_xlnm.Print_Area" localSheetId="4">'4-COMPO.ADM.PRF '!$B$2:$J$457</definedName>
    <definedName name="_xlnm.Print_Area" localSheetId="5">'5-COTAÇÃO EQUIPAMENTOS'!$A$1:$K$22</definedName>
    <definedName name="_xlnm.Print_Area" localSheetId="6">'6-COTAÇÃO PLAYGROUND'!$A$1:$K$32</definedName>
    <definedName name="_xlnm.Print_Area" localSheetId="8">'8-BDI'!$B$1:$D$47</definedName>
    <definedName name="_xlnm.Print_Area" localSheetId="9">'9-ENCARGOS SOCIAIS'!$B$1:$G$46</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2">'2-ORÇAMENTO'!$10:$10</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F447" i="43"/>
  <c r="F446"/>
  <c r="H135"/>
  <c r="H134"/>
  <c r="F135"/>
  <c r="F134"/>
  <c r="E135"/>
  <c r="E134"/>
  <c r="C47" i="47"/>
  <c r="B47"/>
  <c r="C41"/>
  <c r="B41"/>
  <c r="C39"/>
  <c r="B39"/>
  <c r="C33"/>
  <c r="B33"/>
  <c r="C29"/>
  <c r="B29"/>
  <c r="C27"/>
  <c r="B27"/>
  <c r="C21"/>
  <c r="B21"/>
  <c r="J22" i="33"/>
  <c r="E77" i="41"/>
  <c r="F77"/>
  <c r="H77"/>
  <c r="J77" s="1"/>
  <c r="C21" i="33"/>
  <c r="B21"/>
  <c r="E127" i="43"/>
  <c r="F127"/>
  <c r="H127"/>
  <c r="I127" s="1"/>
  <c r="E128"/>
  <c r="F128"/>
  <c r="H128"/>
  <c r="I128" s="1"/>
  <c r="E129"/>
  <c r="F129"/>
  <c r="H129"/>
  <c r="I129" s="1"/>
  <c r="E130"/>
  <c r="F130"/>
  <c r="H130"/>
  <c r="I130" s="1"/>
  <c r="H126"/>
  <c r="I126" s="1"/>
  <c r="F126"/>
  <c r="E126"/>
  <c r="H125"/>
  <c r="I125" s="1"/>
  <c r="F125"/>
  <c r="E125"/>
  <c r="H124"/>
  <c r="I124" s="1"/>
  <c r="F124"/>
  <c r="E124"/>
  <c r="F92" i="41"/>
  <c r="E92"/>
  <c r="H98" i="43"/>
  <c r="H97"/>
  <c r="I97" s="1"/>
  <c r="H96"/>
  <c r="I96" s="1"/>
  <c r="F98"/>
  <c r="E98"/>
  <c r="F97"/>
  <c r="E97"/>
  <c r="F96"/>
  <c r="E96"/>
  <c r="G98"/>
  <c r="E64"/>
  <c r="F64"/>
  <c r="H64"/>
  <c r="I64" s="1"/>
  <c r="E65"/>
  <c r="F65"/>
  <c r="H65"/>
  <c r="I65" s="1"/>
  <c r="H197"/>
  <c r="I197" s="1"/>
  <c r="H196"/>
  <c r="I196" s="1"/>
  <c r="H195"/>
  <c r="I195" s="1"/>
  <c r="H194"/>
  <c r="I194" s="1"/>
  <c r="H193"/>
  <c r="I193" s="1"/>
  <c r="H192"/>
  <c r="I192" s="1"/>
  <c r="H191"/>
  <c r="I191" s="1"/>
  <c r="H190"/>
  <c r="I190" s="1"/>
  <c r="H189"/>
  <c r="I189" s="1"/>
  <c r="H188"/>
  <c r="I188" s="1"/>
  <c r="H187"/>
  <c r="I187" s="1"/>
  <c r="F197"/>
  <c r="E197"/>
  <c r="F196"/>
  <c r="E196"/>
  <c r="F195"/>
  <c r="E195"/>
  <c r="F194"/>
  <c r="E194"/>
  <c r="F193"/>
  <c r="E193"/>
  <c r="F192"/>
  <c r="E192"/>
  <c r="F191"/>
  <c r="E191"/>
  <c r="F190"/>
  <c r="E190"/>
  <c r="F189"/>
  <c r="E189"/>
  <c r="F188"/>
  <c r="E188"/>
  <c r="F187"/>
  <c r="E187"/>
  <c r="F184"/>
  <c r="F183"/>
  <c r="F182"/>
  <c r="F181"/>
  <c r="F180"/>
  <c r="F179"/>
  <c r="F178"/>
  <c r="F177"/>
  <c r="F176"/>
  <c r="F175"/>
  <c r="F174"/>
  <c r="H184"/>
  <c r="H183"/>
  <c r="H182"/>
  <c r="H181"/>
  <c r="H180"/>
  <c r="H179"/>
  <c r="H178"/>
  <c r="H177"/>
  <c r="H176"/>
  <c r="H175"/>
  <c r="H174"/>
  <c r="E184"/>
  <c r="E183"/>
  <c r="E182"/>
  <c r="E181"/>
  <c r="E180"/>
  <c r="E179"/>
  <c r="E178"/>
  <c r="E177"/>
  <c r="E176"/>
  <c r="E175"/>
  <c r="E174"/>
  <c r="I123" l="1"/>
  <c r="I77" i="41"/>
  <c r="K77" s="1"/>
  <c r="I98" i="43"/>
  <c r="I95" s="1"/>
  <c r="H92" i="41" s="1"/>
  <c r="J92" s="1"/>
  <c r="I186" i="43"/>
  <c r="I92" i="41" l="1"/>
  <c r="K92" s="1"/>
  <c r="H105" l="1"/>
  <c r="J105" s="1"/>
  <c r="F105"/>
  <c r="E105"/>
  <c r="E100"/>
  <c r="F100"/>
  <c r="H100"/>
  <c r="J100" s="1"/>
  <c r="H102"/>
  <c r="J102" s="1"/>
  <c r="F102"/>
  <c r="E102"/>
  <c r="E84"/>
  <c r="F84"/>
  <c r="H84"/>
  <c r="J84" s="1"/>
  <c r="H70"/>
  <c r="J70" s="1"/>
  <c r="F70"/>
  <c r="E70"/>
  <c r="H69"/>
  <c r="J69" s="1"/>
  <c r="F69"/>
  <c r="E69"/>
  <c r="H170" i="43"/>
  <c r="I170" s="1"/>
  <c r="F170"/>
  <c r="E170"/>
  <c r="E75" i="41"/>
  <c r="F75"/>
  <c r="H75"/>
  <c r="I75" s="1"/>
  <c r="K75" s="1"/>
  <c r="I105" l="1"/>
  <c r="K105" s="1"/>
  <c r="I100"/>
  <c r="K100" s="1"/>
  <c r="I84"/>
  <c r="K84" s="1"/>
  <c r="I102"/>
  <c r="K102" s="1"/>
  <c r="I70"/>
  <c r="K70" s="1"/>
  <c r="I69"/>
  <c r="K69" s="1"/>
  <c r="J75"/>
  <c r="E33"/>
  <c r="F33"/>
  <c r="H33"/>
  <c r="I33" s="1"/>
  <c r="K33" s="1"/>
  <c r="E34"/>
  <c r="F34"/>
  <c r="H34"/>
  <c r="I34" s="1"/>
  <c r="K34" s="1"/>
  <c r="H52"/>
  <c r="J52" s="1"/>
  <c r="J53" s="1"/>
  <c r="F52"/>
  <c r="E52"/>
  <c r="E166"/>
  <c r="F166"/>
  <c r="H166"/>
  <c r="I166" s="1"/>
  <c r="K166" s="1"/>
  <c r="E165"/>
  <c r="F165"/>
  <c r="H165"/>
  <c r="I165" s="1"/>
  <c r="K165" s="1"/>
  <c r="E161"/>
  <c r="F161"/>
  <c r="H161"/>
  <c r="I161" s="1"/>
  <c r="K161" s="1"/>
  <c r="E153"/>
  <c r="F153"/>
  <c r="H153"/>
  <c r="I153" s="1"/>
  <c r="K153" s="1"/>
  <c r="E133"/>
  <c r="F133"/>
  <c r="H297" i="43"/>
  <c r="I297" s="1"/>
  <c r="F297"/>
  <c r="E297"/>
  <c r="H296"/>
  <c r="I296" s="1"/>
  <c r="F296"/>
  <c r="E296"/>
  <c r="H295"/>
  <c r="I295" s="1"/>
  <c r="F295"/>
  <c r="E295"/>
  <c r="H294"/>
  <c r="I294" s="1"/>
  <c r="F294"/>
  <c r="E294"/>
  <c r="H293"/>
  <c r="I293" s="1"/>
  <c r="F293"/>
  <c r="E293"/>
  <c r="H123" i="41"/>
  <c r="J123" s="1"/>
  <c r="F123"/>
  <c r="E123"/>
  <c r="H190"/>
  <c r="I190" s="1"/>
  <c r="K190" s="1"/>
  <c r="F190"/>
  <c r="E190"/>
  <c r="E186"/>
  <c r="F186"/>
  <c r="H186"/>
  <c r="J186" s="1"/>
  <c r="E185"/>
  <c r="F185"/>
  <c r="H290" i="43"/>
  <c r="I290" s="1"/>
  <c r="F290"/>
  <c r="E290"/>
  <c r="H289"/>
  <c r="I289" s="1"/>
  <c r="F289"/>
  <c r="E289"/>
  <c r="H288"/>
  <c r="I288" s="1"/>
  <c r="F288"/>
  <c r="E288"/>
  <c r="H287"/>
  <c r="I287" s="1"/>
  <c r="F287"/>
  <c r="E287"/>
  <c r="H286"/>
  <c r="I286" s="1"/>
  <c r="F286"/>
  <c r="E286"/>
  <c r="E183" i="41"/>
  <c r="F183"/>
  <c r="H183"/>
  <c r="I183" s="1"/>
  <c r="K183" s="1"/>
  <c r="E179"/>
  <c r="F179"/>
  <c r="H179"/>
  <c r="J179" s="1"/>
  <c r="E175"/>
  <c r="F175"/>
  <c r="H175"/>
  <c r="I175" s="1"/>
  <c r="K175" s="1"/>
  <c r="I292" i="43" l="1"/>
  <c r="H133" i="41" s="1"/>
  <c r="J133" s="1"/>
  <c r="J33"/>
  <c r="J34"/>
  <c r="I52"/>
  <c r="K52" s="1"/>
  <c r="K53" s="1"/>
  <c r="J166"/>
  <c r="J165"/>
  <c r="J161"/>
  <c r="J153"/>
  <c r="I123"/>
  <c r="K123" s="1"/>
  <c r="I186"/>
  <c r="K186" s="1"/>
  <c r="J190"/>
  <c r="I285" i="43"/>
  <c r="H185" i="41" s="1"/>
  <c r="J185" s="1"/>
  <c r="J183"/>
  <c r="J175"/>
  <c r="I179"/>
  <c r="K179" s="1"/>
  <c r="E248"/>
  <c r="F248"/>
  <c r="H248"/>
  <c r="J248" s="1"/>
  <c r="E249"/>
  <c r="F249"/>
  <c r="E250"/>
  <c r="F250"/>
  <c r="E251"/>
  <c r="F251"/>
  <c r="H251"/>
  <c r="E238"/>
  <c r="F238"/>
  <c r="H238"/>
  <c r="J238" s="1"/>
  <c r="E239"/>
  <c r="F239"/>
  <c r="H239"/>
  <c r="E233"/>
  <c r="F233"/>
  <c r="E226"/>
  <c r="H225"/>
  <c r="H224"/>
  <c r="J224" s="1"/>
  <c r="F226"/>
  <c r="F225"/>
  <c r="E225"/>
  <c r="F224"/>
  <c r="E224"/>
  <c r="F221"/>
  <c r="H221"/>
  <c r="E221"/>
  <c r="E213"/>
  <c r="F213"/>
  <c r="H377" i="43"/>
  <c r="I377" s="1"/>
  <c r="H376"/>
  <c r="I376" s="1"/>
  <c r="H372"/>
  <c r="I372" s="1"/>
  <c r="H371"/>
  <c r="I371" s="1"/>
  <c r="H368"/>
  <c r="I368" s="1"/>
  <c r="H367"/>
  <c r="I367" s="1"/>
  <c r="H366"/>
  <c r="H363"/>
  <c r="I363" s="1"/>
  <c r="H362"/>
  <c r="I362" s="1"/>
  <c r="H361"/>
  <c r="I361" s="1"/>
  <c r="H360"/>
  <c r="I360" s="1"/>
  <c r="H357"/>
  <c r="I357" s="1"/>
  <c r="H356"/>
  <c r="I356" s="1"/>
  <c r="H355"/>
  <c r="I355" s="1"/>
  <c r="H354"/>
  <c r="I354" s="1"/>
  <c r="H353"/>
  <c r="I353" s="1"/>
  <c r="H349"/>
  <c r="I349" s="1"/>
  <c r="H348"/>
  <c r="I348" s="1"/>
  <c r="H344"/>
  <c r="I344" s="1"/>
  <c r="H343"/>
  <c r="I343" s="1"/>
  <c r="H340"/>
  <c r="I340" s="1"/>
  <c r="H339"/>
  <c r="I339" s="1"/>
  <c r="H338"/>
  <c r="I338" s="1"/>
  <c r="H335"/>
  <c r="I335" s="1"/>
  <c r="H334"/>
  <c r="I334" s="1"/>
  <c r="H333"/>
  <c r="I333" s="1"/>
  <c r="H330"/>
  <c r="I330" s="1"/>
  <c r="H329"/>
  <c r="I329" s="1"/>
  <c r="H328"/>
  <c r="I328" s="1"/>
  <c r="H323"/>
  <c r="I323" s="1"/>
  <c r="H322"/>
  <c r="I322" s="1"/>
  <c r="H319"/>
  <c r="I319" s="1"/>
  <c r="H318"/>
  <c r="I318" s="1"/>
  <c r="H317"/>
  <c r="I317" s="1"/>
  <c r="H316"/>
  <c r="I316" s="1"/>
  <c r="H315"/>
  <c r="I315" s="1"/>
  <c r="H314"/>
  <c r="I314" s="1"/>
  <c r="H313"/>
  <c r="I313" s="1"/>
  <c r="H309"/>
  <c r="I309" s="1"/>
  <c r="H308"/>
  <c r="I308" s="1"/>
  <c r="H305"/>
  <c r="I305" s="1"/>
  <c r="H304"/>
  <c r="I304" s="1"/>
  <c r="F377"/>
  <c r="E377"/>
  <c r="F376"/>
  <c r="E376"/>
  <c r="F372"/>
  <c r="E372"/>
  <c r="F371"/>
  <c r="E371"/>
  <c r="F368"/>
  <c r="E368"/>
  <c r="F367"/>
  <c r="E367"/>
  <c r="F366"/>
  <c r="E366"/>
  <c r="F363"/>
  <c r="E363"/>
  <c r="F362"/>
  <c r="E362"/>
  <c r="F361"/>
  <c r="E361"/>
  <c r="F360"/>
  <c r="E360"/>
  <c r="F357"/>
  <c r="E357"/>
  <c r="F356"/>
  <c r="E356"/>
  <c r="F355"/>
  <c r="E355"/>
  <c r="F354"/>
  <c r="E354"/>
  <c r="F353"/>
  <c r="E353"/>
  <c r="F349"/>
  <c r="E349"/>
  <c r="F348"/>
  <c r="E348"/>
  <c r="F344"/>
  <c r="E344"/>
  <c r="F343"/>
  <c r="E343"/>
  <c r="F340"/>
  <c r="E340"/>
  <c r="F339"/>
  <c r="E339"/>
  <c r="F338"/>
  <c r="E338"/>
  <c r="F335"/>
  <c r="E335"/>
  <c r="F334"/>
  <c r="E334"/>
  <c r="F333"/>
  <c r="E333"/>
  <c r="F330"/>
  <c r="E330"/>
  <c r="F329"/>
  <c r="E329"/>
  <c r="F328"/>
  <c r="E328"/>
  <c r="F323"/>
  <c r="E323"/>
  <c r="F322"/>
  <c r="E322"/>
  <c r="F319"/>
  <c r="E319"/>
  <c r="F318"/>
  <c r="E318"/>
  <c r="F317"/>
  <c r="E317"/>
  <c r="F316"/>
  <c r="E316"/>
  <c r="F315"/>
  <c r="E315"/>
  <c r="F314"/>
  <c r="E314"/>
  <c r="F313"/>
  <c r="E313"/>
  <c r="F309"/>
  <c r="E309"/>
  <c r="F308"/>
  <c r="E308"/>
  <c r="F305"/>
  <c r="E305"/>
  <c r="F304"/>
  <c r="E304"/>
  <c r="I373"/>
  <c r="I366"/>
  <c r="I350"/>
  <c r="I345"/>
  <c r="I327"/>
  <c r="I324"/>
  <c r="I310"/>
  <c r="D21" i="33" l="1"/>
  <c r="H21" s="1"/>
  <c r="J21" s="1"/>
  <c r="D21" i="47"/>
  <c r="I133" i="41"/>
  <c r="K133" s="1"/>
  <c r="I185"/>
  <c r="K185" s="1"/>
  <c r="I303" i="43"/>
  <c r="H226" i="41" s="1"/>
  <c r="J226" s="1"/>
  <c r="I332" i="43"/>
  <c r="I370"/>
  <c r="I307"/>
  <c r="I375"/>
  <c r="I312"/>
  <c r="I337"/>
  <c r="I359"/>
  <c r="H233" i="41" s="1"/>
  <c r="J233" s="1"/>
  <c r="J251"/>
  <c r="J239"/>
  <c r="J225"/>
  <c r="J221"/>
  <c r="I365" i="43"/>
  <c r="I321"/>
  <c r="I352"/>
  <c r="H250" i="41" s="1"/>
  <c r="J250" s="1"/>
  <c r="I326" i="43"/>
  <c r="I347"/>
  <c r="H249" i="41" s="1"/>
  <c r="J249" s="1"/>
  <c r="I342" i="43"/>
  <c r="H213" i="41" s="1"/>
  <c r="J213" s="1"/>
  <c r="E39" l="1"/>
  <c r="F39"/>
  <c r="H63" i="43"/>
  <c r="I63" s="1"/>
  <c r="F63"/>
  <c r="E63"/>
  <c r="H62"/>
  <c r="I62" s="1"/>
  <c r="F62"/>
  <c r="E62"/>
  <c r="E42" i="41"/>
  <c r="F42"/>
  <c r="H42"/>
  <c r="E43"/>
  <c r="F43"/>
  <c r="H43"/>
  <c r="E41"/>
  <c r="F41"/>
  <c r="H41"/>
  <c r="E40"/>
  <c r="F40"/>
  <c r="H40"/>
  <c r="E38"/>
  <c r="F38"/>
  <c r="H59" i="43"/>
  <c r="I59" s="1"/>
  <c r="H58"/>
  <c r="I58" s="1"/>
  <c r="H57"/>
  <c r="I57" s="1"/>
  <c r="F59"/>
  <c r="E59"/>
  <c r="F58"/>
  <c r="E58"/>
  <c r="F57"/>
  <c r="E57"/>
  <c r="E37" i="41"/>
  <c r="F37"/>
  <c r="H54" i="43"/>
  <c r="I54" s="1"/>
  <c r="H53"/>
  <c r="I53" s="1"/>
  <c r="H52"/>
  <c r="I52" s="1"/>
  <c r="H51"/>
  <c r="I51" s="1"/>
  <c r="F54"/>
  <c r="E54"/>
  <c r="F53"/>
  <c r="E53"/>
  <c r="F52"/>
  <c r="E52"/>
  <c r="F51"/>
  <c r="E51"/>
  <c r="E36" i="41"/>
  <c r="F36"/>
  <c r="H36"/>
  <c r="J36" s="1"/>
  <c r="E35"/>
  <c r="F35"/>
  <c r="H35"/>
  <c r="J35" s="1"/>
  <c r="E32"/>
  <c r="F32"/>
  <c r="H32"/>
  <c r="J32" s="1"/>
  <c r="I61" i="43" l="1"/>
  <c r="H39" i="41" s="1"/>
  <c r="I56" i="43"/>
  <c r="I50"/>
  <c r="H37" i="41" s="1"/>
  <c r="J42"/>
  <c r="J40"/>
  <c r="J43"/>
  <c r="J41"/>
  <c r="H38"/>
  <c r="J38" s="1"/>
  <c r="J39" l="1"/>
  <c r="J37"/>
  <c r="J48" i="33" l="1"/>
  <c r="B47"/>
  <c r="H447" i="43"/>
  <c r="I447" s="1"/>
  <c r="H446"/>
  <c r="I446" s="1"/>
  <c r="E447"/>
  <c r="E446"/>
  <c r="I445" l="1"/>
  <c r="H260" i="41" l="1"/>
  <c r="F264"/>
  <c r="C47" i="33"/>
  <c r="E60" i="41"/>
  <c r="E89"/>
  <c r="E119"/>
  <c r="I180" i="43"/>
  <c r="I175"/>
  <c r="I176"/>
  <c r="I177"/>
  <c r="I178"/>
  <c r="F260" i="41" l="1"/>
  <c r="J260"/>
  <c r="E260"/>
  <c r="H264"/>
  <c r="E264"/>
  <c r="H60"/>
  <c r="F60"/>
  <c r="H89"/>
  <c r="F89"/>
  <c r="F119"/>
  <c r="I184" i="43"/>
  <c r="I183"/>
  <c r="I182"/>
  <c r="I181"/>
  <c r="I179"/>
  <c r="I174"/>
  <c r="J264" i="41" l="1"/>
  <c r="J265" s="1"/>
  <c r="J60"/>
  <c r="J89"/>
  <c r="I173" i="43"/>
  <c r="H119" i="41" s="1"/>
  <c r="J119" l="1"/>
  <c r="J50" i="33"/>
  <c r="J46"/>
  <c r="J44"/>
  <c r="J42"/>
  <c r="J40"/>
  <c r="J38"/>
  <c r="J36"/>
  <c r="J34"/>
  <c r="J32"/>
  <c r="J30"/>
  <c r="J28"/>
  <c r="J26"/>
  <c r="J24"/>
  <c r="J20"/>
  <c r="J18"/>
  <c r="J16"/>
  <c r="J14"/>
  <c r="J12"/>
  <c r="B41"/>
  <c r="B39"/>
  <c r="B33"/>
  <c r="B29"/>
  <c r="B27"/>
  <c r="E300" i="43"/>
  <c r="F300"/>
  <c r="H300"/>
  <c r="I300" s="1"/>
  <c r="E301"/>
  <c r="F301"/>
  <c r="H301"/>
  <c r="I301" s="1"/>
  <c r="I143"/>
  <c r="I144"/>
  <c r="F18" i="46"/>
  <c r="E149" i="43"/>
  <c r="F149"/>
  <c r="H149"/>
  <c r="I149" s="1"/>
  <c r="E152"/>
  <c r="F152"/>
  <c r="H152"/>
  <c r="I152" s="1"/>
  <c r="E139"/>
  <c r="F139"/>
  <c r="H139"/>
  <c r="I139" s="1"/>
  <c r="E140"/>
  <c r="F140"/>
  <c r="H140"/>
  <c r="I140" s="1"/>
  <c r="E141"/>
  <c r="F141"/>
  <c r="H141"/>
  <c r="I141" s="1"/>
  <c r="E142"/>
  <c r="F142"/>
  <c r="H142"/>
  <c r="I142" s="1"/>
  <c r="F168" i="41" l="1"/>
  <c r="E168"/>
  <c r="E255"/>
  <c r="F252"/>
  <c r="E253"/>
  <c r="F227"/>
  <c r="H229"/>
  <c r="E230"/>
  <c r="F231"/>
  <c r="E232"/>
  <c r="E235"/>
  <c r="E237"/>
  <c r="H240"/>
  <c r="F242"/>
  <c r="E243"/>
  <c r="E245"/>
  <c r="H167"/>
  <c r="H257" l="1"/>
  <c r="H234"/>
  <c r="H255"/>
  <c r="H245"/>
  <c r="F257"/>
  <c r="E257"/>
  <c r="F255"/>
  <c r="F245"/>
  <c r="F243"/>
  <c r="E242"/>
  <c r="H230"/>
  <c r="F232"/>
  <c r="E231"/>
  <c r="E252"/>
  <c r="F247"/>
  <c r="F235"/>
  <c r="E247"/>
  <c r="F246"/>
  <c r="E246"/>
  <c r="H237"/>
  <c r="F230"/>
  <c r="E227"/>
  <c r="F237"/>
  <c r="F253"/>
  <c r="J240"/>
  <c r="J229"/>
  <c r="F244"/>
  <c r="H242"/>
  <c r="F240"/>
  <c r="F234"/>
  <c r="H231"/>
  <c r="F229"/>
  <c r="H227"/>
  <c r="E244"/>
  <c r="E240"/>
  <c r="E234"/>
  <c r="E229"/>
  <c r="H253"/>
  <c r="H247"/>
  <c r="H243"/>
  <c r="H252"/>
  <c r="H244"/>
  <c r="H232"/>
  <c r="H235"/>
  <c r="H246"/>
  <c r="F167"/>
  <c r="J167"/>
  <c r="E167"/>
  <c r="J255" l="1"/>
  <c r="J245"/>
  <c r="J247"/>
  <c r="J244"/>
  <c r="J246"/>
  <c r="J253"/>
  <c r="J235"/>
  <c r="J234"/>
  <c r="J243"/>
  <c r="J257"/>
  <c r="J252"/>
  <c r="J237"/>
  <c r="J232"/>
  <c r="J230"/>
  <c r="J227"/>
  <c r="J231"/>
  <c r="J242"/>
  <c r="I299" i="43"/>
  <c r="E75"/>
  <c r="F75"/>
  <c r="H75"/>
  <c r="I75" s="1"/>
  <c r="H74"/>
  <c r="F74"/>
  <c r="E74"/>
  <c r="H73"/>
  <c r="F73"/>
  <c r="E73"/>
  <c r="H72"/>
  <c r="I72" s="1"/>
  <c r="F72"/>
  <c r="E72"/>
  <c r="H71"/>
  <c r="I71" s="1"/>
  <c r="F71"/>
  <c r="E71"/>
  <c r="H70"/>
  <c r="I70" s="1"/>
  <c r="F70"/>
  <c r="E70"/>
  <c r="H69"/>
  <c r="F69"/>
  <c r="E69"/>
  <c r="E110"/>
  <c r="F110"/>
  <c r="H110"/>
  <c r="I110" s="1"/>
  <c r="H121"/>
  <c r="I121" s="1"/>
  <c r="F121"/>
  <c r="E121"/>
  <c r="H120"/>
  <c r="I120" s="1"/>
  <c r="F120"/>
  <c r="E120"/>
  <c r="H119"/>
  <c r="I119" s="1"/>
  <c r="F119"/>
  <c r="E119"/>
  <c r="H116"/>
  <c r="I116" s="1"/>
  <c r="H115"/>
  <c r="I115" s="1"/>
  <c r="H114"/>
  <c r="I114" s="1"/>
  <c r="F116"/>
  <c r="E116"/>
  <c r="F115"/>
  <c r="E115"/>
  <c r="F114"/>
  <c r="E114"/>
  <c r="H112"/>
  <c r="I112" s="1"/>
  <c r="F112"/>
  <c r="E112"/>
  <c r="H111"/>
  <c r="I111" s="1"/>
  <c r="F111"/>
  <c r="E111"/>
  <c r="H109"/>
  <c r="I109" s="1"/>
  <c r="F109"/>
  <c r="E109"/>
  <c r="F93" i="41"/>
  <c r="C33" i="33"/>
  <c r="H83" i="41"/>
  <c r="F85"/>
  <c r="E81"/>
  <c r="F82"/>
  <c r="H94" i="43"/>
  <c r="I94" s="1"/>
  <c r="F94"/>
  <c r="E94"/>
  <c r="I93"/>
  <c r="H92"/>
  <c r="I92" s="1"/>
  <c r="F92"/>
  <c r="E92"/>
  <c r="H91"/>
  <c r="I91" s="1"/>
  <c r="F91"/>
  <c r="E91"/>
  <c r="H90"/>
  <c r="I90" s="1"/>
  <c r="F90"/>
  <c r="E90"/>
  <c r="H88"/>
  <c r="I88" s="1"/>
  <c r="F88"/>
  <c r="E88"/>
  <c r="I87"/>
  <c r="H86"/>
  <c r="I86" s="1"/>
  <c r="F86"/>
  <c r="E86"/>
  <c r="H85"/>
  <c r="I85" s="1"/>
  <c r="F85"/>
  <c r="E85"/>
  <c r="H84"/>
  <c r="I84" s="1"/>
  <c r="F84"/>
  <c r="E84"/>
  <c r="H82"/>
  <c r="I82" s="1"/>
  <c r="H80"/>
  <c r="I80" s="1"/>
  <c r="H79"/>
  <c r="I79" s="1"/>
  <c r="H78"/>
  <c r="I78" s="1"/>
  <c r="F82"/>
  <c r="E82"/>
  <c r="F80"/>
  <c r="E80"/>
  <c r="F79"/>
  <c r="E79"/>
  <c r="F78"/>
  <c r="E78"/>
  <c r="I81"/>
  <c r="I298" l="1"/>
  <c r="H168" i="41" s="1"/>
  <c r="I74" i="43"/>
  <c r="I73"/>
  <c r="I69"/>
  <c r="I118"/>
  <c r="I113"/>
  <c r="I108"/>
  <c r="H93" i="41"/>
  <c r="E93"/>
  <c r="F81"/>
  <c r="J83"/>
  <c r="F83"/>
  <c r="H85"/>
  <c r="E83"/>
  <c r="E85"/>
  <c r="E82"/>
  <c r="I89" i="43"/>
  <c r="I83"/>
  <c r="H82" i="41" s="1"/>
  <c r="I77" i="43"/>
  <c r="H81" i="41" s="1"/>
  <c r="J168" l="1"/>
  <c r="I68" i="43"/>
  <c r="J93" i="41"/>
  <c r="J94" s="1"/>
  <c r="J81"/>
  <c r="J85"/>
  <c r="J82"/>
  <c r="J86" l="1"/>
  <c r="C29" i="33" l="1"/>
  <c r="E78" i="41"/>
  <c r="H106" i="43"/>
  <c r="H105"/>
  <c r="H104"/>
  <c r="I104" s="1"/>
  <c r="H103"/>
  <c r="I103" s="1"/>
  <c r="H102"/>
  <c r="I102" s="1"/>
  <c r="H101"/>
  <c r="F106"/>
  <c r="E106"/>
  <c r="F105"/>
  <c r="E105"/>
  <c r="F104"/>
  <c r="E104"/>
  <c r="F103"/>
  <c r="E103"/>
  <c r="F102"/>
  <c r="E102"/>
  <c r="F101"/>
  <c r="E101"/>
  <c r="G106"/>
  <c r="G105"/>
  <c r="G101"/>
  <c r="F73" i="41"/>
  <c r="H76"/>
  <c r="F74"/>
  <c r="C27" i="33"/>
  <c r="E56" i="41"/>
  <c r="F57"/>
  <c r="E58"/>
  <c r="I101" i="43" l="1"/>
  <c r="I105"/>
  <c r="I106"/>
  <c r="F76" i="41"/>
  <c r="F78"/>
  <c r="H56"/>
  <c r="H73"/>
  <c r="E73"/>
  <c r="J76"/>
  <c r="E76"/>
  <c r="H74"/>
  <c r="E74"/>
  <c r="H57"/>
  <c r="E57"/>
  <c r="H58"/>
  <c r="F56"/>
  <c r="F58"/>
  <c r="E199"/>
  <c r="H201"/>
  <c r="F202"/>
  <c r="E203"/>
  <c r="H204"/>
  <c r="H205"/>
  <c r="F200"/>
  <c r="C41" i="33"/>
  <c r="E194" i="41"/>
  <c r="F195"/>
  <c r="E196"/>
  <c r="E181"/>
  <c r="F182"/>
  <c r="F184"/>
  <c r="H187"/>
  <c r="E188"/>
  <c r="F189"/>
  <c r="H191"/>
  <c r="H192"/>
  <c r="E193"/>
  <c r="H284" i="43"/>
  <c r="I284" s="1"/>
  <c r="F284"/>
  <c r="E284"/>
  <c r="H283"/>
  <c r="I283" s="1"/>
  <c r="F283"/>
  <c r="E283"/>
  <c r="H282"/>
  <c r="I282" s="1"/>
  <c r="F282"/>
  <c r="E282"/>
  <c r="H281"/>
  <c r="I281" s="1"/>
  <c r="F281"/>
  <c r="E281"/>
  <c r="H280"/>
  <c r="I280" s="1"/>
  <c r="F280"/>
  <c r="E280"/>
  <c r="E275"/>
  <c r="F275"/>
  <c r="H275"/>
  <c r="I275" s="1"/>
  <c r="E276"/>
  <c r="F276"/>
  <c r="H276"/>
  <c r="I276" s="1"/>
  <c r="E277"/>
  <c r="F277"/>
  <c r="H277"/>
  <c r="I277" s="1"/>
  <c r="E278"/>
  <c r="F278"/>
  <c r="H278"/>
  <c r="I278" s="1"/>
  <c r="H274"/>
  <c r="I274" s="1"/>
  <c r="F274"/>
  <c r="E274"/>
  <c r="H273"/>
  <c r="I273" s="1"/>
  <c r="F273"/>
  <c r="E273"/>
  <c r="H272"/>
  <c r="I272" s="1"/>
  <c r="F272"/>
  <c r="E272"/>
  <c r="H271"/>
  <c r="I271" s="1"/>
  <c r="F271"/>
  <c r="E271"/>
  <c r="F180" i="41"/>
  <c r="F178"/>
  <c r="H177"/>
  <c r="E176"/>
  <c r="F174"/>
  <c r="F173"/>
  <c r="E171"/>
  <c r="F170"/>
  <c r="E164"/>
  <c r="E156"/>
  <c r="F157"/>
  <c r="H158"/>
  <c r="H159"/>
  <c r="E160"/>
  <c r="F162"/>
  <c r="H163"/>
  <c r="H125"/>
  <c r="F126"/>
  <c r="E127"/>
  <c r="H129"/>
  <c r="F130"/>
  <c r="E131"/>
  <c r="F135"/>
  <c r="E136"/>
  <c r="H137"/>
  <c r="H138"/>
  <c r="F139"/>
  <c r="E140"/>
  <c r="H141"/>
  <c r="H142"/>
  <c r="F143"/>
  <c r="E144"/>
  <c r="H145"/>
  <c r="F146"/>
  <c r="F147"/>
  <c r="E148"/>
  <c r="F150"/>
  <c r="E151"/>
  <c r="H152"/>
  <c r="H154"/>
  <c r="F155"/>
  <c r="E124"/>
  <c r="I100" i="43" l="1"/>
  <c r="H78" i="41" s="1"/>
  <c r="J78" s="1"/>
  <c r="J57"/>
  <c r="I270" i="43"/>
  <c r="H172" i="41" s="1"/>
  <c r="J56"/>
  <c r="J73"/>
  <c r="J74"/>
  <c r="J58"/>
  <c r="H199"/>
  <c r="F205"/>
  <c r="E205"/>
  <c r="F199"/>
  <c r="J205"/>
  <c r="H203"/>
  <c r="H202"/>
  <c r="J201"/>
  <c r="F201"/>
  <c r="E202"/>
  <c r="E201"/>
  <c r="J204"/>
  <c r="F204"/>
  <c r="E204"/>
  <c r="F203"/>
  <c r="E200"/>
  <c r="H200"/>
  <c r="H196"/>
  <c r="H195"/>
  <c r="H194"/>
  <c r="H193"/>
  <c r="F194"/>
  <c r="E195"/>
  <c r="F196"/>
  <c r="F191"/>
  <c r="H188"/>
  <c r="F193"/>
  <c r="E191"/>
  <c r="E189"/>
  <c r="H181"/>
  <c r="E184"/>
  <c r="E182"/>
  <c r="F188"/>
  <c r="H184"/>
  <c r="J187"/>
  <c r="F181"/>
  <c r="J192"/>
  <c r="F192"/>
  <c r="H189"/>
  <c r="F187"/>
  <c r="E192"/>
  <c r="J191"/>
  <c r="E187"/>
  <c r="H160"/>
  <c r="F160"/>
  <c r="H156"/>
  <c r="F172"/>
  <c r="E130"/>
  <c r="H126"/>
  <c r="F142"/>
  <c r="H173"/>
  <c r="J173" s="1"/>
  <c r="E173"/>
  <c r="E172"/>
  <c r="F171"/>
  <c r="I279" i="43"/>
  <c r="H182" i="41" s="1"/>
  <c r="E142"/>
  <c r="H164"/>
  <c r="F176"/>
  <c r="E177"/>
  <c r="H178"/>
  <c r="H143"/>
  <c r="F158"/>
  <c r="F156"/>
  <c r="F177"/>
  <c r="E178"/>
  <c r="J177"/>
  <c r="H170"/>
  <c r="H174"/>
  <c r="E174"/>
  <c r="H176"/>
  <c r="E180"/>
  <c r="H180"/>
  <c r="E170"/>
  <c r="H171"/>
  <c r="J125"/>
  <c r="H139"/>
  <c r="F125"/>
  <c r="H150"/>
  <c r="E146"/>
  <c r="E143"/>
  <c r="F138"/>
  <c r="E125"/>
  <c r="E126"/>
  <c r="J152"/>
  <c r="J137"/>
  <c r="H155"/>
  <c r="J154"/>
  <c r="H131"/>
  <c r="F129"/>
  <c r="E147"/>
  <c r="J142"/>
  <c r="J141"/>
  <c r="E129"/>
  <c r="H151"/>
  <c r="H136"/>
  <c r="H135"/>
  <c r="J138"/>
  <c r="F154"/>
  <c r="E155"/>
  <c r="E154"/>
  <c r="H144"/>
  <c r="E139"/>
  <c r="E138"/>
  <c r="F134"/>
  <c r="H127"/>
  <c r="F163"/>
  <c r="E158"/>
  <c r="E157"/>
  <c r="F164"/>
  <c r="E150"/>
  <c r="H140"/>
  <c r="E135"/>
  <c r="E134"/>
  <c r="J129"/>
  <c r="E163"/>
  <c r="E162"/>
  <c r="J159"/>
  <c r="H162"/>
  <c r="F159"/>
  <c r="H157"/>
  <c r="J163"/>
  <c r="E159"/>
  <c r="J158"/>
  <c r="J145"/>
  <c r="F128"/>
  <c r="F152"/>
  <c r="F145"/>
  <c r="F141"/>
  <c r="F137"/>
  <c r="F132"/>
  <c r="E145"/>
  <c r="F144"/>
  <c r="E141"/>
  <c r="F140"/>
  <c r="E137"/>
  <c r="F136"/>
  <c r="F149"/>
  <c r="E152"/>
  <c r="F151"/>
  <c r="E149"/>
  <c r="F148"/>
  <c r="E132"/>
  <c r="F131"/>
  <c r="E128"/>
  <c r="F127"/>
  <c r="F124"/>
  <c r="H124"/>
  <c r="H268" i="43"/>
  <c r="I268" s="1"/>
  <c r="H267"/>
  <c r="I267" s="1"/>
  <c r="H266"/>
  <c r="I266" s="1"/>
  <c r="H265"/>
  <c r="I265" s="1"/>
  <c r="F268"/>
  <c r="E268"/>
  <c r="F267"/>
  <c r="E267"/>
  <c r="F266"/>
  <c r="E266"/>
  <c r="F265"/>
  <c r="E265"/>
  <c r="H263"/>
  <c r="I263" s="1"/>
  <c r="H262"/>
  <c r="I262" s="1"/>
  <c r="H261"/>
  <c r="I261" s="1"/>
  <c r="H260"/>
  <c r="I260" s="1"/>
  <c r="H259"/>
  <c r="I259" s="1"/>
  <c r="F263"/>
  <c r="E263"/>
  <c r="F262"/>
  <c r="E262"/>
  <c r="F261"/>
  <c r="E261"/>
  <c r="F260"/>
  <c r="E260"/>
  <c r="F259"/>
  <c r="E259"/>
  <c r="H257"/>
  <c r="I257" s="1"/>
  <c r="F257"/>
  <c r="E257"/>
  <c r="H256"/>
  <c r="I256" s="1"/>
  <c r="F256"/>
  <c r="E256"/>
  <c r="H255"/>
  <c r="I255" s="1"/>
  <c r="F255"/>
  <c r="E255"/>
  <c r="H254"/>
  <c r="I254" s="1"/>
  <c r="F254"/>
  <c r="E254"/>
  <c r="H253"/>
  <c r="I253" s="1"/>
  <c r="F253"/>
  <c r="E253"/>
  <c r="H251"/>
  <c r="I251" s="1"/>
  <c r="H250"/>
  <c r="I250" s="1"/>
  <c r="H249"/>
  <c r="I249" s="1"/>
  <c r="H248"/>
  <c r="I248" s="1"/>
  <c r="H247"/>
  <c r="I247" s="1"/>
  <c r="F251"/>
  <c r="E251"/>
  <c r="F250"/>
  <c r="E250"/>
  <c r="F249"/>
  <c r="E249"/>
  <c r="F248"/>
  <c r="E248"/>
  <c r="F247"/>
  <c r="E247"/>
  <c r="H245"/>
  <c r="I245" s="1"/>
  <c r="H244"/>
  <c r="I244" s="1"/>
  <c r="H243"/>
  <c r="I243" s="1"/>
  <c r="H242"/>
  <c r="I242" s="1"/>
  <c r="F245"/>
  <c r="E245"/>
  <c r="F244"/>
  <c r="E244"/>
  <c r="F243"/>
  <c r="E243"/>
  <c r="F242"/>
  <c r="E242"/>
  <c r="H240"/>
  <c r="I240" s="1"/>
  <c r="H239"/>
  <c r="I239" s="1"/>
  <c r="H238"/>
  <c r="I238" s="1"/>
  <c r="H237"/>
  <c r="I237" s="1"/>
  <c r="F240"/>
  <c r="E240"/>
  <c r="F239"/>
  <c r="E239"/>
  <c r="F238"/>
  <c r="E238"/>
  <c r="F237"/>
  <c r="E237"/>
  <c r="H235"/>
  <c r="I235" s="1"/>
  <c r="H234"/>
  <c r="I234" s="1"/>
  <c r="H233"/>
  <c r="I233" s="1"/>
  <c r="H232"/>
  <c r="I232" s="1"/>
  <c r="H231"/>
  <c r="I231" s="1"/>
  <c r="H230"/>
  <c r="I230" s="1"/>
  <c r="F235"/>
  <c r="E235"/>
  <c r="F234"/>
  <c r="E234"/>
  <c r="F233"/>
  <c r="E233"/>
  <c r="F232"/>
  <c r="E232"/>
  <c r="F231"/>
  <c r="E231"/>
  <c r="F230"/>
  <c r="E230"/>
  <c r="H228"/>
  <c r="I228" s="1"/>
  <c r="H227"/>
  <c r="I227" s="1"/>
  <c r="H226"/>
  <c r="I226" s="1"/>
  <c r="H225"/>
  <c r="I225" s="1"/>
  <c r="F228"/>
  <c r="E228"/>
  <c r="F227"/>
  <c r="E227"/>
  <c r="F226"/>
  <c r="E226"/>
  <c r="F225"/>
  <c r="E225"/>
  <c r="J79" i="41" l="1"/>
  <c r="J172"/>
  <c r="J199"/>
  <c r="J194"/>
  <c r="J202"/>
  <c r="J193"/>
  <c r="J203"/>
  <c r="J195"/>
  <c r="J196"/>
  <c r="J200"/>
  <c r="J160"/>
  <c r="J188"/>
  <c r="J126"/>
  <c r="J181"/>
  <c r="J156"/>
  <c r="J184"/>
  <c r="J182"/>
  <c r="J189"/>
  <c r="J178"/>
  <c r="J164"/>
  <c r="J150"/>
  <c r="J127"/>
  <c r="J131"/>
  <c r="J139"/>
  <c r="J143"/>
  <c r="J176"/>
  <c r="J174"/>
  <c r="J170"/>
  <c r="J171"/>
  <c r="J180"/>
  <c r="J151"/>
  <c r="J144"/>
  <c r="J135"/>
  <c r="J136"/>
  <c r="J140"/>
  <c r="J155"/>
  <c r="J157"/>
  <c r="J162"/>
  <c r="J124"/>
  <c r="I264" i="43"/>
  <c r="H149" i="41" s="1"/>
  <c r="I258" i="43"/>
  <c r="H148" i="41" s="1"/>
  <c r="I252" i="43"/>
  <c r="H147" i="41" s="1"/>
  <c r="I246" i="43"/>
  <c r="H146" i="41" s="1"/>
  <c r="I241" i="43"/>
  <c r="H134" i="41" s="1"/>
  <c r="I236" i="43"/>
  <c r="H132" i="41" s="1"/>
  <c r="I229" i="43"/>
  <c r="H130" i="41" s="1"/>
  <c r="I224" i="43"/>
  <c r="H128" i="41" s="1"/>
  <c r="J132" l="1"/>
  <c r="J146"/>
  <c r="J130"/>
  <c r="J134"/>
  <c r="J149"/>
  <c r="J148"/>
  <c r="J128"/>
  <c r="J147"/>
  <c r="J206"/>
  <c r="J197" l="1"/>
  <c r="C39" i="33"/>
  <c r="F21" i="41" l="1"/>
  <c r="H48" i="43"/>
  <c r="I48" s="1"/>
  <c r="H47"/>
  <c r="I47" s="1"/>
  <c r="H46"/>
  <c r="I46" s="1"/>
  <c r="H45"/>
  <c r="I45" s="1"/>
  <c r="H44"/>
  <c r="I44" s="1"/>
  <c r="H43"/>
  <c r="I43" s="1"/>
  <c r="H42"/>
  <c r="I42" s="1"/>
  <c r="H41"/>
  <c r="I41" s="1"/>
  <c r="H40"/>
  <c r="I40" s="1"/>
  <c r="H39"/>
  <c r="I39" s="1"/>
  <c r="H38"/>
  <c r="I38" s="1"/>
  <c r="F48"/>
  <c r="E48"/>
  <c r="F47"/>
  <c r="E47"/>
  <c r="F46"/>
  <c r="E46"/>
  <c r="F45"/>
  <c r="E45"/>
  <c r="F44"/>
  <c r="E44"/>
  <c r="F43"/>
  <c r="E43"/>
  <c r="F42"/>
  <c r="E42"/>
  <c r="F41"/>
  <c r="E41"/>
  <c r="F40"/>
  <c r="E40"/>
  <c r="F39"/>
  <c r="E39"/>
  <c r="F38"/>
  <c r="E38"/>
  <c r="E21" i="41" l="1"/>
  <c r="I37" i="43"/>
  <c r="H21" i="41" s="1"/>
  <c r="J21" l="1"/>
  <c r="E14" l="1"/>
  <c r="E15"/>
  <c r="H15" l="1"/>
  <c r="F15"/>
  <c r="H14"/>
  <c r="F14"/>
  <c r="J15" l="1"/>
  <c r="J14"/>
  <c r="E10" i="51"/>
  <c r="E12"/>
  <c r="E11"/>
  <c r="D27" i="45"/>
  <c r="I133" i="43"/>
  <c r="E167"/>
  <c r="F167"/>
  <c r="H167"/>
  <c r="I167" s="1"/>
  <c r="E165"/>
  <c r="F165"/>
  <c r="H165"/>
  <c r="I165" s="1"/>
  <c r="E166"/>
  <c r="F166"/>
  <c r="H166"/>
  <c r="I166" s="1"/>
  <c r="E164"/>
  <c r="F164"/>
  <c r="H164"/>
  <c r="I164" s="1"/>
  <c r="E163"/>
  <c r="F163"/>
  <c r="H163"/>
  <c r="I163" s="1"/>
  <c r="H162"/>
  <c r="I162" s="1"/>
  <c r="F162"/>
  <c r="E162"/>
  <c r="F16" i="51"/>
  <c r="B12"/>
  <c r="F19" i="46" l="1"/>
  <c r="E12" l="1"/>
  <c r="J10" s="1"/>
  <c r="E11"/>
  <c r="B7" l="1"/>
  <c r="B6"/>
  <c r="B5"/>
  <c r="B4"/>
  <c r="B7" i="51"/>
  <c r="B6"/>
  <c r="B5"/>
  <c r="B4"/>
  <c r="J10" l="1"/>
  <c r="B11"/>
  <c r="E10" i="46"/>
  <c r="F22" i="41"/>
  <c r="E118"/>
  <c r="E261"/>
  <c r="E222"/>
  <c r="E210"/>
  <c r="F211"/>
  <c r="E215"/>
  <c r="F216"/>
  <c r="H217"/>
  <c r="H218"/>
  <c r="E219"/>
  <c r="F220"/>
  <c r="F209"/>
  <c r="E22" l="1"/>
  <c r="H22"/>
  <c r="F118"/>
  <c r="H261"/>
  <c r="F210"/>
  <c r="H219"/>
  <c r="F261"/>
  <c r="E220"/>
  <c r="F217"/>
  <c r="H215"/>
  <c r="E217"/>
  <c r="E216"/>
  <c r="H222"/>
  <c r="J222" s="1"/>
  <c r="J218"/>
  <c r="F215"/>
  <c r="F212"/>
  <c r="F222"/>
  <c r="E212"/>
  <c r="E211"/>
  <c r="F219"/>
  <c r="F218"/>
  <c r="E218"/>
  <c r="J217"/>
  <c r="H209"/>
  <c r="E209"/>
  <c r="J215" l="1"/>
  <c r="J22"/>
  <c r="J261"/>
  <c r="J219"/>
  <c r="J209"/>
  <c r="H49" l="1"/>
  <c r="B45" i="47"/>
  <c r="B43"/>
  <c r="B35"/>
  <c r="B25"/>
  <c r="B17"/>
  <c r="B15"/>
  <c r="B45" i="33"/>
  <c r="B43"/>
  <c r="B35"/>
  <c r="B25"/>
  <c r="B17"/>
  <c r="B15"/>
  <c r="E107" i="41"/>
  <c r="H211" l="1"/>
  <c r="H216"/>
  <c r="H220"/>
  <c r="H210"/>
  <c r="H212"/>
  <c r="F49"/>
  <c r="J49"/>
  <c r="E49"/>
  <c r="F107"/>
  <c r="H107"/>
  <c r="J107" s="1"/>
  <c r="J212" l="1"/>
  <c r="J210"/>
  <c r="J220"/>
  <c r="J216"/>
  <c r="J211"/>
  <c r="J258" l="1"/>
  <c r="J50" l="1"/>
  <c r="E117"/>
  <c r="H172" i="43"/>
  <c r="I172" s="1"/>
  <c r="F172"/>
  <c r="E172"/>
  <c r="H171"/>
  <c r="I171" s="1"/>
  <c r="F171"/>
  <c r="E171"/>
  <c r="I169"/>
  <c r="H222"/>
  <c r="H221"/>
  <c r="H220"/>
  <c r="H219"/>
  <c r="H218"/>
  <c r="H217"/>
  <c r="H216"/>
  <c r="H215"/>
  <c r="F222"/>
  <c r="F221"/>
  <c r="F220"/>
  <c r="F219"/>
  <c r="F218"/>
  <c r="F217"/>
  <c r="F216"/>
  <c r="F215"/>
  <c r="E222"/>
  <c r="E221"/>
  <c r="E220"/>
  <c r="E219"/>
  <c r="E218"/>
  <c r="E217"/>
  <c r="E216"/>
  <c r="E215"/>
  <c r="I168" l="1"/>
  <c r="H117" i="41" s="1"/>
  <c r="F117"/>
  <c r="J117" l="1"/>
  <c r="G220" i="43"/>
  <c r="I220" s="1"/>
  <c r="G219"/>
  <c r="I219" s="1"/>
  <c r="G217"/>
  <c r="G216"/>
  <c r="I216" s="1"/>
  <c r="G215"/>
  <c r="I215" s="1"/>
  <c r="F116" i="41"/>
  <c r="F98"/>
  <c r="E99"/>
  <c r="F103"/>
  <c r="F106"/>
  <c r="C43" i="47" l="1"/>
  <c r="C43" i="33"/>
  <c r="G218" i="43"/>
  <c r="I218" s="1"/>
  <c r="I217"/>
  <c r="G221"/>
  <c r="I221" s="1"/>
  <c r="H103" i="41"/>
  <c r="E103"/>
  <c r="H116"/>
  <c r="J116" s="1"/>
  <c r="H106"/>
  <c r="F99"/>
  <c r="E116"/>
  <c r="E106"/>
  <c r="H99"/>
  <c r="E98"/>
  <c r="H98"/>
  <c r="J103" l="1"/>
  <c r="G222" i="43"/>
  <c r="I222" s="1"/>
  <c r="J106" i="41"/>
  <c r="J99"/>
  <c r="J98"/>
  <c r="I214" i="43" l="1"/>
  <c r="H118" i="41" s="1"/>
  <c r="E97"/>
  <c r="E64"/>
  <c r="H65"/>
  <c r="E66"/>
  <c r="F67"/>
  <c r="E67" l="1"/>
  <c r="J118"/>
  <c r="C25" i="33"/>
  <c r="C25" i="47"/>
  <c r="H64" i="41"/>
  <c r="F64"/>
  <c r="F97"/>
  <c r="H97"/>
  <c r="J97" s="1"/>
  <c r="J108" s="1"/>
  <c r="H66"/>
  <c r="F66"/>
  <c r="E65"/>
  <c r="J65"/>
  <c r="H67"/>
  <c r="F65"/>
  <c r="J64" l="1"/>
  <c r="J66"/>
  <c r="J67"/>
  <c r="J71" l="1"/>
  <c r="I135" i="43"/>
  <c r="I134"/>
  <c r="H161"/>
  <c r="I161" s="1"/>
  <c r="H160"/>
  <c r="I160" s="1"/>
  <c r="H159"/>
  <c r="I159" s="1"/>
  <c r="F161"/>
  <c r="F160"/>
  <c r="F159"/>
  <c r="E161"/>
  <c r="E160"/>
  <c r="E159"/>
  <c r="F113" i="41"/>
  <c r="H157" i="43"/>
  <c r="I157" s="1"/>
  <c r="H156"/>
  <c r="I156" s="1"/>
  <c r="H155"/>
  <c r="I155" s="1"/>
  <c r="H153"/>
  <c r="I153" s="1"/>
  <c r="H151"/>
  <c r="I151" s="1"/>
  <c r="F157"/>
  <c r="F156"/>
  <c r="F155"/>
  <c r="F153"/>
  <c r="F151"/>
  <c r="E157"/>
  <c r="E156"/>
  <c r="E155"/>
  <c r="E153"/>
  <c r="E151"/>
  <c r="H213"/>
  <c r="I213" s="1"/>
  <c r="F213"/>
  <c r="E213"/>
  <c r="H212"/>
  <c r="I212" s="1"/>
  <c r="F212"/>
  <c r="E212"/>
  <c r="H211"/>
  <c r="I211" s="1"/>
  <c r="F211"/>
  <c r="E211"/>
  <c r="H210"/>
  <c r="I210" s="1"/>
  <c r="F210"/>
  <c r="E210"/>
  <c r="H209"/>
  <c r="I209" s="1"/>
  <c r="F209"/>
  <c r="E209"/>
  <c r="H208"/>
  <c r="I208" s="1"/>
  <c r="F208"/>
  <c r="E208"/>
  <c r="H207"/>
  <c r="I207" s="1"/>
  <c r="F207"/>
  <c r="E207"/>
  <c r="H206"/>
  <c r="I206" s="1"/>
  <c r="F206"/>
  <c r="E206"/>
  <c r="I132" l="1"/>
  <c r="I158"/>
  <c r="C35" i="47"/>
  <c r="C35" i="33"/>
  <c r="H115" i="41"/>
  <c r="F115"/>
  <c r="E115"/>
  <c r="E113"/>
  <c r="F114"/>
  <c r="E114"/>
  <c r="I150" i="43"/>
  <c r="H113" i="41" s="1"/>
  <c r="I205" i="43"/>
  <c r="I154"/>
  <c r="H114" i="41" s="1"/>
  <c r="J115" l="1"/>
  <c r="J114"/>
  <c r="J113"/>
  <c r="H88" l="1"/>
  <c r="C45" i="33" l="1"/>
  <c r="C45" i="47"/>
  <c r="J88" i="41"/>
  <c r="F88"/>
  <c r="E88"/>
  <c r="J262" l="1"/>
  <c r="F29" l="1"/>
  <c r="E30"/>
  <c r="H31"/>
  <c r="H30" l="1"/>
  <c r="H29"/>
  <c r="E29"/>
  <c r="J31"/>
  <c r="E31"/>
  <c r="F30"/>
  <c r="F31"/>
  <c r="J29" l="1"/>
  <c r="J30"/>
  <c r="F25"/>
  <c r="F44"/>
  <c r="C17" i="33" l="1"/>
  <c r="C17" i="47"/>
  <c r="C15"/>
  <c r="C15" i="33"/>
  <c r="H25" i="41"/>
  <c r="E25"/>
  <c r="E44"/>
  <c r="H44"/>
  <c r="J25" l="1"/>
  <c r="J26" l="1"/>
  <c r="D15" i="45" l="1"/>
  <c r="E35" i="43" l="1"/>
  <c r="F35"/>
  <c r="H35"/>
  <c r="I35" s="1"/>
  <c r="E28"/>
  <c r="F28"/>
  <c r="H28"/>
  <c r="I28" s="1"/>
  <c r="E29"/>
  <c r="F29"/>
  <c r="H29"/>
  <c r="I29" s="1"/>
  <c r="E30"/>
  <c r="F30"/>
  <c r="H30"/>
  <c r="I30" s="1"/>
  <c r="E31"/>
  <c r="F31"/>
  <c r="H31"/>
  <c r="I31" s="1"/>
  <c r="E32"/>
  <c r="F32"/>
  <c r="H32"/>
  <c r="I32" s="1"/>
  <c r="C49" i="33"/>
  <c r="B49"/>
  <c r="B37"/>
  <c r="B31"/>
  <c r="B23"/>
  <c r="B19"/>
  <c r="C13"/>
  <c r="B13"/>
  <c r="B11"/>
  <c r="C49" i="47"/>
  <c r="B49"/>
  <c r="B37"/>
  <c r="B31"/>
  <c r="B23"/>
  <c r="B19"/>
  <c r="E112" i="41" l="1"/>
  <c r="H18"/>
  <c r="F19"/>
  <c r="C23" i="33" l="1"/>
  <c r="C23" i="47"/>
  <c r="F112" i="41"/>
  <c r="J18"/>
  <c r="F18"/>
  <c r="E18"/>
  <c r="F45"/>
  <c r="C19" i="33" l="1"/>
  <c r="C19" i="47"/>
  <c r="F110" i="41"/>
  <c r="E28"/>
  <c r="F28"/>
  <c r="H28"/>
  <c r="E45"/>
  <c r="H45"/>
  <c r="E111" l="1"/>
  <c r="F111"/>
  <c r="B12" i="46" l="1"/>
  <c r="B11"/>
  <c r="B10"/>
  <c r="E19" i="41" l="1"/>
  <c r="E110"/>
  <c r="H13"/>
  <c r="E20" l="1"/>
  <c r="F20"/>
  <c r="F13"/>
  <c r="E13"/>
  <c r="J13"/>
  <c r="J61" l="1"/>
  <c r="J90"/>
  <c r="H19" i="43"/>
  <c r="I19" s="1"/>
  <c r="H20"/>
  <c r="I20" s="1"/>
  <c r="E20"/>
  <c r="F20"/>
  <c r="F19"/>
  <c r="E19"/>
  <c r="H18"/>
  <c r="I18" s="1"/>
  <c r="F18"/>
  <c r="E18"/>
  <c r="H17"/>
  <c r="I17" s="1"/>
  <c r="F17"/>
  <c r="E17"/>
  <c r="H16"/>
  <c r="I16" s="1"/>
  <c r="F16"/>
  <c r="E16"/>
  <c r="H15"/>
  <c r="I15" s="1"/>
  <c r="F15"/>
  <c r="E15"/>
  <c r="H14"/>
  <c r="I14" s="1"/>
  <c r="F14"/>
  <c r="E14"/>
  <c r="I12" l="1"/>
  <c r="E24" l="1"/>
  <c r="F24"/>
  <c r="H24"/>
  <c r="I24" s="1"/>
  <c r="H27" l="1"/>
  <c r="I27" s="1"/>
  <c r="F27"/>
  <c r="E27"/>
  <c r="H26"/>
  <c r="I26" s="1"/>
  <c r="F26"/>
  <c r="E26"/>
  <c r="F25" l="1"/>
  <c r="F148"/>
  <c r="E148"/>
  <c r="F147"/>
  <c r="E147"/>
  <c r="F146"/>
  <c r="E146"/>
  <c r="F138"/>
  <c r="E138"/>
  <c r="F137"/>
  <c r="E137"/>
  <c r="F34"/>
  <c r="E34"/>
  <c r="E25"/>
  <c r="E23"/>
  <c r="H23" l="1"/>
  <c r="F23"/>
  <c r="H148" l="1"/>
  <c r="I148" s="1"/>
  <c r="H147" l="1"/>
  <c r="I147" s="1"/>
  <c r="H146" l="1"/>
  <c r="I146" s="1"/>
  <c r="I145" l="1"/>
  <c r="H112" i="41" s="1"/>
  <c r="J112" s="1"/>
  <c r="H12"/>
  <c r="B5" i="47" l="1"/>
  <c r="B13"/>
  <c r="B11"/>
  <c r="B7"/>
  <c r="B6"/>
  <c r="B4"/>
  <c r="B3"/>
  <c r="H138" i="43" l="1"/>
  <c r="I138" s="1"/>
  <c r="H137"/>
  <c r="I137" s="1"/>
  <c r="I136" l="1"/>
  <c r="C13" i="47" l="1"/>
  <c r="B7" i="43" l="1"/>
  <c r="B6"/>
  <c r="B5"/>
  <c r="B4"/>
  <c r="B3"/>
  <c r="F267" i="41" l="1"/>
  <c r="H110" l="1"/>
  <c r="J110" s="1"/>
  <c r="C31" i="47"/>
  <c r="C31" i="33"/>
  <c r="C37"/>
  <c r="C37" i="47"/>
  <c r="J28" i="41"/>
  <c r="E267"/>
  <c r="H267"/>
  <c r="J267" l="1"/>
  <c r="J268" s="1"/>
  <c r="H25" i="43" l="1"/>
  <c r="I25" s="1"/>
  <c r="H34"/>
  <c r="I34" s="1"/>
  <c r="I23"/>
  <c r="I21" l="1"/>
  <c r="H20" i="41"/>
  <c r="H19"/>
  <c r="J44" l="1"/>
  <c r="H111"/>
  <c r="J111" s="1"/>
  <c r="J120" s="1"/>
  <c r="J19"/>
  <c r="J20" l="1"/>
  <c r="J23" s="1"/>
  <c r="B4" i="33"/>
  <c r="B5"/>
  <c r="B6"/>
  <c r="B7"/>
  <c r="B3"/>
  <c r="J45" i="41" l="1"/>
  <c r="J46" s="1"/>
  <c r="D8" i="45" l="1"/>
  <c r="C11" i="33" l="1"/>
  <c r="C11" i="47" l="1"/>
  <c r="F12" i="41"/>
  <c r="E12"/>
  <c r="J12" l="1"/>
  <c r="J16" l="1"/>
  <c r="J269" s="1"/>
  <c r="D21" i="45"/>
  <c r="D25" l="1"/>
  <c r="E27" s="1"/>
  <c r="I248" i="41" l="1"/>
  <c r="K248" s="1"/>
  <c r="I238"/>
  <c r="K238" s="1"/>
  <c r="I233"/>
  <c r="K233" s="1"/>
  <c r="I250"/>
  <c r="K250" s="1"/>
  <c r="I221"/>
  <c r="K221" s="1"/>
  <c r="I213"/>
  <c r="K213" s="1"/>
  <c r="I225"/>
  <c r="K225" s="1"/>
  <c r="I239"/>
  <c r="K239" s="1"/>
  <c r="I251"/>
  <c r="K251" s="1"/>
  <c r="I224"/>
  <c r="K224" s="1"/>
  <c r="I249"/>
  <c r="K249" s="1"/>
  <c r="I226"/>
  <c r="K226" s="1"/>
  <c r="I41"/>
  <c r="K41" s="1"/>
  <c r="I36"/>
  <c r="K36" s="1"/>
  <c r="I32"/>
  <c r="K32" s="1"/>
  <c r="I40"/>
  <c r="K40" s="1"/>
  <c r="I42"/>
  <c r="K42" s="1"/>
  <c r="I35"/>
  <c r="K35" s="1"/>
  <c r="I43"/>
  <c r="K43" s="1"/>
  <c r="I37"/>
  <c r="K37" s="1"/>
  <c r="I38"/>
  <c r="K38" s="1"/>
  <c r="I39"/>
  <c r="K39" s="1"/>
  <c r="I260"/>
  <c r="K260" s="1"/>
  <c r="I89"/>
  <c r="K89" s="1"/>
  <c r="I60"/>
  <c r="K60" s="1"/>
  <c r="I264"/>
  <c r="K264" s="1"/>
  <c r="I119"/>
  <c r="K119" s="1"/>
  <c r="I229"/>
  <c r="K229" s="1"/>
  <c r="I240"/>
  <c r="K240" s="1"/>
  <c r="I167"/>
  <c r="K167" s="1"/>
  <c r="I243"/>
  <c r="K243" s="1"/>
  <c r="I257"/>
  <c r="K257" s="1"/>
  <c r="I230"/>
  <c r="K230" s="1"/>
  <c r="I244"/>
  <c r="K244" s="1"/>
  <c r="I232"/>
  <c r="K232" s="1"/>
  <c r="I242"/>
  <c r="K242" s="1"/>
  <c r="I255"/>
  <c r="K255" s="1"/>
  <c r="I247"/>
  <c r="K247" s="1"/>
  <c r="I246"/>
  <c r="K246" s="1"/>
  <c r="I235"/>
  <c r="K235" s="1"/>
  <c r="I234"/>
  <c r="K234" s="1"/>
  <c r="I231"/>
  <c r="K231" s="1"/>
  <c r="I252"/>
  <c r="K252" s="1"/>
  <c r="I237"/>
  <c r="K237" s="1"/>
  <c r="I227"/>
  <c r="K227" s="1"/>
  <c r="I245"/>
  <c r="K245" s="1"/>
  <c r="I253"/>
  <c r="K253" s="1"/>
  <c r="I83"/>
  <c r="K83" s="1"/>
  <c r="I81"/>
  <c r="K81" s="1"/>
  <c r="I168"/>
  <c r="K168" s="1"/>
  <c r="I82"/>
  <c r="K82" s="1"/>
  <c r="I93"/>
  <c r="K93" s="1"/>
  <c r="I85"/>
  <c r="K85" s="1"/>
  <c r="I76"/>
  <c r="K76" s="1"/>
  <c r="I73"/>
  <c r="K73" s="1"/>
  <c r="I137"/>
  <c r="K137" s="1"/>
  <c r="I187"/>
  <c r="K187" s="1"/>
  <c r="I163"/>
  <c r="K163" s="1"/>
  <c r="I201"/>
  <c r="K201" s="1"/>
  <c r="I177"/>
  <c r="K177" s="1"/>
  <c r="I142"/>
  <c r="K142" s="1"/>
  <c r="I154"/>
  <c r="K154" s="1"/>
  <c r="I125"/>
  <c r="K125" s="1"/>
  <c r="I204"/>
  <c r="K204" s="1"/>
  <c r="I158"/>
  <c r="K158" s="1"/>
  <c r="I58"/>
  <c r="K58" s="1"/>
  <c r="I57"/>
  <c r="K57" s="1"/>
  <c r="I145"/>
  <c r="K145" s="1"/>
  <c r="I159"/>
  <c r="K159" s="1"/>
  <c r="I152"/>
  <c r="K152" s="1"/>
  <c r="I191"/>
  <c r="K191" s="1"/>
  <c r="I74"/>
  <c r="K74" s="1"/>
  <c r="I138"/>
  <c r="K138" s="1"/>
  <c r="I56"/>
  <c r="K56" s="1"/>
  <c r="I141"/>
  <c r="K141" s="1"/>
  <c r="I192"/>
  <c r="K192" s="1"/>
  <c r="I129"/>
  <c r="K129" s="1"/>
  <c r="I205"/>
  <c r="K205" s="1"/>
  <c r="I136"/>
  <c r="K136" s="1"/>
  <c r="I195"/>
  <c r="K195" s="1"/>
  <c r="I131"/>
  <c r="K131" s="1"/>
  <c r="I164"/>
  <c r="K164" s="1"/>
  <c r="I178"/>
  <c r="K178" s="1"/>
  <c r="I200"/>
  <c r="K200" s="1"/>
  <c r="I139"/>
  <c r="K139" s="1"/>
  <c r="I162"/>
  <c r="K162" s="1"/>
  <c r="I155"/>
  <c r="K155" s="1"/>
  <c r="I78"/>
  <c r="K78" s="1"/>
  <c r="I176"/>
  <c r="K176" s="1"/>
  <c r="I171"/>
  <c r="K171" s="1"/>
  <c r="I202"/>
  <c r="K202" s="1"/>
  <c r="I124"/>
  <c r="K124" s="1"/>
  <c r="I174"/>
  <c r="K174" s="1"/>
  <c r="I189"/>
  <c r="K189" s="1"/>
  <c r="I172"/>
  <c r="K172" s="1"/>
  <c r="I156"/>
  <c r="K156" s="1"/>
  <c r="I203"/>
  <c r="K203" s="1"/>
  <c r="I160"/>
  <c r="K160" s="1"/>
  <c r="I140"/>
  <c r="K140" s="1"/>
  <c r="I126"/>
  <c r="K126" s="1"/>
  <c r="I151"/>
  <c r="K151" s="1"/>
  <c r="I193"/>
  <c r="K193" s="1"/>
  <c r="I135"/>
  <c r="K135" s="1"/>
  <c r="I173"/>
  <c r="K173" s="1"/>
  <c r="I182"/>
  <c r="K182" s="1"/>
  <c r="I157"/>
  <c r="K157" s="1"/>
  <c r="I170"/>
  <c r="K170" s="1"/>
  <c r="I196"/>
  <c r="K196" s="1"/>
  <c r="I180"/>
  <c r="K180" s="1"/>
  <c r="I184"/>
  <c r="K184" s="1"/>
  <c r="I199"/>
  <c r="K199" s="1"/>
  <c r="I181"/>
  <c r="K181" s="1"/>
  <c r="I127"/>
  <c r="K127" s="1"/>
  <c r="I194"/>
  <c r="K194" s="1"/>
  <c r="I188"/>
  <c r="K188" s="1"/>
  <c r="I143"/>
  <c r="K143" s="1"/>
  <c r="I150"/>
  <c r="K150" s="1"/>
  <c r="I144"/>
  <c r="K144" s="1"/>
  <c r="I130"/>
  <c r="K130" s="1"/>
  <c r="I149"/>
  <c r="K149" s="1"/>
  <c r="I147"/>
  <c r="K147" s="1"/>
  <c r="I146"/>
  <c r="K146" s="1"/>
  <c r="I132"/>
  <c r="K132" s="1"/>
  <c r="I134"/>
  <c r="K134" s="1"/>
  <c r="I148"/>
  <c r="K148" s="1"/>
  <c r="I128"/>
  <c r="K128" s="1"/>
  <c r="I21"/>
  <c r="K21" s="1"/>
  <c r="I14"/>
  <c r="K14" s="1"/>
  <c r="I15"/>
  <c r="K15" s="1"/>
  <c r="I218"/>
  <c r="K218" s="1"/>
  <c r="I217"/>
  <c r="K217" s="1"/>
  <c r="I261"/>
  <c r="K261" s="1"/>
  <c r="I209"/>
  <c r="K209" s="1"/>
  <c r="I215"/>
  <c r="K215" s="1"/>
  <c r="I222"/>
  <c r="K222" s="1"/>
  <c r="I219"/>
  <c r="K219" s="1"/>
  <c r="I22"/>
  <c r="K22" s="1"/>
  <c r="I49"/>
  <c r="K49" s="1"/>
  <c r="I107"/>
  <c r="K107" s="1"/>
  <c r="I212"/>
  <c r="K212" s="1"/>
  <c r="I210"/>
  <c r="K210" s="1"/>
  <c r="I211"/>
  <c r="K211" s="1"/>
  <c r="I220"/>
  <c r="K220" s="1"/>
  <c r="I216"/>
  <c r="K216" s="1"/>
  <c r="I117"/>
  <c r="K117" s="1"/>
  <c r="I98"/>
  <c r="K98" s="1"/>
  <c r="I103"/>
  <c r="K103" s="1"/>
  <c r="I99"/>
  <c r="K99" s="1"/>
  <c r="I106"/>
  <c r="K106" s="1"/>
  <c r="I116"/>
  <c r="K116" s="1"/>
  <c r="I65"/>
  <c r="K65" s="1"/>
  <c r="I118"/>
  <c r="K118" s="1"/>
  <c r="I66"/>
  <c r="K66" s="1"/>
  <c r="I97"/>
  <c r="K97" s="1"/>
  <c r="I64"/>
  <c r="K64" s="1"/>
  <c r="I67"/>
  <c r="K67" s="1"/>
  <c r="I113"/>
  <c r="K113" s="1"/>
  <c r="I114"/>
  <c r="K114" s="1"/>
  <c r="I115"/>
  <c r="K115" s="1"/>
  <c r="I88"/>
  <c r="K88" s="1"/>
  <c r="I31"/>
  <c r="K31" s="1"/>
  <c r="I29"/>
  <c r="K29" s="1"/>
  <c r="I30"/>
  <c r="K30" s="1"/>
  <c r="I25"/>
  <c r="K25" s="1"/>
  <c r="I44"/>
  <c r="K44" s="1"/>
  <c r="I112"/>
  <c r="K112" s="1"/>
  <c r="I111"/>
  <c r="K111" s="1"/>
  <c r="I18"/>
  <c r="K18" s="1"/>
  <c r="I28"/>
  <c r="K28" s="1"/>
  <c r="I45"/>
  <c r="K45" s="1"/>
  <c r="I13"/>
  <c r="K13" s="1"/>
  <c r="I110"/>
  <c r="K110" s="1"/>
  <c r="I20"/>
  <c r="K20" s="1"/>
  <c r="I19"/>
  <c r="K19" s="1"/>
  <c r="I267"/>
  <c r="K267" s="1"/>
  <c r="K268" s="1"/>
  <c r="I12"/>
  <c r="K12" s="1"/>
  <c r="K16" l="1"/>
  <c r="K120"/>
  <c r="K94"/>
  <c r="K46"/>
  <c r="K71"/>
  <c r="D25" i="47" s="1"/>
  <c r="K197" i="41"/>
  <c r="K265"/>
  <c r="D47" i="47" s="1"/>
  <c r="K79" i="41"/>
  <c r="K206"/>
  <c r="K61"/>
  <c r="D23" i="33" s="1"/>
  <c r="K86" i="41"/>
  <c r="K108"/>
  <c r="D35" i="47" s="1"/>
  <c r="K23" i="41"/>
  <c r="K90"/>
  <c r="K258"/>
  <c r="K50"/>
  <c r="K26"/>
  <c r="D15" i="47" s="1"/>
  <c r="K262" i="41"/>
  <c r="D45" i="47" s="1"/>
  <c r="D49"/>
  <c r="D49" i="33"/>
  <c r="I49" s="1"/>
  <c r="D39" l="1"/>
  <c r="H39" s="1"/>
  <c r="D39" i="47"/>
  <c r="D41" i="33"/>
  <c r="D41" i="47"/>
  <c r="D19" i="33"/>
  <c r="H19" s="1"/>
  <c r="D19" i="47"/>
  <c r="D27" i="33"/>
  <c r="H27" s="1"/>
  <c r="D27" i="47"/>
  <c r="D29" i="33"/>
  <c r="I29" s="1"/>
  <c r="J29" s="1"/>
  <c r="D29" i="47"/>
  <c r="D33" i="33"/>
  <c r="I33" s="1"/>
  <c r="J33" s="1"/>
  <c r="D33" i="47"/>
  <c r="I41" i="33"/>
  <c r="J41" s="1"/>
  <c r="D47"/>
  <c r="K270" i="41"/>
  <c r="G23" i="33"/>
  <c r="H23"/>
  <c r="J49"/>
  <c r="D45"/>
  <c r="I45" s="1"/>
  <c r="D35"/>
  <c r="I35" s="1"/>
  <c r="D15"/>
  <c r="D25"/>
  <c r="D43" i="47"/>
  <c r="D43" i="33"/>
  <c r="D17"/>
  <c r="F17" s="1"/>
  <c r="J17" s="1"/>
  <c r="D17" i="47"/>
  <c r="D13" i="33"/>
  <c r="D13" i="47"/>
  <c r="D23"/>
  <c r="D37" i="33"/>
  <c r="D37" i="47"/>
  <c r="D31"/>
  <c r="D31" i="33"/>
  <c r="D11"/>
  <c r="D11" i="47"/>
  <c r="G19" i="33" l="1"/>
  <c r="G39"/>
  <c r="I39"/>
  <c r="I27"/>
  <c r="J27" s="1"/>
  <c r="I43"/>
  <c r="G43"/>
  <c r="H43"/>
  <c r="I47"/>
  <c r="J47" s="1"/>
  <c r="D53"/>
  <c r="J23"/>
  <c r="F15"/>
  <c r="G15"/>
  <c r="I25"/>
  <c r="H25"/>
  <c r="J35"/>
  <c r="I11"/>
  <c r="H37"/>
  <c r="J45"/>
  <c r="I31"/>
  <c r="D51" i="47"/>
  <c r="H31" i="33"/>
  <c r="G31"/>
  <c r="F31"/>
  <c r="F19"/>
  <c r="F13"/>
  <c r="J13" s="1"/>
  <c r="G37"/>
  <c r="F37"/>
  <c r="G11"/>
  <c r="F11"/>
  <c r="H11"/>
  <c r="J39" l="1"/>
  <c r="J19"/>
  <c r="E41" i="47"/>
  <c r="E47"/>
  <c r="E33"/>
  <c r="E39"/>
  <c r="E21"/>
  <c r="E29"/>
  <c r="E27"/>
  <c r="G51" i="33"/>
  <c r="H51"/>
  <c r="H52" s="1"/>
  <c r="F51"/>
  <c r="I51"/>
  <c r="E47"/>
  <c r="E21"/>
  <c r="J11"/>
  <c r="J25"/>
  <c r="J43"/>
  <c r="J15"/>
  <c r="J31"/>
  <c r="J37"/>
  <c r="E33"/>
  <c r="E39"/>
  <c r="E41"/>
  <c r="E29"/>
  <c r="E27"/>
  <c r="E35" i="47"/>
  <c r="E45"/>
  <c r="E25"/>
  <c r="E15"/>
  <c r="E43"/>
  <c r="E17"/>
  <c r="E49" i="33"/>
  <c r="E43"/>
  <c r="E25"/>
  <c r="E35"/>
  <c r="E45"/>
  <c r="E15"/>
  <c r="E17"/>
  <c r="E49" i="47"/>
  <c r="J51" i="33" l="1"/>
  <c r="J53" s="1"/>
  <c r="I52"/>
  <c r="F53"/>
  <c r="G53" s="1"/>
  <c r="H53" s="1"/>
  <c r="I53" s="1"/>
  <c r="E13"/>
  <c r="E19"/>
  <c r="E31"/>
  <c r="E11"/>
  <c r="E37"/>
  <c r="G52"/>
  <c r="E23"/>
  <c r="E37" i="47"/>
  <c r="E11"/>
  <c r="E23"/>
  <c r="E31"/>
  <c r="E19"/>
  <c r="E13"/>
  <c r="J52" i="33" l="1"/>
  <c r="E51" i="47"/>
  <c r="E53" i="33"/>
  <c r="F52"/>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<sst xmlns="http://schemas.openxmlformats.org/spreadsheetml/2006/main" count="41678" uniqueCount="13808">
  <si>
    <t>2.3</t>
  </si>
  <si>
    <t>FONTE</t>
  </si>
  <si>
    <t>ITEM</t>
  </si>
  <si>
    <t>ESTIMATIVA DE CUSTO</t>
  </si>
  <si>
    <t>CÓDIGO</t>
  </si>
  <si>
    <t>ESPECIFICAÇÃO</t>
  </si>
  <si>
    <t>UNID.</t>
  </si>
  <si>
    <t>QUANT.</t>
  </si>
  <si>
    <t>1.1</t>
  </si>
  <si>
    <t>SINAPI</t>
  </si>
  <si>
    <t>TOTAL</t>
  </si>
  <si>
    <t>DESCRIÇÃO / ETAPA</t>
  </si>
  <si>
    <t>PERÍODO DE EXECUÇÃO DA OBRA</t>
  </si>
  <si>
    <t>VALOR (R$)</t>
  </si>
  <si>
    <t>(%)</t>
  </si>
  <si>
    <t>M</t>
  </si>
  <si>
    <t>TOTAL ACUMULADO MENSAL</t>
  </si>
  <si>
    <t>KG</t>
  </si>
  <si>
    <t>DESCRIÇÃO</t>
  </si>
  <si>
    <t>H</t>
  </si>
  <si>
    <t>AZULEJISTA OU LADRILHISTA COM ENCARGOS COMPLEMENTARES</t>
  </si>
  <si>
    <t>SERVENTE COM ENCARGOS COMPLEMENTARES</t>
  </si>
  <si>
    <t>3.1</t>
  </si>
  <si>
    <t>6.1</t>
  </si>
  <si>
    <t>M3</t>
  </si>
  <si>
    <t>APLICAÇÃO MANUAL DE PINTURA COM TINTA LÁTEX ACRÍLICA EM PAREDES, DUAS DEMÃOS. AF_06/2014</t>
  </si>
  <si>
    <t>LIMPEZA GERAL DA OBRA</t>
  </si>
  <si>
    <t>UN</t>
  </si>
  <si>
    <t>CRONOGRAMA FÍSICO-FINANCEIRO</t>
  </si>
  <si>
    <t>2.2</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</si>
  <si>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</si>
  <si>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</si>
  <si>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</si>
  <si>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</si>
  <si>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</si>
  <si>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</si>
  <si>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</si>
  <si>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</si>
  <si>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</si>
  <si>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</si>
  <si>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</si>
  <si>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</si>
  <si>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</si>
  <si>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</si>
  <si>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</si>
  <si>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</si>
  <si>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</si>
  <si>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</si>
  <si>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</si>
  <si>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</si>
  <si>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</si>
  <si>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</si>
  <si>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</si>
  <si>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</si>
  <si>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</si>
  <si>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</si>
  <si>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</si>
  <si>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</si>
  <si>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</si>
  <si>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</si>
  <si>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</si>
  <si>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</si>
  <si>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</si>
  <si>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</si>
  <si>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</si>
  <si>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</si>
  <si>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</si>
  <si>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</si>
  <si>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</si>
  <si>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</si>
  <si>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</si>
  <si>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</si>
  <si>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</si>
  <si>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</si>
  <si>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</si>
  <si>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</si>
  <si>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</si>
  <si>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</si>
  <si>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</si>
  <si>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</si>
  <si>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</si>
  <si>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</si>
  <si>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</si>
  <si>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</si>
  <si>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</si>
  <si>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</si>
  <si>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</si>
  <si>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</si>
  <si>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</si>
  <si>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</si>
  <si>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</si>
  <si>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</si>
  <si>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</si>
  <si>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</si>
  <si>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</si>
  <si>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</si>
  <si>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</si>
  <si>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</si>
  <si>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</si>
  <si>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</si>
  <si>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</si>
  <si>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</si>
  <si>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</si>
  <si>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</si>
  <si>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</si>
  <si>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</si>
  <si>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</si>
  <si>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</si>
  <si>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</si>
  <si>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</si>
  <si>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</si>
  <si>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</si>
  <si>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</si>
  <si>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</si>
  <si>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</si>
  <si>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</si>
  <si>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</si>
  <si>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</si>
  <si>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</si>
  <si>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</si>
  <si>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</si>
  <si>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</si>
  <si>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</si>
  <si>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</si>
  <si>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</si>
  <si>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</si>
  <si>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</si>
  <si>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</si>
  <si>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</si>
  <si>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</si>
  <si>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</si>
  <si>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</si>
  <si>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</si>
  <si>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</si>
  <si>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</si>
  <si>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</si>
  <si>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</si>
  <si>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</si>
  <si>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</si>
  <si>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</si>
  <si>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</si>
  <si>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</si>
  <si>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</si>
  <si>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</si>
  <si>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</si>
  <si>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</si>
  <si>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</si>
  <si>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</si>
  <si>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</si>
  <si>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</si>
  <si>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</si>
  <si>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</si>
  <si>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</si>
  <si>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</si>
  <si>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</si>
  <si>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</si>
  <si>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</si>
  <si>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</si>
  <si>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</si>
  <si>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</si>
  <si>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</si>
  <si>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</si>
  <si>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</si>
  <si>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</si>
  <si>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</si>
  <si>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</si>
  <si>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</si>
  <si>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</si>
  <si>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</si>
  <si>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</si>
  <si>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</si>
  <si>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</si>
  <si>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</si>
  <si>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</si>
  <si>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</si>
  <si>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</si>
  <si>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</si>
  <si>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</si>
  <si>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</si>
  <si>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</si>
  <si>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</si>
  <si>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</si>
  <si>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</si>
  <si>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</si>
  <si>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</si>
  <si>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</si>
  <si>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</si>
  <si>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</si>
  <si>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</si>
  <si>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</si>
  <si>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</si>
  <si>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</si>
  <si>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</si>
  <si>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</si>
  <si>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</si>
  <si>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</si>
  <si>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</si>
  <si>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</si>
  <si>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</si>
  <si>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</si>
  <si>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</si>
  <si>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</si>
  <si>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</si>
  <si>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</si>
  <si>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</si>
  <si>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</si>
  <si>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</si>
  <si>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</si>
  <si>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</si>
  <si>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</si>
  <si>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</si>
  <si>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</si>
  <si>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</si>
  <si>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</si>
  <si>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</si>
  <si>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</si>
  <si>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</si>
  <si>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</si>
  <si>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</si>
  <si>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</si>
  <si>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</si>
  <si>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</si>
  <si>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</si>
  <si>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</si>
  <si>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</si>
  <si>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</si>
  <si>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</si>
  <si>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</si>
  <si>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</si>
  <si>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</si>
  <si>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</si>
  <si>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</si>
  <si>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</si>
  <si>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</si>
  <si>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</si>
  <si>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</si>
  <si>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</si>
  <si>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</si>
  <si>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</si>
  <si>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</si>
  <si>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</si>
  <si>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</si>
  <si>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</si>
  <si>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</si>
  <si>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</si>
  <si>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</si>
  <si>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</si>
  <si>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</si>
  <si>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</si>
  <si>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</si>
  <si>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</si>
  <si>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</si>
  <si>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</si>
  <si>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</si>
  <si>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</si>
  <si>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</si>
  <si>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</si>
  <si>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</si>
  <si>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</si>
  <si>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</si>
  <si>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</si>
  <si>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</si>
  <si>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</si>
  <si>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</si>
  <si>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</si>
  <si>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</si>
  <si>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</si>
  <si>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</si>
  <si>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</si>
  <si>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</si>
  <si>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</si>
  <si>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</si>
  <si>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</si>
  <si>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</si>
  <si>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</si>
  <si>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</si>
  <si>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</si>
  <si>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</si>
  <si>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</si>
  <si>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</si>
  <si>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</si>
  <si>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</si>
  <si>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</si>
  <si>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</si>
  <si>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</si>
  <si>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</si>
  <si>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</si>
  <si>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</si>
  <si>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</si>
  <si>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</si>
  <si>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</si>
  <si>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</si>
  <si>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</si>
  <si>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</si>
  <si>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</si>
  <si>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</si>
  <si>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</si>
  <si>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</si>
  <si>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</si>
  <si>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</si>
  <si>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</si>
  <si>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</si>
  <si>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</si>
  <si>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</si>
  <si>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</si>
  <si>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</si>
  <si>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</si>
  <si>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</si>
  <si>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</si>
  <si>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</si>
  <si>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</si>
  <si>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</si>
  <si>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</si>
  <si>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</si>
  <si>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</si>
  <si>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</si>
  <si>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</si>
  <si>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</si>
  <si>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</si>
  <si>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</si>
  <si>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</si>
  <si>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</si>
  <si>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</si>
  <si>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</si>
  <si>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</si>
  <si>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</si>
  <si>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</si>
  <si>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</si>
  <si>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</si>
  <si>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</si>
  <si>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</si>
  <si>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</si>
  <si>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</si>
  <si>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</si>
  <si>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</si>
  <si>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</si>
  <si>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</si>
  <si>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</si>
  <si>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</si>
  <si>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</si>
  <si>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</si>
  <si>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</si>
  <si>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</si>
  <si>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</si>
  <si>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</si>
  <si>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</si>
  <si>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</si>
  <si>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</si>
  <si>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</si>
  <si>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</si>
  <si>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</si>
  <si>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</si>
  <si>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</si>
  <si>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</si>
  <si>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</si>
  <si>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</si>
  <si>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</si>
  <si>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</si>
  <si>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</si>
  <si>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</si>
  <si>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</si>
  <si>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</si>
  <si>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</si>
  <si>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</si>
  <si>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</si>
  <si>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</si>
  <si>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</si>
  <si>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</si>
  <si>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</si>
  <si>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</si>
  <si>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</si>
  <si>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</si>
  <si>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</si>
  <si>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</si>
  <si>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</si>
  <si>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</si>
  <si>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</si>
  <si>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</si>
  <si>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</si>
  <si>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</si>
  <si>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</si>
  <si>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</si>
  <si>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</si>
  <si>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</si>
  <si>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</si>
  <si>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</si>
  <si>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</si>
  <si>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</si>
  <si>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</si>
  <si>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</si>
  <si>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</si>
  <si>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</si>
  <si>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</si>
  <si>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</si>
  <si>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</si>
  <si>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</si>
  <si>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</si>
  <si>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</si>
  <si>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</si>
  <si>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</si>
  <si>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</si>
  <si>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</si>
  <si>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</si>
  <si>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</si>
  <si>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</si>
  <si>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</si>
  <si>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</si>
  <si>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</si>
  <si>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</si>
  <si>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</si>
  <si>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</si>
  <si>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</si>
  <si>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</si>
  <si>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</si>
  <si>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</si>
  <si>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</si>
  <si>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</si>
  <si>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</si>
  <si>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</si>
  <si>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</si>
  <si>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</si>
  <si>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</si>
  <si>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</si>
  <si>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</si>
  <si>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</si>
  <si>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</si>
  <si>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</si>
  <si>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</si>
  <si>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</si>
  <si>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</si>
  <si>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</si>
  <si>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</si>
  <si>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</si>
  <si>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</si>
  <si>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</si>
  <si>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</si>
  <si>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</si>
  <si>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</si>
  <si>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</si>
  <si>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</si>
  <si>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</si>
  <si>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</si>
  <si>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</si>
  <si>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</si>
  <si>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</si>
  <si>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</si>
  <si>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</si>
  <si>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</si>
  <si>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</si>
  <si>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</si>
  <si>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</si>
  <si>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</si>
  <si>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</si>
  <si>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</si>
  <si>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</si>
  <si>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</si>
  <si>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</si>
  <si>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</si>
  <si>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</si>
  <si>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</si>
  <si>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</si>
  <si>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</si>
  <si>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</si>
  <si>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</si>
  <si>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</si>
  <si>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</si>
  <si>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</si>
  <si>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</si>
  <si>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</si>
  <si>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</si>
  <si>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</si>
  <si>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</si>
  <si>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</si>
  <si>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</si>
  <si>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</si>
  <si>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</si>
  <si>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</si>
  <si>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</si>
  <si>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</si>
  <si>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</si>
  <si>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</si>
  <si>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</si>
  <si>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</si>
  <si>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</si>
  <si>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</si>
  <si>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</si>
  <si>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</si>
  <si>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</si>
  <si>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</si>
  <si>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</si>
  <si>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</si>
  <si>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</si>
  <si>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</si>
  <si>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</si>
  <si>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</si>
  <si>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</si>
  <si>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</si>
  <si>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</si>
  <si>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</si>
  <si>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</si>
  <si>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</si>
  <si>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</si>
  <si>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</si>
  <si>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</si>
  <si>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</si>
  <si>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</si>
  <si>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</si>
  <si>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</si>
  <si>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</si>
  <si>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</si>
  <si>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</si>
  <si>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</si>
  <si>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</si>
  <si>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</si>
  <si>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</si>
  <si>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</si>
  <si>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</si>
  <si>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</si>
  <si>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</si>
  <si>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</si>
  <si>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</si>
  <si>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</si>
  <si>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</si>
  <si>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</si>
  <si>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</si>
  <si>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</si>
  <si>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</si>
  <si>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</si>
  <si>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</si>
  <si>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</si>
  <si>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</si>
  <si>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</si>
  <si>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</si>
  <si>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</si>
  <si>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</si>
  <si>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</si>
  <si>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</si>
  <si>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</si>
  <si>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</si>
  <si>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</si>
  <si>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</si>
  <si>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</si>
  <si>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</si>
  <si>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</si>
  <si>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</si>
  <si>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</si>
  <si>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</si>
  <si>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</si>
  <si>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</si>
  <si>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</si>
  <si>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</si>
  <si>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</si>
  <si>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</si>
  <si>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</si>
  <si>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</si>
  <si>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</si>
  <si>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</si>
  <si>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</si>
  <si>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</si>
  <si>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</si>
  <si>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</si>
  <si>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</si>
  <si>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</si>
  <si>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</si>
  <si>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</si>
  <si>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</si>
  <si>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</si>
  <si>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</si>
  <si>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</si>
  <si>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</si>
  <si>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</si>
  <si>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</si>
  <si>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</si>
  <si>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</si>
  <si>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</si>
  <si>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</si>
  <si>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</si>
  <si>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</si>
  <si>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</si>
  <si>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</si>
  <si>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</si>
  <si>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</si>
  <si>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</si>
  <si>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</si>
  <si>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</si>
  <si>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</si>
  <si>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</si>
  <si>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6.0</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</si>
  <si>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</si>
  <si>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</si>
  <si>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</si>
  <si>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</si>
  <si>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</si>
  <si>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</si>
  <si>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</si>
  <si>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t>B2</t>
  </si>
  <si>
    <t>B3</t>
  </si>
  <si>
    <t>B4</t>
  </si>
  <si>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</si>
  <si>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</si>
  <si>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</si>
  <si>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</si>
  <si>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</si>
  <si>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</si>
  <si>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</si>
  <si>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</si>
  <si>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</si>
  <si>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</si>
  <si>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</si>
  <si>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</si>
  <si>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</si>
  <si>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</si>
  <si>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</si>
  <si>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</si>
  <si>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</si>
  <si>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</si>
  <si>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</si>
  <si>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GUINDAUTO HIDRÁULICO, CAPACIDADE MÁXIMA DE CARGA 3300 KG, MOMENTO MÁXIMO DE CARGA 5,8 TM, ALCANCE MÁXIMO HORIZONTAL 7,60 M, INCLUSIVE CAMINHÃO TOCO PBT 16.000 KG, POTÊNCIA DE 189 CV - CHP DIURNO. AF_03/2016</t>
  </si>
  <si>
    <t>INSTALAÇÕES DE CANTEIRO E SERVIÇOS PRELIMINARES</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</si>
  <si>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</si>
  <si>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</si>
  <si>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</si>
  <si>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</si>
  <si>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</si>
  <si>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</si>
  <si>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</si>
  <si>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</si>
  <si>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</si>
  <si>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</si>
  <si>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</si>
  <si>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</si>
  <si>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</si>
  <si>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</si>
  <si>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C7</t>
  </si>
  <si>
    <t>CPRB</t>
  </si>
  <si>
    <r>
      <t xml:space="preserve">ISS - </t>
    </r>
    <r>
      <rPr>
        <sz val="12"/>
        <color rgb="FF000000"/>
        <rFont val="Arial Narrow"/>
        <family val="2"/>
      </rPr>
      <t>(ISS% CONSIDERANDO 40% DE MATRIAL) - LEI do Múnicipio da Execução da Obra</t>
    </r>
  </si>
  <si>
    <t>VIGIA DIURNO COM ENCARGOS COMPLEMENTARES</t>
  </si>
  <si>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</si>
  <si>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</si>
  <si>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</si>
  <si>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</si>
  <si>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</si>
  <si>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</si>
  <si>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</si>
  <si>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</si>
  <si>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</si>
  <si>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</si>
  <si>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</si>
  <si>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</si>
  <si>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</si>
  <si>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</si>
  <si>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</si>
  <si>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</si>
  <si>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</si>
  <si>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</si>
  <si>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</si>
  <si>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</si>
  <si>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</si>
  <si>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</si>
  <si>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</si>
  <si>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</si>
  <si>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</si>
  <si>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</si>
  <si>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</si>
  <si>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</si>
  <si>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</si>
  <si>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</si>
  <si>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</si>
  <si>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</si>
  <si>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</si>
  <si>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</si>
  <si>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</si>
  <si>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</si>
  <si>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</si>
  <si>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</si>
  <si>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</si>
  <si>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</si>
  <si>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</si>
  <si>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</si>
  <si>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</si>
  <si>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</si>
  <si>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</si>
  <si>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</si>
  <si>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</si>
  <si>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</si>
  <si>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</si>
  <si>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</si>
  <si>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</si>
  <si>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</si>
  <si>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</si>
  <si>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</si>
  <si>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</si>
  <si>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</si>
  <si>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</si>
  <si>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</si>
  <si>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</si>
  <si>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</si>
  <si>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</si>
  <si>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</si>
  <si>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</si>
  <si>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</si>
  <si>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</si>
  <si>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</si>
  <si>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</si>
  <si>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</si>
  <si>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</si>
  <si>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</si>
  <si>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</si>
  <si>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</si>
  <si>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</si>
  <si>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</si>
  <si>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</si>
  <si>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</si>
  <si>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</si>
  <si>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</si>
  <si>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</si>
  <si>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</si>
  <si>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</si>
  <si>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</si>
  <si>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</si>
  <si>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</si>
  <si>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</si>
  <si>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</si>
  <si>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</si>
  <si>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</si>
  <si>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</si>
  <si>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</si>
  <si>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</si>
  <si>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</si>
  <si>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</si>
  <si>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</si>
  <si>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</si>
  <si>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</si>
  <si>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</si>
  <si>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</si>
  <si>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</si>
  <si>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</si>
  <si>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</si>
  <si>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</si>
  <si>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</si>
  <si>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</si>
  <si>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</si>
  <si>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</si>
  <si>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</si>
  <si>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</si>
  <si>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</si>
  <si>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</si>
  <si>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</si>
  <si>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</si>
  <si>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</si>
  <si>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</si>
  <si>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</si>
  <si>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</si>
  <si>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</si>
  <si>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</si>
  <si>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</si>
  <si>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</si>
  <si>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</si>
  <si>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</si>
  <si>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</si>
  <si>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</si>
  <si>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</si>
  <si>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</si>
  <si>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</si>
  <si>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</si>
  <si>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</si>
  <si>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</si>
  <si>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</si>
  <si>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</si>
  <si>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</si>
  <si>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</si>
  <si>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</si>
  <si>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</si>
  <si>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</si>
  <si>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</si>
  <si>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</si>
  <si>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</si>
  <si>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</si>
  <si>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</si>
  <si>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</si>
  <si>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</si>
  <si>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</si>
  <si>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</si>
  <si>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</si>
  <si>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</si>
  <si>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</si>
  <si>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</si>
  <si>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</si>
  <si>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</si>
  <si>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</si>
  <si>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</si>
  <si>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</si>
  <si>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</si>
  <si>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</si>
  <si>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</si>
  <si>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</si>
  <si>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</si>
  <si>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</si>
  <si>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</si>
  <si>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</si>
  <si>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</si>
  <si>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</si>
  <si>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</si>
  <si>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</si>
  <si>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</si>
  <si>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</si>
  <si>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</si>
  <si>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</si>
  <si>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</si>
  <si>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</si>
  <si>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</si>
  <si>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</si>
  <si>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</si>
  <si>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</si>
  <si>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</si>
  <si>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</si>
  <si>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</si>
  <si>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</si>
  <si>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</si>
  <si>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</si>
  <si>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</si>
  <si>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</si>
  <si>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</si>
  <si>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</si>
  <si>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</si>
  <si>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</si>
  <si>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</si>
  <si>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</si>
  <si>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</si>
  <si>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</si>
  <si>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</si>
  <si>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</si>
  <si>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</si>
  <si>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</si>
  <si>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</si>
  <si>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</si>
  <si>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</si>
  <si>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</si>
  <si>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</si>
  <si>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</si>
  <si>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</si>
  <si>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</si>
  <si>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</si>
  <si>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</si>
  <si>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</si>
  <si>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</si>
  <si>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</si>
  <si>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</si>
  <si>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</si>
  <si>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</si>
  <si>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</si>
  <si>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</si>
  <si>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</si>
  <si>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</si>
  <si>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</si>
  <si>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</si>
  <si>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</si>
  <si>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</si>
  <si>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</si>
  <si>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</si>
  <si>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</si>
  <si>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</si>
  <si>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</si>
  <si>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</si>
  <si>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</si>
  <si>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</si>
  <si>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</si>
  <si>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</si>
  <si>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</si>
  <si>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</si>
  <si>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</si>
  <si>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</si>
  <si>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</si>
  <si>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</si>
  <si>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</si>
  <si>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</si>
  <si>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</si>
  <si>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</si>
  <si>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</si>
  <si>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</si>
  <si>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</si>
  <si>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</si>
  <si>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</si>
  <si>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</si>
  <si>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</si>
  <si>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</si>
  <si>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</si>
  <si>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</si>
  <si>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</si>
  <si>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</si>
  <si>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</si>
  <si>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</si>
  <si>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</si>
  <si>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</si>
  <si>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</si>
  <si>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</si>
  <si>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</si>
  <si>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</si>
  <si>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</si>
  <si>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</si>
  <si>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</si>
  <si>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</si>
  <si>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</si>
  <si>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</si>
  <si>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</si>
  <si>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</si>
  <si>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</si>
  <si>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</si>
  <si>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</si>
  <si>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</si>
  <si>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</si>
  <si>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</si>
  <si>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</si>
  <si>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</si>
  <si>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</si>
  <si>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</si>
  <si>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</si>
  <si>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</si>
  <si>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</si>
  <si>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</si>
  <si>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</si>
  <si>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</si>
  <si>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</si>
  <si>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</si>
  <si>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</si>
  <si>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</si>
  <si>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</si>
  <si>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</si>
  <si>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</si>
  <si>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</si>
  <si>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</si>
  <si>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</si>
  <si>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</si>
  <si>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</si>
  <si>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</si>
  <si>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</si>
  <si>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</si>
  <si>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</si>
  <si>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</si>
  <si>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</si>
  <si>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</si>
  <si>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</si>
  <si>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</si>
  <si>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</si>
  <si>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</si>
  <si>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</si>
  <si>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</si>
  <si>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</si>
  <si>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</si>
  <si>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</si>
  <si>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</si>
  <si>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</si>
  <si>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</si>
  <si>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</si>
  <si>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</si>
  <si>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</si>
  <si>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</si>
  <si>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</si>
  <si>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</si>
  <si>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</si>
  <si>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</si>
  <si>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</si>
  <si>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</si>
  <si>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</si>
  <si>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</si>
  <si>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</si>
  <si>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</si>
  <si>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</si>
  <si>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</si>
  <si>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</si>
  <si>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</si>
  <si>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</si>
  <si>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</si>
  <si>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</si>
  <si>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</si>
  <si>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</si>
  <si>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</si>
  <si>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</si>
  <si>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</si>
  <si>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</si>
  <si>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</si>
  <si>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</si>
  <si>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</si>
  <si>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</si>
  <si>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</si>
  <si>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</si>
  <si>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</si>
  <si>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</si>
  <si>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</si>
  <si>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</si>
  <si>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</si>
  <si>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</si>
  <si>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</si>
  <si>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</si>
  <si>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</si>
  <si>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</si>
  <si>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</si>
  <si>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</si>
  <si>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</si>
  <si>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</si>
  <si>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</si>
  <si>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</si>
  <si>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</si>
  <si>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</si>
  <si>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</si>
  <si>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</si>
  <si>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</si>
  <si>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</si>
  <si>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</si>
  <si>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</si>
  <si>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</si>
  <si>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</si>
  <si>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</si>
  <si>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</si>
  <si>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</si>
  <si>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</si>
  <si>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</si>
  <si>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</si>
  <si>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</si>
  <si>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</si>
  <si>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</si>
  <si>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</si>
  <si>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</si>
  <si>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</si>
  <si>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</si>
  <si>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</si>
  <si>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</si>
  <si>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</si>
  <si>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</si>
  <si>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</si>
  <si>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</si>
  <si>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</si>
  <si>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</si>
  <si>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</si>
  <si>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</si>
  <si>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</si>
  <si>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</si>
  <si>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</si>
  <si>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</si>
  <si>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</si>
  <si>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</si>
  <si>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</si>
  <si>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</si>
  <si>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</si>
  <si>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</si>
  <si>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</si>
  <si>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</si>
  <si>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</si>
  <si>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</si>
  <si>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</si>
  <si>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</si>
  <si>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</si>
  <si>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</si>
  <si>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</si>
  <si>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</si>
  <si>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</si>
  <si>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</si>
  <si>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</si>
  <si>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</si>
  <si>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</si>
  <si>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</si>
  <si>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</si>
  <si>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</si>
  <si>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</si>
  <si>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</si>
  <si>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</si>
  <si>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</si>
  <si>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</si>
  <si>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</si>
  <si>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</si>
  <si>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</si>
  <si>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</si>
  <si>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</si>
  <si>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</si>
  <si>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</si>
  <si>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</si>
  <si>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</si>
  <si>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</si>
  <si>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</si>
  <si>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</si>
  <si>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</si>
  <si>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</si>
  <si>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</si>
  <si>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</si>
  <si>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</si>
  <si>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</si>
  <si>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</si>
  <si>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</si>
  <si>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</si>
  <si>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</si>
  <si>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</si>
  <si>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</si>
  <si>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</si>
  <si>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</si>
  <si>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</si>
  <si>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</si>
  <si>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</si>
  <si>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</si>
  <si>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</si>
  <si>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</si>
  <si>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</si>
  <si>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</si>
  <si>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</si>
  <si>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</si>
  <si>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</si>
  <si>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</si>
  <si>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</si>
  <si>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</si>
  <si>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</si>
  <si>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</si>
  <si>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</si>
  <si>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</si>
  <si>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</si>
  <si>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</si>
  <si>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</si>
  <si>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</si>
  <si>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</si>
  <si>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</si>
  <si>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</si>
  <si>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</si>
  <si>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</si>
  <si>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</si>
  <si>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</si>
  <si>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</si>
  <si>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</si>
  <si>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</si>
  <si>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</si>
  <si>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</si>
  <si>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</si>
  <si>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</si>
  <si>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</si>
  <si>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</si>
  <si>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</si>
  <si>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</si>
  <si>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</si>
  <si>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</si>
  <si>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</si>
  <si>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</si>
  <si>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</si>
  <si>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</si>
  <si>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</si>
  <si>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</si>
  <si>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</si>
  <si>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</si>
  <si>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</si>
  <si>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</si>
  <si>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</si>
  <si>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</si>
  <si>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</si>
  <si>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</si>
  <si>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</si>
  <si>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</si>
  <si>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</si>
  <si>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</si>
  <si>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</si>
  <si>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</si>
  <si>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</si>
  <si>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</si>
  <si>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</si>
  <si>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</si>
  <si>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</si>
  <si>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</si>
  <si>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</si>
  <si>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</si>
  <si>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</si>
  <si>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</si>
  <si>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</si>
  <si>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</si>
  <si>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</si>
  <si>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</si>
  <si>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</si>
  <si>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</si>
  <si>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</si>
  <si>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</si>
  <si>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</si>
  <si>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</si>
  <si>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</si>
  <si>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</si>
  <si>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</si>
  <si>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</si>
  <si>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</si>
  <si>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</si>
  <si>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</si>
  <si>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</si>
  <si>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</si>
  <si>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</si>
  <si>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</si>
  <si>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</si>
  <si>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</si>
  <si>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</si>
  <si>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</si>
  <si>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</si>
  <si>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</si>
  <si>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</si>
  <si>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</si>
  <si>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</si>
  <si>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</si>
  <si>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</si>
  <si>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</si>
  <si>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</si>
  <si>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</si>
  <si>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</si>
  <si>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</si>
  <si>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</si>
  <si>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</si>
  <si>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</si>
  <si>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</si>
  <si>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</si>
  <si>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</si>
  <si>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</si>
  <si>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</si>
  <si>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</si>
  <si>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</si>
  <si>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</si>
  <si>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</si>
  <si>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</si>
  <si>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</si>
  <si>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</si>
  <si>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</si>
  <si>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</si>
  <si>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</si>
  <si>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</si>
  <si>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</si>
  <si>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</si>
  <si>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</si>
  <si>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</si>
  <si>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</si>
  <si>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</si>
  <si>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</si>
  <si>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</si>
  <si>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</si>
  <si>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</si>
  <si>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</si>
  <si>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</si>
  <si>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</si>
  <si>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</si>
  <si>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</si>
  <si>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</si>
  <si>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</si>
  <si>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</si>
  <si>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</si>
  <si>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</si>
  <si>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</si>
  <si>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</si>
  <si>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</si>
  <si>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</si>
  <si>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</si>
  <si>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</si>
  <si>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</si>
  <si>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</si>
  <si>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</si>
  <si>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</si>
  <si>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</si>
  <si>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</si>
  <si>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</si>
  <si>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</si>
  <si>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</si>
  <si>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</si>
  <si>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</si>
  <si>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</si>
  <si>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</si>
  <si>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</si>
  <si>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</si>
  <si>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</si>
  <si>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</si>
  <si>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</si>
  <si>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</si>
  <si>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</si>
  <si>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</si>
  <si>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</si>
  <si>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</si>
  <si>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</si>
  <si>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</si>
  <si>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</si>
  <si>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</si>
  <si>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</si>
  <si>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</si>
  <si>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</si>
  <si>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</si>
  <si>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</si>
  <si>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</si>
  <si>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</si>
  <si>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</si>
  <si>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</si>
  <si>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</si>
  <si>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</si>
  <si>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</si>
  <si>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</si>
  <si>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</si>
  <si>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</si>
  <si>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</si>
  <si>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</si>
  <si>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</si>
  <si>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</si>
  <si>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</si>
  <si>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</si>
  <si>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</si>
  <si>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</si>
  <si>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</si>
  <si>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</si>
  <si>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</si>
  <si>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</si>
  <si>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</si>
  <si>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</si>
  <si>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</si>
  <si>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</si>
  <si>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</si>
  <si>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</si>
  <si>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</si>
  <si>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</si>
  <si>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</si>
  <si>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</si>
  <si>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</si>
  <si>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</si>
  <si>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</si>
  <si>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</si>
  <si>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</si>
  <si>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</si>
  <si>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</si>
  <si>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</si>
  <si>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</si>
  <si>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</si>
  <si>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</si>
  <si>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</si>
  <si>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</si>
  <si>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</si>
  <si>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</si>
  <si>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</si>
  <si>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</si>
  <si>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</si>
  <si>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</si>
  <si>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</si>
  <si>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</si>
  <si>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</si>
  <si>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</si>
  <si>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</si>
  <si>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</si>
  <si>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</si>
  <si>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</si>
  <si>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</si>
  <si>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</si>
  <si>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</si>
  <si>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</si>
  <si>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</si>
  <si>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</si>
  <si>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</si>
  <si>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</si>
  <si>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</si>
  <si>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</si>
  <si>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</si>
  <si>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</si>
  <si>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</si>
  <si>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</si>
  <si>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</si>
  <si>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</si>
  <si>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</si>
  <si>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</si>
  <si>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</si>
  <si>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</si>
  <si>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</si>
  <si>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</si>
  <si>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</si>
  <si>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</si>
  <si>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</si>
  <si>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</si>
  <si>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</si>
  <si>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</si>
  <si>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</si>
  <si>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</si>
  <si>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</si>
  <si>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</si>
  <si>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</si>
  <si>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</si>
  <si>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</si>
  <si>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</si>
  <si>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</si>
  <si>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</si>
  <si>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</si>
  <si>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</si>
  <si>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</si>
  <si>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</si>
  <si>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</si>
  <si>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</si>
  <si>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</si>
  <si>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</si>
  <si>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</si>
  <si>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</si>
  <si>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</si>
  <si>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</si>
  <si>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</si>
  <si>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</si>
  <si>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</si>
  <si>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</si>
  <si>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</si>
  <si>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</si>
  <si>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</si>
  <si>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</si>
  <si>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</si>
  <si>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</si>
  <si>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</si>
  <si>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</si>
  <si>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</si>
  <si>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</si>
  <si>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</si>
  <si>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</si>
  <si>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</si>
  <si>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</si>
  <si>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</si>
  <si>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</si>
  <si>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</si>
  <si>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</si>
  <si>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</si>
  <si>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</si>
  <si>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</si>
  <si>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</si>
  <si>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</si>
  <si>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</si>
  <si>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</si>
  <si>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</si>
  <si>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</si>
  <si>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</si>
  <si>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</si>
  <si>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</si>
  <si>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</si>
  <si>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</si>
  <si>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</si>
  <si>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</si>
  <si>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</si>
  <si>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</si>
  <si>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</si>
  <si>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</si>
  <si>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</si>
  <si>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</si>
  <si>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</si>
  <si>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</si>
  <si>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</si>
  <si>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</si>
  <si>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</si>
  <si>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</si>
  <si>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</si>
  <si>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</si>
  <si>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</si>
  <si>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</si>
  <si>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</si>
  <si>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</si>
  <si>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</si>
  <si>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</si>
  <si>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</si>
  <si>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</si>
  <si>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</si>
  <si>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</si>
  <si>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</si>
  <si>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</si>
  <si>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</si>
  <si>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</si>
  <si>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</si>
  <si>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</si>
  <si>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</si>
  <si>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</si>
  <si>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</si>
  <si>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</si>
  <si>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</si>
  <si>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</si>
  <si>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</si>
  <si>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</si>
  <si>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</si>
  <si>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</si>
  <si>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</si>
  <si>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</si>
  <si>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</si>
  <si>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</si>
  <si>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</si>
  <si>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</si>
  <si>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</si>
  <si>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</si>
  <si>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</si>
  <si>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</si>
  <si>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</si>
  <si>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</si>
  <si>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</si>
  <si>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</si>
  <si>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</si>
  <si>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</si>
  <si>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</si>
  <si>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</si>
  <si>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</si>
  <si>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</si>
  <si>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</si>
  <si>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</si>
  <si>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</si>
  <si>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</si>
  <si>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</si>
  <si>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</si>
  <si>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</si>
  <si>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</si>
  <si>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</si>
  <si>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</si>
  <si>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</si>
  <si>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</si>
  <si>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</si>
  <si>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</si>
  <si>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</si>
  <si>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</si>
  <si>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</si>
  <si>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</si>
  <si>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</si>
  <si>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</si>
  <si>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</si>
  <si>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</si>
  <si>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</si>
  <si>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</si>
  <si>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</si>
  <si>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</si>
  <si>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</si>
  <si>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</si>
  <si>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</si>
  <si>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</si>
  <si>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</si>
  <si>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</si>
  <si>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</si>
  <si>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</si>
  <si>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</si>
  <si>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</si>
  <si>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</si>
  <si>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</si>
  <si>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</si>
  <si>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</si>
  <si>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</si>
  <si>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</si>
  <si>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</si>
  <si>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</si>
  <si>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</si>
  <si>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</si>
  <si>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</si>
  <si>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</si>
  <si>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</si>
  <si>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</si>
  <si>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</si>
  <si>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</si>
  <si>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</si>
  <si>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</si>
  <si>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</si>
  <si>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</si>
  <si>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</si>
  <si>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</si>
  <si>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</si>
  <si>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</si>
  <si>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</si>
  <si>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</si>
  <si>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</si>
  <si>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</si>
  <si>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</si>
  <si>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</si>
  <si>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</si>
  <si>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</si>
  <si>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</si>
  <si>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</si>
  <si>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</si>
  <si>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</si>
  <si>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</si>
  <si>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</si>
  <si>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</si>
  <si>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</si>
  <si>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</si>
  <si>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</si>
  <si>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</si>
  <si>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</si>
  <si>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</si>
  <si>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</si>
  <si>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</si>
  <si>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</si>
  <si>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</si>
  <si>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</si>
  <si>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</si>
  <si>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</si>
  <si>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</si>
  <si>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</si>
  <si>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</si>
  <si>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</si>
  <si>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</si>
  <si>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</si>
  <si>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</si>
  <si>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</si>
  <si>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</si>
  <si>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</si>
  <si>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</si>
  <si>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</si>
  <si>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</si>
  <si>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</si>
  <si>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</si>
  <si>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</si>
  <si>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</si>
  <si>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</si>
  <si>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</si>
  <si>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</si>
  <si>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</si>
  <si>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</si>
  <si>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</si>
  <si>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</si>
  <si>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</si>
  <si>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</si>
  <si>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</si>
  <si>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</si>
  <si>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</si>
  <si>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</si>
  <si>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</si>
  <si>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</si>
  <si>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</si>
  <si>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</si>
  <si>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</si>
  <si>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</si>
  <si>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</si>
  <si>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</si>
  <si>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</si>
  <si>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</si>
  <si>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</si>
  <si>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</si>
  <si>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</si>
  <si>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</si>
  <si>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</si>
  <si>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</si>
  <si>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</si>
  <si>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</si>
  <si>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</si>
  <si>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</si>
  <si>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</si>
  <si>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</si>
  <si>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</si>
  <si>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</si>
  <si>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</si>
  <si>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</si>
  <si>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</si>
  <si>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</si>
  <si>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</si>
  <si>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</si>
  <si>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</si>
  <si>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</si>
  <si>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</si>
  <si>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</si>
  <si>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</si>
  <si>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</si>
  <si>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</si>
  <si>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</si>
  <si>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</si>
  <si>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</si>
  <si>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</si>
  <si>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</si>
  <si>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</si>
  <si>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</si>
  <si>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</si>
  <si>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</si>
  <si>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</si>
  <si>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</si>
  <si>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</si>
  <si>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</si>
  <si>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</si>
  <si>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</si>
  <si>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</si>
  <si>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</si>
  <si>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</si>
  <si>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</si>
  <si>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</si>
  <si>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</si>
  <si>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</si>
  <si>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</si>
  <si>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</si>
  <si>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</si>
  <si>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</si>
  <si>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</si>
  <si>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</si>
  <si>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</si>
  <si>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</si>
  <si>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</si>
  <si>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</si>
  <si>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</si>
  <si>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</si>
  <si>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</si>
  <si>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</si>
  <si>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</si>
  <si>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</si>
  <si>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</si>
  <si>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</si>
  <si>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</si>
  <si>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</si>
  <si>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</si>
  <si>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</si>
  <si>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</si>
  <si>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</si>
  <si>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</si>
  <si>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</si>
  <si>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</si>
  <si>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</si>
  <si>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</si>
  <si>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</si>
  <si>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</si>
  <si>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</si>
  <si>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</si>
  <si>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</si>
  <si>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</si>
  <si>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</si>
  <si>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</si>
  <si>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</si>
  <si>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</si>
  <si>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</si>
  <si>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</si>
  <si>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</si>
  <si>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</si>
  <si>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</si>
  <si>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</si>
  <si>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</si>
  <si>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</si>
  <si>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</si>
  <si>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</si>
  <si>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</si>
  <si>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</si>
  <si>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</si>
  <si>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</si>
  <si>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</si>
  <si>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</si>
  <si>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</si>
  <si>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</si>
  <si>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</si>
  <si>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</si>
  <si>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</si>
  <si>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</si>
  <si>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</si>
  <si>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</si>
  <si>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</si>
  <si>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</si>
  <si>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</si>
  <si>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</si>
  <si>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</si>
  <si>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</si>
  <si>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</si>
  <si>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</si>
  <si>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</si>
  <si>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</si>
  <si>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</si>
  <si>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</si>
  <si>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</si>
  <si>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</si>
  <si>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</si>
  <si>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</si>
  <si>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</si>
  <si>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</si>
  <si>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</si>
  <si>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</si>
  <si>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</si>
  <si>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</si>
  <si>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</si>
  <si>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</si>
  <si>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</si>
  <si>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</si>
  <si>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</si>
  <si>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</si>
  <si>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</si>
  <si>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</si>
  <si>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</si>
  <si>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</si>
  <si>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</si>
  <si>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</si>
  <si>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</si>
  <si>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</si>
  <si>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</si>
  <si>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</si>
  <si>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</si>
  <si>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</si>
  <si>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</si>
  <si>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</si>
  <si>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</si>
  <si>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</si>
  <si>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</si>
  <si>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</si>
  <si>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</si>
  <si>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</si>
  <si>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</si>
  <si>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</si>
  <si>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</si>
  <si>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</si>
  <si>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</si>
  <si>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</si>
  <si>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</si>
  <si>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</si>
  <si>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</si>
  <si>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</si>
  <si>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</si>
  <si>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</si>
  <si>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</si>
  <si>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</si>
  <si>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</si>
  <si>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</si>
  <si>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</si>
  <si>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</si>
  <si>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</si>
  <si>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</si>
  <si>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</si>
  <si>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</si>
  <si>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</si>
  <si>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</si>
  <si>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</si>
  <si>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</si>
  <si>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</si>
  <si>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</si>
  <si>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</si>
  <si>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</si>
  <si>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</si>
  <si>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</si>
  <si>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</si>
  <si>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</si>
  <si>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</si>
  <si>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</si>
  <si>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</si>
  <si>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</si>
  <si>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</si>
  <si>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</si>
  <si>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</si>
  <si>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</si>
  <si>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</si>
  <si>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</si>
  <si>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</si>
  <si>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</si>
  <si>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</si>
  <si>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</si>
  <si>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</si>
  <si>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</si>
  <si>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</si>
  <si>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</si>
  <si>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</si>
  <si>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</si>
  <si>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</si>
  <si>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</si>
  <si>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</si>
  <si>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</si>
  <si>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</si>
  <si>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</si>
  <si>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</si>
  <si>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</si>
  <si>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</si>
  <si>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</si>
  <si>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</si>
  <si>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</si>
  <si>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</si>
  <si>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</si>
  <si>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</si>
  <si>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</si>
  <si>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</si>
  <si>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</si>
  <si>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</si>
  <si>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</si>
  <si>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</si>
  <si>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</si>
  <si>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</si>
  <si>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</si>
  <si>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</si>
  <si>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</si>
  <si>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</si>
  <si>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</si>
  <si>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</si>
  <si>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</si>
  <si>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</si>
  <si>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</si>
  <si>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</si>
  <si>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</si>
  <si>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</si>
  <si>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</si>
  <si>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</si>
  <si>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</si>
  <si>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</si>
  <si>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</si>
  <si>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</si>
  <si>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</si>
  <si>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</si>
  <si>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</si>
  <si>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</si>
  <si>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</si>
  <si>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</si>
  <si>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</si>
  <si>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</si>
  <si>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</si>
  <si>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</si>
  <si>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</si>
  <si>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</si>
  <si>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</si>
  <si>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</si>
  <si>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</si>
  <si>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</si>
  <si>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</si>
  <si>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</si>
  <si>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</si>
  <si>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</si>
  <si>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</si>
  <si>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</si>
  <si>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</si>
  <si>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</si>
  <si>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</si>
  <si>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</si>
  <si>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</si>
  <si>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</si>
  <si>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</si>
  <si>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</si>
  <si>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</si>
  <si>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</si>
  <si>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</si>
  <si>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</si>
  <si>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</si>
  <si>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</si>
  <si>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</si>
  <si>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</si>
  <si>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</si>
  <si>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</si>
  <si>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</si>
  <si>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</si>
  <si>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</si>
  <si>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</si>
  <si>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</si>
  <si>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</si>
  <si>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</si>
  <si>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</si>
  <si>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</si>
  <si>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</si>
  <si>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</si>
  <si>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</si>
  <si>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</si>
  <si>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</si>
  <si>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</si>
  <si>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</si>
  <si>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</si>
  <si>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</si>
  <si>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</si>
  <si>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</si>
  <si>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</si>
  <si>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</si>
  <si>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</si>
  <si>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</si>
  <si>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</si>
  <si>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</si>
  <si>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</si>
  <si>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</si>
  <si>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</si>
  <si>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</si>
  <si>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</si>
  <si>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</si>
  <si>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</si>
  <si>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</si>
  <si>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</si>
  <si>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</si>
  <si>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</si>
  <si>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</si>
  <si>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</si>
  <si>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</si>
  <si>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</si>
  <si>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</si>
  <si>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</si>
  <si>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</si>
  <si>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</si>
  <si>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</si>
  <si>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</si>
  <si>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</si>
  <si>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</si>
  <si>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</si>
  <si>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</si>
  <si>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</si>
  <si>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</si>
  <si>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</si>
  <si>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</si>
  <si>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</si>
  <si>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</si>
  <si>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</si>
  <si>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</si>
  <si>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</si>
  <si>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</si>
  <si>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</si>
  <si>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</si>
  <si>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</si>
  <si>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</si>
  <si>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</si>
  <si>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</si>
  <si>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</si>
  <si>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</si>
  <si>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</si>
  <si>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</si>
  <si>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</si>
  <si>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</si>
  <si>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</si>
  <si>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</si>
  <si>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</si>
  <si>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</si>
  <si>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</si>
  <si>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</si>
  <si>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</si>
  <si>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</si>
  <si>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</si>
  <si>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</si>
  <si>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</si>
  <si>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</si>
  <si>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</si>
  <si>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</si>
  <si>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</si>
  <si>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</si>
  <si>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</si>
  <si>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</si>
  <si>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</si>
  <si>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</si>
  <si>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</si>
  <si>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</si>
  <si>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</si>
  <si>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</si>
  <si>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</si>
  <si>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</si>
  <si>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</si>
  <si>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</si>
  <si>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</si>
  <si>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</si>
  <si>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</si>
  <si>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</si>
  <si>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</si>
  <si>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</si>
  <si>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</si>
  <si>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</si>
  <si>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</si>
  <si>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</si>
  <si>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</si>
  <si>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</si>
  <si>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</si>
  <si>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</si>
  <si>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</si>
  <si>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</si>
  <si>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</si>
  <si>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</si>
  <si>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</si>
  <si>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</si>
  <si>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</si>
  <si>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</si>
  <si>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</si>
  <si>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</si>
  <si>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</si>
  <si>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</si>
  <si>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</si>
  <si>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</si>
  <si>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</si>
  <si>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</si>
  <si>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</si>
  <si>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</si>
  <si>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</si>
  <si>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</si>
  <si>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</si>
  <si>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</si>
  <si>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</si>
  <si>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</si>
  <si>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</si>
  <si>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</si>
  <si>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</si>
  <si>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</si>
  <si>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</si>
  <si>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</si>
  <si>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</si>
  <si>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</si>
  <si>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</si>
  <si>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</si>
  <si>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</si>
  <si>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</si>
  <si>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</si>
  <si>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</si>
  <si>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</si>
  <si>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</si>
  <si>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</si>
  <si>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</si>
  <si>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</si>
  <si>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</si>
  <si>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</si>
  <si>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</si>
  <si>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</si>
  <si>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</si>
  <si>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</si>
  <si>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</si>
  <si>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</si>
  <si>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</si>
  <si>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</si>
  <si>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</si>
  <si>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</si>
  <si>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</si>
  <si>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</si>
  <si>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</si>
  <si>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</si>
  <si>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</si>
  <si>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</si>
  <si>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</si>
  <si>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</si>
  <si>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</si>
  <si>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</si>
  <si>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</si>
  <si>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</si>
  <si>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</si>
  <si>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</si>
  <si>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</si>
  <si>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</si>
  <si>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</si>
  <si>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</si>
  <si>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</si>
  <si>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</si>
  <si>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</si>
  <si>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</si>
  <si>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</si>
  <si>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</si>
  <si>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</si>
  <si>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</si>
  <si>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</si>
  <si>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</si>
  <si>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</si>
  <si>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</si>
  <si>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</si>
  <si>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</si>
  <si>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</si>
  <si>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</si>
  <si>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</si>
  <si>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</si>
  <si>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</si>
  <si>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</si>
  <si>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</si>
  <si>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</si>
  <si>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</si>
  <si>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</si>
  <si>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</si>
  <si>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</si>
  <si>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</si>
  <si>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</si>
  <si>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</si>
  <si>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</si>
  <si>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</si>
  <si>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</si>
  <si>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</si>
  <si>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</si>
  <si>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</si>
  <si>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</si>
  <si>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</si>
  <si>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</si>
  <si>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</si>
  <si>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</si>
  <si>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</si>
  <si>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</si>
  <si>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</si>
  <si>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</si>
  <si>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</si>
  <si>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</si>
  <si>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</si>
  <si>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</si>
  <si>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</si>
  <si>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</si>
  <si>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</si>
  <si>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</si>
  <si>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</si>
  <si>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</si>
  <si>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</si>
  <si>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</si>
  <si>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</si>
  <si>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</si>
  <si>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</si>
  <si>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</si>
  <si>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</si>
  <si>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</si>
  <si>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</si>
  <si>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</si>
  <si>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</si>
  <si>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</si>
  <si>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</si>
  <si>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</si>
  <si>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</si>
  <si>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</si>
  <si>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</si>
  <si>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</si>
  <si>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</si>
  <si>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</si>
  <si>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</si>
  <si>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</si>
  <si>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</si>
  <si>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</si>
  <si>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</si>
  <si>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</si>
  <si>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</si>
  <si>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</si>
  <si>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</si>
  <si>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</si>
  <si>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</si>
  <si>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</si>
  <si>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</si>
  <si>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</si>
  <si>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</si>
  <si>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</si>
  <si>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</si>
  <si>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</si>
  <si>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</si>
  <si>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</si>
  <si>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</si>
  <si>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</si>
  <si>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</si>
  <si>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</si>
  <si>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</si>
  <si>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</si>
  <si>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</si>
  <si>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</si>
  <si>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</si>
  <si>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</si>
  <si>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</si>
  <si>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</si>
  <si>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</si>
  <si>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</si>
  <si>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</si>
  <si>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</si>
  <si>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</si>
  <si>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</si>
  <si>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</si>
  <si>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</si>
  <si>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</si>
  <si>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</si>
  <si>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</si>
  <si>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</si>
  <si>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</si>
  <si>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</si>
  <si>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</si>
  <si>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</si>
  <si>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</si>
  <si>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</si>
  <si>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</si>
  <si>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</si>
  <si>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</si>
  <si>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</si>
  <si>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</si>
  <si>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</si>
  <si>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</si>
  <si>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</si>
  <si>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</si>
  <si>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</si>
  <si>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</si>
  <si>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</si>
  <si>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</si>
  <si>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</si>
  <si>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</si>
  <si>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</si>
  <si>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</si>
  <si>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</si>
  <si>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</si>
  <si>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</si>
  <si>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</si>
  <si>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</si>
  <si>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</si>
  <si>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</si>
  <si>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</si>
  <si>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</si>
  <si>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</si>
  <si>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</si>
  <si>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</si>
  <si>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</si>
  <si>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</si>
  <si>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</si>
  <si>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</si>
  <si>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</si>
  <si>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</si>
  <si>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</si>
  <si>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</si>
  <si>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</si>
  <si>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</si>
  <si>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</si>
  <si>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</si>
  <si>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</si>
  <si>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</si>
  <si>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</si>
  <si>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</si>
  <si>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</si>
  <si>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</si>
  <si>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</si>
  <si>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</si>
  <si>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</si>
  <si>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</si>
  <si>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</si>
  <si>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</si>
  <si>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</si>
  <si>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</si>
  <si>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</si>
  <si>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</si>
  <si>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</si>
  <si>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</si>
  <si>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</si>
  <si>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</si>
  <si>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</si>
  <si>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</si>
  <si>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</si>
  <si>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</si>
  <si>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</si>
  <si>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</si>
  <si>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</si>
  <si>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</si>
  <si>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</si>
  <si>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</si>
  <si>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</si>
  <si>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</si>
  <si>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</si>
  <si>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</si>
  <si>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</si>
  <si>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</si>
  <si>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</si>
  <si>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</si>
  <si>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</si>
  <si>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</si>
  <si>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</si>
  <si>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</si>
  <si>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</si>
  <si>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</si>
  <si>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</si>
  <si>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</si>
  <si>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</si>
  <si>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</si>
  <si>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</si>
  <si>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</si>
  <si>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</si>
  <si>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</si>
  <si>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</si>
  <si>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</si>
  <si>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</si>
  <si>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</si>
  <si>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</si>
  <si>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</si>
  <si>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</si>
  <si>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</si>
  <si>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</si>
  <si>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</si>
  <si>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</si>
  <si>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</si>
  <si>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</si>
  <si>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</si>
  <si>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</si>
  <si>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</si>
  <si>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</si>
  <si>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</si>
  <si>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</si>
  <si>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</si>
  <si>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</si>
  <si>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</si>
  <si>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</si>
  <si>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</si>
  <si>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</si>
  <si>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</si>
  <si>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</si>
  <si>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</si>
  <si>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</si>
  <si>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</si>
  <si>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</si>
  <si>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</si>
  <si>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</si>
  <si>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</si>
  <si>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</si>
  <si>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</si>
  <si>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</si>
  <si>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</si>
  <si>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</si>
  <si>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</si>
  <si>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</si>
  <si>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</si>
  <si>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</si>
  <si>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</si>
  <si>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</si>
  <si>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</si>
  <si>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</si>
  <si>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</si>
  <si>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</si>
  <si>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</si>
  <si>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</si>
  <si>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</si>
  <si>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</si>
  <si>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</si>
  <si>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</si>
  <si>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</si>
  <si>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</si>
  <si>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</si>
  <si>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</si>
  <si>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</si>
  <si>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</si>
  <si>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</si>
  <si>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</si>
  <si>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</si>
  <si>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</si>
  <si>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</si>
  <si>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</si>
  <si>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</si>
  <si>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</si>
  <si>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</si>
  <si>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</si>
  <si>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</si>
  <si>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</si>
  <si>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</si>
  <si>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</si>
  <si>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</si>
  <si>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</si>
  <si>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</si>
  <si>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</si>
  <si>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</si>
  <si>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</si>
  <si>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</si>
  <si>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</si>
  <si>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</si>
  <si>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</si>
  <si>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</si>
  <si>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</si>
  <si>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</si>
  <si>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</si>
  <si>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</si>
  <si>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</si>
  <si>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</si>
  <si>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</si>
  <si>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</si>
  <si>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</si>
  <si>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</si>
  <si>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</si>
  <si>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</si>
  <si>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</si>
  <si>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</si>
  <si>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</si>
  <si>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</si>
  <si>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</si>
  <si>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</si>
  <si>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</si>
  <si>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</si>
  <si>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</si>
  <si>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</si>
  <si>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</si>
  <si>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</si>
  <si>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</si>
  <si>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</si>
  <si>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</si>
  <si>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</si>
  <si>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</si>
  <si>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</si>
  <si>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</si>
  <si>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</si>
  <si>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</si>
  <si>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</si>
  <si>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</si>
  <si>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</si>
  <si>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</si>
  <si>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</si>
  <si>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</si>
  <si>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</si>
  <si>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</si>
  <si>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</si>
  <si>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</si>
  <si>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</si>
  <si>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</si>
  <si>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</si>
  <si>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</si>
  <si>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</si>
  <si>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</si>
  <si>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</si>
  <si>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</si>
  <si>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</si>
  <si>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</si>
  <si>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</si>
  <si>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</si>
  <si>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</si>
  <si>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</si>
  <si>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</si>
  <si>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</si>
  <si>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</si>
  <si>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</si>
  <si>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</si>
  <si>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</si>
  <si>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</si>
  <si>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</si>
  <si>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</si>
  <si>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</si>
  <si>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</si>
  <si>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</si>
  <si>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</si>
  <si>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</si>
  <si>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</si>
  <si>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</si>
  <si>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</si>
  <si>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</si>
  <si>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</si>
  <si>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</si>
  <si>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</si>
  <si>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</si>
  <si>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</si>
  <si>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</si>
  <si>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</si>
  <si>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</si>
  <si>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</si>
  <si>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</si>
  <si>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</si>
  <si>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</si>
  <si>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</si>
  <si>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</si>
  <si>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</si>
  <si>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</si>
  <si>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</si>
  <si>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</si>
  <si>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</si>
  <si>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</si>
  <si>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</si>
  <si>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</si>
  <si>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</si>
  <si>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</si>
  <si>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</si>
  <si>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</si>
  <si>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</si>
  <si>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</si>
  <si>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</si>
  <si>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</si>
  <si>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</si>
  <si>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</si>
  <si>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</si>
  <si>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</si>
  <si>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</si>
  <si>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</si>
  <si>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</si>
  <si>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</si>
  <si>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</si>
  <si>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</si>
  <si>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</si>
  <si>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</si>
  <si>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</si>
  <si>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</si>
  <si>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</si>
  <si>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</si>
  <si>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</si>
  <si>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</si>
  <si>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</si>
  <si>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</si>
  <si>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</si>
  <si>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</si>
  <si>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</si>
  <si>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</si>
  <si>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</si>
  <si>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</si>
  <si>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</si>
  <si>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</si>
  <si>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</si>
  <si>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</si>
  <si>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</si>
  <si>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</si>
  <si>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</si>
  <si>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</si>
  <si>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</si>
  <si>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</si>
  <si>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</si>
  <si>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</si>
  <si>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</si>
  <si>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</si>
  <si>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</si>
  <si>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</si>
  <si>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</si>
  <si>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</si>
  <si>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</si>
  <si>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</si>
  <si>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</si>
  <si>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</si>
  <si>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</si>
  <si>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</si>
  <si>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</si>
  <si>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</si>
  <si>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</si>
  <si>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</si>
  <si>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</si>
  <si>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</si>
  <si>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</si>
  <si>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</si>
  <si>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</si>
  <si>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</si>
  <si>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</si>
  <si>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</si>
  <si>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</si>
  <si>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</si>
  <si>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</si>
  <si>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</si>
  <si>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</si>
  <si>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</si>
  <si>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</si>
  <si>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</si>
  <si>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</si>
  <si>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</si>
  <si>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</si>
  <si>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</si>
  <si>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</si>
  <si>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</si>
  <si>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</si>
  <si>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</si>
  <si>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</si>
  <si>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</si>
  <si>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</si>
  <si>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</si>
  <si>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</si>
  <si>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</si>
  <si>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</si>
  <si>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</si>
  <si>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</si>
  <si>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</si>
  <si>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</si>
  <si>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</si>
  <si>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</si>
  <si>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</si>
  <si>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</si>
  <si>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</si>
  <si>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</si>
  <si>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</si>
  <si>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</si>
  <si>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</si>
  <si>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</si>
  <si>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</si>
  <si>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</si>
  <si>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</si>
  <si>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</si>
  <si>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</si>
  <si>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</si>
  <si>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</si>
  <si>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</si>
  <si>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</si>
  <si>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</si>
  <si>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</si>
  <si>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</si>
  <si>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</si>
  <si>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</si>
  <si>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</si>
  <si>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</si>
  <si>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</si>
  <si>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</si>
  <si>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</si>
  <si>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</si>
  <si>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</si>
  <si>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</si>
  <si>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</si>
  <si>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</si>
  <si>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</si>
  <si>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</si>
  <si>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</si>
  <si>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</si>
  <si>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</si>
  <si>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</si>
  <si>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</si>
  <si>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</si>
  <si>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</si>
  <si>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</si>
  <si>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</si>
  <si>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</si>
  <si>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</si>
  <si>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</si>
  <si>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</si>
  <si>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</si>
  <si>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</si>
  <si>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</si>
  <si>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</si>
  <si>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</si>
  <si>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</si>
  <si>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</si>
  <si>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</si>
  <si>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</si>
  <si>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</si>
  <si>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MATERIAIS NA OPERAÇÃO.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</si>
  <si>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</si>
  <si>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</si>
  <si>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</si>
  <si>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</si>
  <si>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</si>
  <si>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</si>
  <si>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</si>
  <si>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</si>
  <si>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</si>
  <si>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</si>
  <si>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</si>
  <si>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</si>
  <si>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</si>
  <si>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</si>
  <si>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</si>
  <si>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</si>
  <si>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</si>
  <si>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</si>
  <si>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</si>
  <si>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</si>
  <si>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</si>
  <si>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</si>
  <si>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</si>
  <si>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</si>
  <si>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</si>
  <si>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</si>
  <si>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</si>
  <si>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</si>
  <si>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</si>
  <si>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</si>
  <si>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</si>
  <si>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</si>
  <si>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</si>
  <si>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</si>
  <si>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</si>
  <si>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</si>
  <si>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</si>
  <si>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</si>
  <si>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</si>
  <si>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</si>
  <si>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</si>
  <si>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</si>
  <si>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</si>
  <si>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</si>
  <si>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</si>
  <si>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</si>
  <si>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</si>
  <si>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</si>
  <si>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</si>
  <si>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</si>
  <si>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</si>
  <si>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</si>
  <si>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</si>
  <si>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</si>
  <si>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</si>
  <si>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</si>
  <si>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</si>
  <si>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</si>
  <si>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</si>
  <si>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</si>
  <si>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</si>
  <si>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</si>
  <si>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</si>
  <si>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</si>
  <si>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</si>
  <si>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</si>
  <si>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</si>
  <si>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</si>
  <si>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</si>
  <si>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</si>
  <si>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</si>
  <si>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</si>
  <si>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</si>
  <si>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</si>
  <si>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</si>
  <si>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</si>
  <si>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</si>
  <si>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</si>
  <si>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</si>
  <si>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</si>
  <si>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</si>
  <si>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</si>
  <si>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</si>
  <si>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</si>
  <si>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</si>
  <si>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</si>
  <si>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</si>
  <si>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</si>
  <si>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</si>
  <si>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</si>
  <si>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</si>
  <si>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</si>
  <si>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</si>
  <si>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</si>
  <si>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</si>
  <si>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</si>
  <si>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</si>
  <si>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</si>
  <si>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</si>
  <si>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</si>
  <si>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</si>
  <si>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</si>
  <si>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</si>
  <si>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</si>
  <si>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</si>
  <si>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</si>
  <si>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</si>
  <si>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</si>
  <si>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</si>
  <si>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</si>
  <si>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</si>
  <si>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</si>
  <si>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</si>
  <si>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</si>
  <si>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</si>
  <si>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</si>
  <si>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</si>
  <si>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</si>
  <si>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</si>
  <si>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</si>
  <si>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</si>
  <si>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</si>
  <si>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</si>
  <si>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</si>
  <si>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</si>
  <si>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</si>
  <si>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</si>
  <si>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</si>
  <si>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</si>
  <si>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</si>
  <si>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</si>
  <si>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</si>
  <si>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</si>
  <si>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</si>
  <si>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</si>
  <si>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</si>
  <si>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</si>
  <si>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</si>
  <si>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</si>
  <si>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</si>
  <si>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</si>
  <si>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</si>
  <si>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</si>
  <si>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</si>
  <si>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</si>
  <si>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</si>
  <si>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</si>
  <si>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</si>
  <si>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</si>
  <si>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</si>
  <si>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</si>
  <si>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</si>
  <si>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</si>
  <si>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</si>
  <si>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</si>
  <si>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</si>
  <si>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</si>
  <si>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</si>
  <si>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</si>
  <si>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</si>
  <si>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</si>
  <si>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</si>
  <si>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</si>
  <si>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</si>
  <si>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</si>
  <si>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</si>
  <si>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</si>
  <si>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</si>
  <si>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</si>
  <si>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</si>
  <si>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</si>
  <si>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</si>
  <si>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</si>
  <si>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</si>
  <si>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</si>
  <si>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</si>
  <si>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</si>
  <si>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</si>
  <si>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</si>
  <si>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</si>
  <si>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</si>
  <si>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</si>
  <si>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</si>
  <si>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</si>
  <si>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</si>
  <si>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</si>
  <si>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</si>
  <si>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</si>
  <si>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</si>
  <si>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</si>
  <si>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</si>
  <si>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</si>
  <si>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</si>
  <si>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</si>
  <si>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</si>
  <si>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</si>
  <si>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</si>
  <si>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</si>
  <si>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</si>
  <si>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</si>
  <si>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</si>
  <si>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</si>
  <si>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</si>
  <si>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</si>
  <si>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</si>
  <si>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</si>
  <si>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</si>
  <si>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</si>
  <si>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</si>
  <si>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</si>
  <si>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</si>
  <si>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</si>
  <si>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</si>
  <si>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</si>
  <si>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</si>
  <si>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</si>
  <si>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</si>
  <si>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</si>
  <si>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</si>
  <si>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</si>
  <si>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</si>
  <si>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</si>
  <si>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</si>
  <si>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</si>
  <si>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</si>
  <si>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</si>
  <si>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</si>
  <si>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</si>
  <si>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</si>
  <si>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</si>
  <si>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</si>
  <si>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</si>
  <si>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</si>
  <si>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</si>
  <si>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</si>
  <si>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</si>
  <si>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</si>
  <si>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</si>
  <si>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</si>
  <si>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</si>
  <si>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</si>
  <si>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</si>
  <si>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</si>
  <si>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</si>
  <si>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</si>
  <si>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</si>
  <si>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</si>
  <si>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</si>
  <si>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</si>
  <si>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</si>
  <si>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</si>
  <si>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</si>
  <si>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</si>
  <si>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</si>
  <si>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</si>
  <si>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</si>
  <si>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</si>
  <si>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</si>
  <si>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</si>
  <si>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</si>
  <si>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</si>
  <si>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</si>
  <si>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</si>
  <si>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</si>
  <si>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</si>
  <si>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</si>
  <si>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</si>
  <si>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</si>
  <si>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</si>
  <si>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</si>
  <si>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</si>
  <si>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</si>
  <si>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</si>
  <si>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</si>
  <si>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</si>
  <si>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</si>
  <si>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</si>
  <si>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</si>
  <si>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</si>
  <si>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</si>
  <si>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</si>
  <si>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</si>
  <si>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</si>
  <si>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</si>
  <si>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</si>
  <si>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</si>
  <si>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</si>
  <si>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</si>
  <si>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</si>
  <si>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</si>
  <si>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</si>
  <si>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</si>
  <si>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</si>
  <si>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</si>
  <si>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</si>
  <si>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</si>
  <si>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</si>
  <si>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</si>
  <si>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</si>
  <si>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</si>
  <si>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</si>
  <si>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</si>
  <si>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</si>
  <si>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</si>
  <si>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</si>
  <si>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</si>
  <si>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</si>
  <si>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</si>
  <si>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</si>
  <si>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</si>
  <si>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</si>
  <si>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</si>
  <si>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</si>
  <si>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</si>
  <si>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</si>
  <si>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</si>
  <si>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</si>
  <si>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</si>
  <si>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</si>
  <si>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</si>
  <si>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</si>
  <si>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</si>
  <si>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</si>
  <si>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</si>
  <si>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</si>
  <si>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</si>
  <si>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</si>
  <si>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</si>
  <si>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</si>
  <si>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MATERIAIS NA OPERAÇÃO.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</si>
  <si>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</si>
  <si>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</si>
  <si>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</si>
  <si>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</si>
  <si>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</si>
  <si>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</si>
  <si>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</si>
  <si>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</si>
  <si>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</si>
  <si>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</si>
  <si>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</si>
  <si>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</si>
  <si>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</si>
  <si>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</si>
  <si>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</si>
  <si>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</si>
  <si>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</si>
  <si>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</si>
  <si>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</si>
  <si>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</si>
  <si>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</si>
  <si>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</si>
  <si>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</si>
  <si>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</si>
  <si>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</si>
  <si>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</si>
  <si>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</si>
  <si>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</si>
  <si>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</si>
  <si>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</si>
  <si>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</si>
  <si>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</si>
  <si>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</si>
  <si>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</si>
  <si>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</si>
  <si>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</si>
  <si>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</si>
  <si>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</si>
  <si>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</si>
  <si>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</si>
  <si>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</si>
  <si>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</si>
  <si>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</si>
  <si>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</si>
  <si>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</si>
  <si>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</si>
  <si>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</si>
  <si>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</si>
  <si>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</si>
  <si>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</si>
  <si>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</si>
  <si>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</si>
  <si>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</si>
  <si>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</si>
  <si>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</si>
  <si>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</si>
  <si>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</si>
  <si>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</si>
  <si>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</si>
  <si>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</si>
  <si>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</si>
  <si>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</si>
  <si>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</si>
  <si>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</si>
  <si>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</si>
  <si>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</si>
  <si>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</si>
  <si>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</si>
  <si>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</si>
  <si>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</si>
  <si>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</si>
  <si>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</si>
  <si>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</si>
  <si>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</si>
  <si>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</si>
  <si>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</si>
  <si>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</si>
  <si>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</si>
  <si>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</si>
  <si>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</si>
  <si>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</si>
  <si>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</si>
  <si>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</si>
  <si>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</si>
  <si>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</si>
  <si>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</si>
  <si>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</si>
  <si>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</si>
  <si>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</si>
  <si>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</si>
  <si>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</si>
  <si>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</si>
  <si>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</si>
  <si>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</si>
  <si>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</si>
  <si>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</si>
  <si>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</si>
  <si>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</si>
  <si>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</si>
  <si>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</si>
  <si>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</si>
  <si>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</si>
  <si>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</si>
  <si>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</si>
  <si>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</si>
  <si>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</si>
  <si>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</si>
  <si>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</si>
  <si>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</si>
  <si>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</si>
  <si>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</si>
  <si>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</si>
  <si>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</si>
  <si>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</si>
  <si>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</si>
  <si>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</si>
  <si>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</si>
  <si>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</si>
  <si>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</si>
  <si>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</si>
  <si>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</si>
  <si>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</si>
  <si>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</si>
  <si>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</si>
  <si>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</si>
  <si>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</si>
  <si>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</si>
  <si>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</si>
  <si>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</si>
  <si>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</si>
  <si>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</si>
  <si>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</si>
  <si>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</si>
  <si>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</si>
  <si>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</si>
  <si>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</si>
  <si>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</si>
  <si>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</si>
  <si>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</si>
  <si>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</si>
  <si>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</si>
  <si>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</si>
  <si>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</si>
  <si>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</si>
  <si>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</si>
  <si>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</si>
  <si>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</si>
  <si>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</si>
  <si>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</si>
  <si>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</si>
  <si>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</si>
  <si>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</si>
  <si>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</si>
  <si>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</si>
  <si>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</si>
  <si>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</si>
  <si>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</si>
  <si>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</si>
  <si>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</si>
  <si>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</si>
  <si>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</si>
  <si>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</si>
  <si>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</si>
  <si>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</si>
  <si>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</si>
  <si>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</si>
  <si>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</si>
  <si>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</si>
  <si>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</si>
  <si>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</si>
  <si>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</si>
  <si>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</si>
  <si>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</si>
  <si>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</si>
  <si>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</si>
  <si>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</si>
  <si>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</si>
  <si>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</si>
  <si>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</si>
  <si>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</si>
  <si>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</si>
  <si>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</si>
  <si>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</si>
  <si>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</si>
  <si>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</si>
  <si>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</si>
  <si>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</si>
  <si>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</si>
  <si>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</si>
  <si>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</si>
  <si>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</si>
  <si>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</si>
  <si>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</si>
  <si>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</si>
  <si>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</si>
  <si>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</si>
  <si>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</si>
  <si>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</si>
  <si>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</si>
  <si>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</si>
  <si>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</si>
  <si>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</si>
  <si>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</si>
  <si>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</si>
  <si>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</si>
  <si>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</si>
  <si>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</si>
  <si>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</si>
  <si>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</si>
  <si>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</si>
  <si>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</si>
  <si>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</si>
  <si>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</si>
  <si>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</si>
  <si>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</si>
  <si>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</si>
  <si>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</si>
  <si>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</si>
  <si>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</si>
  <si>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</si>
  <si>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</si>
  <si>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</si>
  <si>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</si>
  <si>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</si>
  <si>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</si>
  <si>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</si>
  <si>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</si>
  <si>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</si>
  <si>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</si>
  <si>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</si>
  <si>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</si>
  <si>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</si>
  <si>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</si>
  <si>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</si>
  <si>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</si>
  <si>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</si>
  <si>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</si>
  <si>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</si>
  <si>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</si>
  <si>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</si>
  <si>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</si>
  <si>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</si>
  <si>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</si>
  <si>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</si>
  <si>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</si>
  <si>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</si>
  <si>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</si>
  <si>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</si>
  <si>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</si>
  <si>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</si>
  <si>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</si>
  <si>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</si>
  <si>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</si>
  <si>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</si>
  <si>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</si>
  <si>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</si>
  <si>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</si>
  <si>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</si>
  <si>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</si>
  <si>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</si>
  <si>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</si>
  <si>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</si>
  <si>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</si>
  <si>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</si>
  <si>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</si>
  <si>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</si>
  <si>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</si>
  <si>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</si>
  <si>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</si>
  <si>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</si>
  <si>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</si>
  <si>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</si>
  <si>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</si>
  <si>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</si>
  <si>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</si>
  <si>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</si>
  <si>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</si>
  <si>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</si>
  <si>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</si>
  <si>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</si>
  <si>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</si>
  <si>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</si>
  <si>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</si>
  <si>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PISOS INTERNOS E EXTERNOS E CALÇAMENTOS</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</si>
  <si>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</si>
  <si>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</si>
  <si>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</si>
  <si>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</si>
  <si>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</si>
  <si>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</si>
  <si>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</si>
  <si>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</si>
  <si>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</si>
  <si>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</si>
  <si>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</si>
  <si>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</si>
  <si>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</si>
  <si>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</si>
  <si>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</si>
  <si>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</si>
  <si>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</si>
  <si>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</si>
  <si>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</si>
  <si>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</si>
  <si>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</si>
  <si>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</si>
  <si>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PORCENTAGEM PREVISTA</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</si>
  <si>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</si>
  <si>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</si>
  <si>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</si>
  <si>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</si>
  <si>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</si>
  <si>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</si>
  <si>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</si>
  <si>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</si>
  <si>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</si>
  <si>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</si>
  <si>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</si>
  <si>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</si>
  <si>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</si>
  <si>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</si>
  <si>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</si>
  <si>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</si>
  <si>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</si>
  <si>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</si>
  <si>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</si>
  <si>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</si>
  <si>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</si>
  <si>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</si>
  <si>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</si>
  <si>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</si>
  <si>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</si>
  <si>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</si>
  <si>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</si>
  <si>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</si>
  <si>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</si>
  <si>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</si>
  <si>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</si>
  <si>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</si>
  <si>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</si>
  <si>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</si>
  <si>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</si>
  <si>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</si>
  <si>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</si>
  <si>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</si>
  <si>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</si>
  <si>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</si>
  <si>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</si>
  <si>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</si>
  <si>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</si>
  <si>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</si>
  <si>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</si>
  <si>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</si>
  <si>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</si>
  <si>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</si>
  <si>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</si>
  <si>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</si>
  <si>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</si>
  <si>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</si>
  <si>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</si>
  <si>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</si>
  <si>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</si>
  <si>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</si>
  <si>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</si>
  <si>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</si>
  <si>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</si>
  <si>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</si>
  <si>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</si>
  <si>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</si>
  <si>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</si>
  <si>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</si>
  <si>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</si>
  <si>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</si>
  <si>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</si>
  <si>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</si>
  <si>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</si>
  <si>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</si>
  <si>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</si>
  <si>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</si>
  <si>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</si>
  <si>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</si>
  <si>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</si>
  <si>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</si>
  <si>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</si>
  <si>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</si>
  <si>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</si>
  <si>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</si>
  <si>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</si>
  <si>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</si>
  <si>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</si>
  <si>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</si>
  <si>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</si>
  <si>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</si>
  <si>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</si>
  <si>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</si>
  <si>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</si>
  <si>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</si>
  <si>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</si>
  <si>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</si>
  <si>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</si>
  <si>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</si>
  <si>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</si>
  <si>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</si>
  <si>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</si>
  <si>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</si>
  <si>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</si>
  <si>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</si>
  <si>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CP-IP-02</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</si>
  <si>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</si>
  <si>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</si>
  <si>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</si>
  <si>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</si>
  <si>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</si>
  <si>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</si>
  <si>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</si>
  <si>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</si>
  <si>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</si>
  <si>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</si>
  <si>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</si>
  <si>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</si>
  <si>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</si>
  <si>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</si>
  <si>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</si>
  <si>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</si>
  <si>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</si>
  <si>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</si>
  <si>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</si>
  <si>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</si>
  <si>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</si>
  <si>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</si>
  <si>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</si>
  <si>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</si>
  <si>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</si>
  <si>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</si>
  <si>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</si>
  <si>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</si>
  <si>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</si>
  <si>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</si>
  <si>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</si>
  <si>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</si>
  <si>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</si>
  <si>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</si>
  <si>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</si>
  <si>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</si>
  <si>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</si>
  <si>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</si>
  <si>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</si>
  <si>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</si>
  <si>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</si>
  <si>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</si>
  <si>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</si>
  <si>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</si>
  <si>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</si>
  <si>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</si>
  <si>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</si>
  <si>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</si>
  <si>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</si>
  <si>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</si>
  <si>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</si>
  <si>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</si>
  <si>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</si>
  <si>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</si>
  <si>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</si>
  <si>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</si>
  <si>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</si>
  <si>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</si>
  <si>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</si>
  <si>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</si>
  <si>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</si>
  <si>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</si>
  <si>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</si>
  <si>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</si>
  <si>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</si>
  <si>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</si>
  <si>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</si>
  <si>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</si>
  <si>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</si>
  <si>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</si>
  <si>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</si>
  <si>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</si>
  <si>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</si>
  <si>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</si>
  <si>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30 A 100 LITROS, TAXA DE AÇO APROXIMADA DE 30KG/M³. AF_01/2018</t>
  </si>
  <si>
    <t>PEÇA CIRCULAR PRÉ-MOLDADA, VOLUME DE CONCRETO ACIMA DE 100 LITROS, TAXA DE AÇO APROXIMADA DE 30KG/M³. AF_01/2018</t>
  </si>
  <si>
    <t>MONTAGEM E DESMONTAGEM DE FÔRMA DE PILARES CIRCULARES, COM ÁREA MÉDIA DAS SEÇÕES MAIOR QUE 0,28 M², PÉ-DIREITO DUPLO, EM MADEIRA, 2 UTILIZAÇÕES.  AF_06/2017</t>
  </si>
  <si>
    <t>EMPRESA</t>
  </si>
  <si>
    <t>ZIOBER BRASIL</t>
  </si>
  <si>
    <t>VALOR MEDIANO</t>
  </si>
  <si>
    <t>ESTADO / DATA</t>
  </si>
  <si>
    <t>LIFE EQUIPAMENTOS ESPORTIVOS</t>
  </si>
  <si>
    <t>LISTA DE EQUIPAMENTOS</t>
  </si>
  <si>
    <t>MEDIANA</t>
  </si>
  <si>
    <t>EQUIPAMENTOS</t>
  </si>
  <si>
    <t>CP-SD-2</t>
  </si>
  <si>
    <t>CP-SD-3</t>
  </si>
  <si>
    <t>PREÇO LISTA COMPLETA</t>
  </si>
  <si>
    <t>30 DIAS</t>
  </si>
  <si>
    <t>60 DIAS</t>
  </si>
  <si>
    <t>90 DIAS</t>
  </si>
  <si>
    <t>VALOR TOTAL ACUMULADO COM BDI</t>
  </si>
  <si>
    <t>RESUMO</t>
  </si>
  <si>
    <t>CNPJ</t>
  </si>
  <si>
    <t>TEL.</t>
  </si>
  <si>
    <t>(44) 3046-9850</t>
  </si>
  <si>
    <t>(11) 4021-1999</t>
  </si>
  <si>
    <t>15.059.145/0001-35</t>
  </si>
  <si>
    <t>12.592.237/0001-98</t>
  </si>
  <si>
    <t>MATERIAIS</t>
  </si>
  <si>
    <t>COMPOSIÇÕES PARA INSTALAÇÕES PROVISÓRIAS</t>
  </si>
  <si>
    <t xml:space="preserve"> </t>
  </si>
  <si>
    <t>DISPOSITIVO DR, 2 POLOS, SENSIBILIDADE DE 30 MA, CORRENTE DE 25 A, TIPO AC</t>
  </si>
  <si>
    <t>ESPELHO / PLACA CEGA 4" X 2", PARA INSTALACAO DE TOMADAS E INTERRUPTORES</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</si>
  <si>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</si>
  <si>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</si>
  <si>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</si>
  <si>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</si>
  <si>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</si>
  <si>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</si>
  <si>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</si>
  <si>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</si>
  <si>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</si>
  <si>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</si>
  <si>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</si>
  <si>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</si>
  <si>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</si>
  <si>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</si>
  <si>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</si>
  <si>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</si>
  <si>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</si>
  <si>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</si>
  <si>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</si>
  <si>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</si>
  <si>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</si>
  <si>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</si>
  <si>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</si>
  <si>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</si>
  <si>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</si>
  <si>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</si>
  <si>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</si>
  <si>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</si>
  <si>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</si>
  <si>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</si>
  <si>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</si>
  <si>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</si>
  <si>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</si>
  <si>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</si>
  <si>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</si>
  <si>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</si>
  <si>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</si>
  <si>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</si>
  <si>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</si>
  <si>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PEÇA CIRCULAR PRÉ-MOLDADA, VOLUME DE CONCRETO DE 10 A 30 LITROS, TAXA DE FIBRA DE POLIPROPILENO APROXIMADA DE 6 KG/M³. AF_01/2018_P</t>
  </si>
  <si>
    <t>PINTURA ANTICORROSIVA DE DUTO METÁLICO. AF_04/2018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</si>
  <si>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</si>
  <si>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</si>
  <si>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</si>
  <si>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</si>
  <si>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</si>
  <si>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</si>
  <si>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</si>
  <si>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</si>
  <si>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</si>
  <si>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</si>
  <si>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</si>
  <si>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</si>
  <si>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</si>
  <si>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</si>
  <si>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</si>
  <si>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</si>
  <si>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</si>
  <si>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</si>
  <si>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</si>
  <si>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</si>
  <si>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</si>
  <si>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</si>
  <si>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</si>
  <si>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</si>
  <si>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</si>
  <si>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</si>
  <si>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</si>
  <si>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</si>
  <si>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</si>
  <si>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</si>
  <si>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</si>
  <si>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</si>
  <si>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</si>
  <si>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COMPOSIÇÃO DO BDI</t>
  </si>
  <si>
    <t>COMPOSIÇÕES AUXILIARES</t>
  </si>
  <si>
    <t>ASSENTAMENTO DE TUBO DE AÇO CARBONO PARA REDE DE ÁGUA, DN 1000 MM (40  ) OU DN 1100 MM (44  ), JUNTA SOLDADA, INSTALADO EM LOCAL COM NÍVEL BAIXO DE INTERFERÊNCIAS (NÃO INCLUI FORNECIMENTO). AF_11/2017</t>
  </si>
  <si>
    <t>MÁQUINA JATO DE PRESSAO PORTÁTIL, CAMARA DE 1 SAIDA, CAPACIDADE 280 L, DIAMETRO 670 MM, BICO DE JATO CURTO VENTURI DE 5/16'' , MANGUEIRA DE 1'' COM COMPRESSOR DE AR REBOCÁVEL 189 PCM E MOTOR DIESEL 63 CV - CHP DIURNO. AF_03/2016</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</si>
  <si>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</si>
  <si>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</si>
  <si>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</si>
  <si>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</si>
  <si>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</si>
  <si>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</si>
  <si>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</si>
  <si>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</si>
  <si>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</si>
  <si>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CAMINHÃO PARA EQUIPAMENTO DE LIMPEZA A SUCÇÃO COM CAMINHÃO TRUCADO DE PESO BRUTO TOTAL 23000 KG, CARGA ÚTIL MÁX. 15935 KG, DISTÂNCIA ENTRE EIXOS 4,80 M, POTÊNCIA 230 CV, INCLUSIVE LIMPADORA A SUCÇÃO, TANQUE 12000 L - MATERIAIS NA OPERAÇÃO. AF_11/2015</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</si>
  <si>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</si>
  <si>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</si>
  <si>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</si>
  <si>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</si>
  <si>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</si>
  <si>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</si>
  <si>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</si>
  <si>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</si>
  <si>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</si>
  <si>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</si>
  <si>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</si>
  <si>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</si>
  <si>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</si>
  <si>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</si>
  <si>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</si>
  <si>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</si>
  <si>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</si>
  <si>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</si>
  <si>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</si>
  <si>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</si>
  <si>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</si>
  <si>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</si>
  <si>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</si>
  <si>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</si>
  <si>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</si>
  <si>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</si>
  <si>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</si>
  <si>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</si>
  <si>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</si>
  <si>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</si>
  <si>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</si>
  <si>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</si>
  <si>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</si>
  <si>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</si>
  <si>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</si>
  <si>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</si>
  <si>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</si>
  <si>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</si>
  <si>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</si>
  <si>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</si>
  <si>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</si>
  <si>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</si>
  <si>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</si>
  <si>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</si>
  <si>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</si>
  <si>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</si>
  <si>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</si>
  <si>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</si>
  <si>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</si>
  <si>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</si>
  <si>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</si>
  <si>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</si>
  <si>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</si>
  <si>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</si>
  <si>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</si>
  <si>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</si>
  <si>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</si>
  <si>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</si>
  <si>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</si>
  <si>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</si>
  <si>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</si>
  <si>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</si>
  <si>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</si>
  <si>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</si>
  <si>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</si>
  <si>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</si>
  <si>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</si>
  <si>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</si>
  <si>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</si>
  <si>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</si>
  <si>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</si>
  <si>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</si>
  <si>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</si>
  <si>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</si>
  <si>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</si>
  <si>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</si>
  <si>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</si>
  <si>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</si>
  <si>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</si>
  <si>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</si>
  <si>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</si>
  <si>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</si>
  <si>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</si>
  <si>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</si>
  <si>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</si>
  <si>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</si>
  <si>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</si>
  <si>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</si>
  <si>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</si>
  <si>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</si>
  <si>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</si>
  <si>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</si>
  <si>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</si>
  <si>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</si>
  <si>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</si>
  <si>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</si>
  <si>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</si>
  <si>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</si>
  <si>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</si>
  <si>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</si>
  <si>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</si>
  <si>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</si>
  <si>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</si>
  <si>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</si>
  <si>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</si>
  <si>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</si>
  <si>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</si>
  <si>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</si>
  <si>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</si>
  <si>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</si>
  <si>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</si>
  <si>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</si>
  <si>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</si>
  <si>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</si>
  <si>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</si>
  <si>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</si>
  <si>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</si>
  <si>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</si>
  <si>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</si>
  <si>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</si>
  <si>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</si>
  <si>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</si>
  <si>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</si>
  <si>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</si>
  <si>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</si>
  <si>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</si>
  <si>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</si>
  <si>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</si>
  <si>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</si>
  <si>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</si>
  <si>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</si>
  <si>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</si>
  <si>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</si>
  <si>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</si>
  <si>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</si>
  <si>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</si>
  <si>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</si>
  <si>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</si>
  <si>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</si>
  <si>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</si>
  <si>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</si>
  <si>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</si>
  <si>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</si>
  <si>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</si>
  <si>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</si>
  <si>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</si>
  <si>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</si>
  <si>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</si>
  <si>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</si>
  <si>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</si>
  <si>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</si>
  <si>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</si>
  <si>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</si>
  <si>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</si>
  <si>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</si>
  <si>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</si>
  <si>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</si>
  <si>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</si>
  <si>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</si>
  <si>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</si>
  <si>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</si>
  <si>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</si>
  <si>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</si>
  <si>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</si>
  <si>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</si>
  <si>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</si>
  <si>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</si>
  <si>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</si>
  <si>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</si>
  <si>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</si>
  <si>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</si>
  <si>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</si>
  <si>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</si>
  <si>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</si>
  <si>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</si>
  <si>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</si>
  <si>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</si>
  <si>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</si>
  <si>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</si>
  <si>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</si>
  <si>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</si>
  <si>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</si>
  <si>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</si>
  <si>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</si>
  <si>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</si>
  <si>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</si>
  <si>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</si>
  <si>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</si>
  <si>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</si>
  <si>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</si>
  <si>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</si>
  <si>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</si>
  <si>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</si>
  <si>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</si>
  <si>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</si>
  <si>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</si>
  <si>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</si>
  <si>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</si>
  <si>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</si>
  <si>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</si>
  <si>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</si>
  <si>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</si>
  <si>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</si>
  <si>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</si>
  <si>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</si>
  <si>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</si>
  <si>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</si>
  <si>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</si>
  <si>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</si>
  <si>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</si>
  <si>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</si>
  <si>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</si>
  <si>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</si>
  <si>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</si>
  <si>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</si>
  <si>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</si>
  <si>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</si>
  <si>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</si>
  <si>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</si>
  <si>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</si>
  <si>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</si>
  <si>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</si>
  <si>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</si>
  <si>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</si>
  <si>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</si>
  <si>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</si>
  <si>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</si>
  <si>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</si>
  <si>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</si>
  <si>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</si>
  <si>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</si>
  <si>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</si>
  <si>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</si>
  <si>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</si>
  <si>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</si>
  <si>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</si>
  <si>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</si>
  <si>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</si>
  <si>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</si>
  <si>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</si>
  <si>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</si>
  <si>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</si>
  <si>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</si>
  <si>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</si>
  <si>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</si>
  <si>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</si>
  <si>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</si>
  <si>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</si>
  <si>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</si>
  <si>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</si>
  <si>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</si>
  <si>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</si>
  <si>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</si>
  <si>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</si>
  <si>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</si>
  <si>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</si>
  <si>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</si>
  <si>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</si>
  <si>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</si>
  <si>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</si>
  <si>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</si>
  <si>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</si>
  <si>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</si>
  <si>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</si>
  <si>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</si>
  <si>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</si>
  <si>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</si>
  <si>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</si>
  <si>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</si>
  <si>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</si>
  <si>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</si>
  <si>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</si>
  <si>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</si>
  <si>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</si>
  <si>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</si>
  <si>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</si>
  <si>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</si>
  <si>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</si>
  <si>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</si>
  <si>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</si>
  <si>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</si>
  <si>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</si>
  <si>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</si>
  <si>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</si>
  <si>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</si>
  <si>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</si>
  <si>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</si>
  <si>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</si>
  <si>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</si>
  <si>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</si>
  <si>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</si>
  <si>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</si>
  <si>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</si>
  <si>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</si>
  <si>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</si>
  <si>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</si>
  <si>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</si>
  <si>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</si>
  <si>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</si>
  <si>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</si>
  <si>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</si>
  <si>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</si>
  <si>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</si>
  <si>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</si>
  <si>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</si>
  <si>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</si>
  <si>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</si>
  <si>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</si>
  <si>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</si>
  <si>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</si>
  <si>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</si>
  <si>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</si>
  <si>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</si>
  <si>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</si>
  <si>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</si>
  <si>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</si>
  <si>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</si>
  <si>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</si>
  <si>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</si>
  <si>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</si>
  <si>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</si>
  <si>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</si>
  <si>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</si>
  <si>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</si>
  <si>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</si>
  <si>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</si>
  <si>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</si>
  <si>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ACABAMENTO POLIDO PARA PISO DE CONCRETO ARMADO DE ALTA RESISTÊNCIA. AF_09/2017</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</si>
  <si>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</si>
  <si>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</si>
  <si>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</si>
  <si>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</si>
  <si>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</si>
  <si>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</si>
  <si>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</si>
  <si>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</si>
  <si>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</si>
  <si>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</si>
  <si>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</si>
  <si>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</si>
  <si>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</si>
  <si>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</si>
  <si>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</si>
  <si>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</si>
  <si>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</si>
  <si>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</si>
  <si>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</si>
  <si>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</si>
  <si>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</si>
  <si>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</si>
  <si>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</si>
  <si>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</si>
  <si>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</si>
  <si>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</si>
  <si>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</si>
  <si>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</si>
  <si>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</si>
  <si>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</si>
  <si>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</si>
  <si>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</si>
  <si>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</si>
  <si>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</si>
  <si>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</si>
  <si>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</si>
  <si>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</si>
  <si>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</si>
  <si>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</si>
  <si>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</si>
  <si>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</si>
  <si>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</si>
  <si>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</si>
  <si>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</si>
  <si>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</si>
  <si>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</si>
  <si>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</si>
  <si>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</si>
  <si>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</si>
  <si>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</si>
  <si>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</si>
  <si>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</si>
  <si>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</si>
  <si>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</si>
  <si>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</si>
  <si>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</si>
  <si>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</si>
  <si>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</si>
  <si>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</si>
  <si>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</si>
  <si>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</si>
  <si>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</si>
  <si>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</si>
  <si>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</si>
  <si>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</si>
  <si>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</si>
  <si>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</si>
  <si>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</si>
  <si>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</si>
  <si>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</si>
  <si>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</si>
  <si>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</si>
  <si>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</si>
  <si>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</si>
  <si>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</si>
  <si>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</si>
  <si>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</si>
  <si>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</si>
  <si>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</si>
  <si>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</si>
  <si>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</si>
  <si>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</si>
  <si>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</si>
  <si>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</si>
  <si>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</si>
  <si>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</si>
  <si>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</si>
  <si>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</si>
  <si>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</si>
  <si>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</si>
  <si>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</si>
  <si>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</si>
  <si>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</si>
  <si>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</si>
  <si>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</si>
  <si>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</si>
  <si>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</si>
  <si>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</si>
  <si>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</si>
  <si>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</si>
  <si>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</si>
  <si>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</si>
  <si>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</si>
  <si>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</si>
  <si>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</si>
  <si>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</si>
  <si>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</si>
  <si>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</si>
  <si>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</si>
  <si>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</si>
  <si>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</si>
  <si>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</si>
  <si>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</si>
  <si>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</si>
  <si>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</si>
  <si>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</si>
  <si>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</si>
  <si>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</si>
  <si>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</si>
  <si>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</si>
  <si>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</si>
  <si>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</si>
  <si>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</si>
  <si>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</si>
  <si>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</si>
  <si>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</si>
  <si>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</si>
  <si>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</si>
  <si>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</si>
  <si>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</si>
  <si>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</si>
  <si>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</si>
  <si>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</si>
  <si>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</si>
  <si>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</si>
  <si>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</si>
  <si>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</si>
  <si>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</si>
  <si>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</si>
  <si>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</si>
  <si>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</si>
  <si>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</si>
  <si>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</si>
  <si>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</si>
  <si>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</si>
  <si>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</si>
  <si>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</si>
  <si>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</si>
  <si>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</si>
  <si>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</si>
  <si>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</si>
  <si>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</si>
  <si>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</si>
  <si>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</si>
  <si>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</si>
  <si>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</si>
  <si>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</si>
  <si>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</si>
  <si>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</si>
  <si>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</si>
  <si>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</si>
  <si>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</si>
  <si>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</si>
  <si>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</si>
  <si>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</si>
  <si>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</si>
  <si>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</si>
  <si>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</si>
  <si>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</si>
  <si>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</si>
  <si>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</si>
  <si>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</si>
  <si>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</si>
  <si>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</si>
  <si>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</si>
  <si>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</si>
  <si>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</si>
  <si>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</si>
  <si>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</si>
  <si>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</si>
  <si>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</si>
  <si>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</si>
  <si>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</si>
  <si>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</si>
  <si>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</si>
  <si>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</si>
  <si>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</si>
  <si>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</si>
  <si>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</si>
  <si>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</si>
  <si>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</si>
  <si>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</si>
  <si>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</si>
  <si>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</si>
  <si>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</si>
  <si>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</si>
  <si>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</si>
  <si>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</si>
  <si>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</si>
  <si>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</si>
  <si>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</si>
  <si>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</si>
  <si>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</si>
  <si>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</si>
  <si>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</si>
  <si>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</si>
  <si>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</si>
  <si>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</si>
  <si>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</si>
  <si>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</si>
  <si>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</si>
  <si>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</si>
  <si>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</si>
  <si>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</si>
  <si>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</si>
  <si>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</si>
  <si>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</si>
  <si>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</si>
  <si>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</si>
  <si>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</si>
  <si>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</si>
  <si>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</si>
  <si>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</si>
  <si>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</si>
  <si>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</si>
  <si>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</si>
  <si>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</si>
  <si>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</si>
  <si>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</si>
  <si>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</si>
  <si>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</si>
  <si>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</si>
  <si>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</si>
  <si>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</si>
  <si>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</si>
  <si>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</si>
  <si>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</si>
  <si>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</si>
  <si>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</si>
  <si>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</si>
  <si>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</si>
  <si>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</si>
  <si>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</si>
  <si>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</si>
  <si>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</si>
  <si>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</si>
  <si>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</si>
  <si>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</si>
  <si>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</si>
  <si>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</si>
  <si>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</si>
  <si>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</si>
  <si>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</si>
  <si>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</si>
  <si>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</si>
  <si>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</si>
  <si>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</si>
  <si>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</si>
  <si>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</si>
  <si>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</si>
  <si>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</si>
  <si>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</si>
  <si>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</si>
  <si>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</si>
  <si>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</si>
  <si>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</si>
  <si>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</si>
  <si>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</si>
  <si>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</si>
  <si>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</si>
  <si>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</si>
  <si>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</si>
  <si>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</si>
  <si>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</si>
  <si>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</si>
  <si>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</si>
  <si>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</si>
  <si>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</si>
  <si>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</si>
  <si>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</si>
  <si>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</si>
  <si>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</si>
  <si>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</si>
  <si>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</si>
  <si>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</si>
  <si>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</si>
  <si>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</si>
  <si>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</si>
  <si>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</si>
  <si>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</si>
  <si>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</si>
  <si>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</si>
  <si>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</si>
  <si>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</si>
  <si>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</si>
  <si>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</si>
  <si>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</si>
  <si>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</si>
  <si>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</si>
  <si>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</si>
  <si>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</si>
  <si>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</si>
  <si>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</si>
  <si>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</si>
  <si>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</si>
  <si>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</si>
  <si>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</si>
  <si>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</si>
  <si>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</si>
  <si>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</si>
  <si>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</si>
  <si>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</si>
  <si>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</si>
  <si>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</si>
  <si>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</si>
  <si>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</si>
  <si>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</si>
  <si>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</si>
  <si>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</si>
  <si>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</si>
  <si>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</si>
  <si>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</si>
  <si>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</si>
  <si>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</si>
  <si>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</si>
  <si>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</si>
  <si>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</si>
  <si>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</si>
  <si>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</si>
  <si>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</si>
  <si>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</si>
  <si>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</si>
  <si>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</si>
  <si>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</si>
  <si>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</si>
  <si>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</si>
  <si>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</si>
  <si>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</si>
  <si>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</si>
  <si>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</si>
  <si>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</si>
  <si>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</si>
  <si>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</si>
  <si>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</si>
  <si>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</si>
  <si>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</si>
  <si>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</si>
  <si>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</si>
  <si>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</si>
  <si>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</si>
  <si>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</si>
  <si>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</si>
  <si>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</si>
  <si>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</si>
  <si>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</si>
  <si>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</si>
  <si>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</si>
  <si>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</si>
  <si>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</si>
  <si>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</si>
  <si>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</si>
  <si>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</si>
  <si>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</si>
  <si>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</si>
  <si>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</si>
  <si>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</si>
  <si>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</si>
  <si>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</si>
  <si>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</si>
  <si>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</si>
  <si>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</si>
  <si>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</si>
  <si>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</si>
  <si>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</si>
  <si>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</si>
  <si>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</si>
  <si>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</si>
  <si>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</si>
  <si>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</si>
  <si>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</si>
  <si>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</si>
  <si>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</si>
  <si>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</si>
  <si>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</si>
  <si>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</si>
  <si>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</si>
  <si>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</si>
  <si>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</si>
  <si>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</si>
  <si>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</si>
  <si>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</si>
  <si>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</si>
  <si>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</si>
  <si>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</si>
  <si>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</si>
  <si>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</si>
  <si>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</si>
  <si>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</si>
  <si>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</si>
  <si>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</si>
  <si>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</si>
  <si>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</si>
  <si>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</si>
  <si>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</si>
  <si>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</si>
  <si>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</si>
  <si>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</si>
  <si>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</si>
  <si>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</si>
  <si>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</si>
  <si>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</si>
  <si>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</si>
  <si>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</si>
  <si>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</si>
  <si>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</si>
  <si>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</si>
  <si>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</si>
  <si>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</si>
  <si>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</si>
  <si>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</si>
  <si>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</si>
  <si>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</si>
  <si>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</si>
  <si>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</si>
  <si>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</si>
  <si>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</si>
  <si>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</si>
  <si>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</si>
  <si>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</si>
  <si>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</si>
  <si>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</si>
  <si>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</si>
  <si>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</si>
  <si>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</si>
  <si>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</si>
  <si>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</si>
  <si>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</si>
  <si>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</si>
  <si>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</si>
  <si>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</si>
  <si>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</si>
  <si>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</si>
  <si>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</si>
  <si>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</si>
  <si>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</si>
  <si>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</si>
  <si>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</si>
  <si>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</si>
  <si>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</si>
  <si>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</si>
  <si>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</si>
  <si>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</si>
  <si>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</si>
  <si>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</si>
  <si>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</si>
  <si>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</si>
  <si>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</si>
  <si>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</si>
  <si>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</si>
  <si>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</si>
  <si>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</si>
  <si>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</si>
  <si>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</si>
  <si>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</si>
  <si>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</si>
  <si>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</si>
  <si>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</si>
  <si>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</si>
  <si>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</si>
  <si>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</si>
  <si>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</si>
  <si>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</si>
  <si>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</si>
  <si>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</si>
  <si>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</si>
  <si>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</si>
  <si>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</si>
  <si>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</si>
  <si>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</si>
  <si>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</si>
  <si>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</si>
  <si>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</si>
  <si>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</si>
  <si>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</si>
  <si>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</si>
  <si>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</si>
  <si>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</si>
  <si>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</si>
  <si>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</si>
  <si>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</si>
  <si>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</si>
  <si>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</si>
  <si>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</si>
  <si>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</si>
  <si>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</si>
  <si>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</si>
  <si>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</si>
  <si>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</si>
  <si>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</si>
  <si>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</si>
  <si>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</si>
  <si>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</si>
  <si>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</si>
  <si>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</si>
  <si>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</si>
  <si>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</si>
  <si>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</si>
  <si>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</si>
  <si>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</si>
  <si>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</si>
  <si>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</si>
  <si>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</si>
  <si>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</si>
  <si>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</si>
  <si>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</si>
  <si>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</si>
  <si>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</si>
  <si>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</si>
  <si>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</si>
  <si>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</si>
  <si>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</si>
  <si>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</si>
  <si>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</si>
  <si>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</si>
  <si>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</si>
  <si>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</si>
  <si>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</si>
  <si>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</si>
  <si>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</si>
  <si>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</si>
  <si>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</si>
  <si>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</si>
  <si>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</si>
  <si>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</si>
  <si>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</si>
  <si>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</si>
  <si>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</si>
  <si>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</si>
  <si>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</si>
  <si>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</si>
  <si>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</si>
  <si>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</si>
  <si>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</si>
  <si>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</si>
  <si>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</si>
  <si>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</si>
  <si>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</si>
  <si>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</si>
  <si>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</si>
  <si>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</si>
  <si>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</si>
  <si>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</si>
  <si>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</si>
  <si>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</si>
  <si>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</si>
  <si>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</si>
  <si>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</si>
  <si>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</si>
  <si>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</si>
  <si>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</si>
  <si>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</si>
  <si>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</si>
  <si>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</si>
  <si>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</si>
  <si>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</si>
  <si>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</si>
  <si>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</si>
  <si>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</si>
  <si>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</si>
  <si>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</si>
  <si>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</si>
  <si>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</si>
  <si>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</si>
  <si>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</si>
  <si>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</si>
  <si>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</si>
  <si>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</si>
  <si>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</si>
  <si>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</si>
  <si>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</si>
  <si>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</si>
  <si>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</si>
  <si>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</si>
  <si>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</si>
  <si>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</si>
  <si>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</si>
  <si>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</si>
  <si>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</si>
  <si>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</si>
  <si>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</si>
  <si>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</si>
  <si>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</si>
  <si>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</si>
  <si>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</si>
  <si>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</si>
  <si>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</si>
  <si>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</si>
  <si>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</si>
  <si>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</si>
  <si>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</si>
  <si>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</si>
  <si>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</si>
  <si>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</si>
  <si>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</si>
  <si>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</si>
  <si>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</si>
  <si>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</si>
  <si>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</si>
  <si>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</si>
  <si>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</si>
  <si>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</si>
  <si>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</si>
  <si>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</si>
  <si>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</si>
  <si>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</si>
  <si>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</si>
  <si>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</si>
  <si>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</si>
  <si>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</si>
  <si>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</si>
  <si>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</si>
  <si>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</si>
  <si>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</si>
  <si>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</si>
  <si>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</si>
  <si>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</si>
  <si>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</si>
  <si>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</si>
  <si>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</si>
  <si>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</si>
  <si>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</si>
  <si>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</si>
  <si>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</si>
  <si>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</si>
  <si>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</si>
  <si>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</si>
  <si>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</si>
  <si>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</si>
  <si>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</si>
  <si>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</si>
  <si>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</si>
  <si>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</si>
  <si>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</si>
  <si>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</si>
  <si>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</si>
  <si>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</si>
  <si>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</si>
  <si>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</si>
  <si>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</si>
  <si>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</si>
  <si>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</si>
  <si>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</si>
  <si>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</si>
  <si>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</si>
  <si>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</si>
  <si>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</si>
  <si>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</si>
  <si>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</si>
  <si>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</si>
  <si>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</si>
  <si>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</si>
  <si>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</si>
  <si>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</si>
  <si>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</si>
  <si>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</si>
  <si>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</si>
  <si>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</si>
  <si>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</si>
  <si>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</si>
  <si>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</si>
  <si>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</si>
  <si>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</si>
  <si>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</si>
  <si>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</si>
  <si>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</si>
  <si>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</si>
  <si>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</si>
  <si>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</si>
  <si>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</si>
  <si>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</si>
  <si>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</si>
  <si>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</si>
  <si>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</si>
  <si>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</si>
  <si>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</si>
  <si>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</si>
  <si>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</si>
  <si>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</si>
  <si>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</si>
  <si>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</si>
  <si>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</si>
  <si>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</si>
  <si>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</si>
  <si>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</si>
  <si>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</si>
  <si>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</si>
  <si>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</si>
  <si>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</si>
  <si>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</si>
  <si>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</si>
  <si>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</si>
  <si>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</si>
  <si>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</si>
  <si>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</si>
  <si>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</si>
  <si>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</si>
  <si>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</si>
  <si>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</si>
  <si>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</si>
  <si>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</si>
  <si>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</si>
  <si>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</si>
  <si>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</si>
  <si>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</si>
  <si>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</si>
  <si>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</si>
  <si>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</si>
  <si>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</si>
  <si>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</si>
  <si>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</si>
  <si>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</si>
  <si>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</si>
  <si>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</si>
  <si>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</si>
  <si>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</si>
  <si>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</si>
  <si>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</si>
  <si>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</si>
  <si>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</si>
  <si>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</si>
  <si>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</si>
  <si>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</si>
  <si>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</si>
  <si>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</si>
  <si>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</si>
  <si>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</si>
  <si>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</si>
  <si>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</si>
  <si>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</si>
  <si>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</si>
  <si>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</si>
  <si>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</si>
  <si>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</si>
  <si>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</si>
  <si>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</si>
  <si>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</si>
  <si>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</si>
  <si>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</si>
  <si>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</si>
  <si>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</si>
  <si>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</si>
  <si>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</si>
  <si>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</si>
  <si>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</si>
  <si>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</si>
  <si>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</si>
  <si>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</si>
  <si>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</si>
  <si>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</si>
  <si>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</si>
  <si>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</si>
  <si>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</si>
  <si>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</si>
  <si>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</si>
  <si>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</si>
  <si>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</si>
  <si>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</si>
  <si>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</si>
  <si>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</si>
  <si>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</si>
  <si>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</si>
  <si>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</si>
  <si>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</si>
  <si>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</si>
  <si>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</si>
  <si>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</si>
  <si>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</si>
  <si>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</si>
  <si>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</si>
  <si>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</si>
  <si>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</si>
  <si>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</si>
  <si>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</si>
  <si>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</si>
  <si>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</si>
  <si>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</si>
  <si>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</si>
  <si>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</si>
  <si>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</si>
  <si>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</si>
  <si>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</si>
  <si>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</si>
  <si>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</si>
  <si>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</si>
  <si>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</si>
  <si>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</si>
  <si>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</si>
  <si>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</si>
  <si>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</si>
  <si>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</si>
  <si>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</si>
  <si>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</si>
  <si>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</si>
  <si>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</si>
  <si>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</si>
  <si>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</si>
  <si>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</si>
  <si>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</si>
  <si>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</si>
  <si>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</si>
  <si>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</si>
  <si>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</si>
  <si>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</si>
  <si>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</si>
  <si>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</si>
  <si>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</si>
  <si>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</si>
  <si>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</si>
  <si>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</si>
  <si>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</si>
  <si>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</si>
  <si>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</si>
  <si>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</si>
  <si>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</si>
  <si>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</si>
  <si>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</si>
  <si>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</si>
  <si>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</si>
  <si>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</si>
  <si>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</si>
  <si>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</si>
  <si>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</si>
  <si>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</si>
  <si>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</si>
  <si>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</si>
  <si>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</si>
  <si>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</si>
  <si>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</si>
  <si>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</si>
  <si>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</si>
  <si>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</si>
  <si>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</si>
  <si>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</si>
  <si>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</si>
  <si>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</si>
  <si>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</si>
  <si>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</si>
  <si>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</si>
  <si>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</si>
  <si>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</si>
  <si>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</si>
  <si>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</si>
  <si>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</si>
  <si>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</si>
  <si>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</si>
  <si>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</si>
  <si>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</si>
  <si>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</si>
  <si>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</si>
  <si>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</si>
  <si>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</si>
  <si>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</si>
  <si>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</si>
  <si>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</si>
  <si>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</si>
  <si>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</si>
  <si>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</si>
  <si>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</si>
  <si>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</si>
  <si>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</si>
  <si>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</si>
  <si>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</si>
  <si>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</si>
  <si>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</si>
  <si>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</si>
  <si>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</si>
  <si>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</si>
  <si>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</si>
  <si>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</si>
  <si>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</si>
  <si>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</si>
  <si>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</si>
  <si>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</si>
  <si>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</si>
  <si>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</si>
  <si>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</si>
  <si>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</si>
  <si>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</si>
  <si>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</si>
  <si>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</si>
  <si>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</si>
  <si>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</si>
  <si>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</si>
  <si>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</si>
  <si>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</si>
  <si>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</si>
  <si>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</si>
  <si>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</si>
  <si>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</si>
  <si>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</si>
  <si>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</si>
  <si>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</si>
  <si>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</si>
  <si>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</si>
  <si>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</si>
  <si>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</si>
  <si>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</si>
  <si>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</si>
  <si>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</si>
  <si>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</si>
  <si>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</si>
  <si>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</si>
  <si>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</si>
  <si>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</si>
  <si>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</si>
  <si>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</si>
  <si>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</si>
  <si>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</si>
  <si>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</si>
  <si>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</si>
  <si>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</si>
  <si>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</si>
  <si>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</si>
  <si>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</si>
  <si>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</si>
  <si>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</si>
  <si>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</si>
  <si>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</si>
  <si>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</si>
  <si>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</si>
  <si>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</si>
  <si>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</si>
  <si>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</si>
  <si>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</si>
  <si>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</si>
  <si>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</si>
  <si>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</si>
  <si>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</si>
  <si>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</si>
  <si>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</si>
  <si>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</si>
  <si>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</si>
  <si>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</si>
  <si>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</si>
  <si>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</si>
  <si>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</si>
  <si>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</si>
  <si>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</si>
  <si>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</si>
  <si>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</si>
  <si>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</si>
  <si>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</si>
  <si>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</si>
  <si>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</si>
  <si>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</si>
  <si>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</si>
  <si>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</si>
  <si>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</si>
  <si>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</si>
  <si>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</si>
  <si>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</si>
  <si>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</si>
  <si>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</si>
  <si>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</si>
  <si>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</si>
  <si>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</si>
  <si>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</si>
  <si>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</si>
  <si>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</si>
  <si>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</si>
  <si>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</si>
  <si>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</si>
  <si>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</si>
  <si>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</si>
  <si>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</si>
  <si>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</si>
  <si>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</si>
  <si>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CP-IP-01</t>
  </si>
  <si>
    <t>PLACA DE OBRA EM CHAPA GALVANIZADA ADESIVADA - FORNECIMENTO E INSTALAÇÃO</t>
  </si>
  <si>
    <t>1.2</t>
  </si>
  <si>
    <t>CP-BEA-01</t>
  </si>
  <si>
    <t>APC - SUPINO</t>
  </si>
  <si>
    <t>7.0</t>
  </si>
  <si>
    <t>7.1</t>
  </si>
  <si>
    <t>CP-SD-1</t>
  </si>
  <si>
    <r>
      <t>MUNICÍPIO:</t>
    </r>
    <r>
      <rPr>
        <sz val="11"/>
        <rFont val="Arial"/>
        <family val="2"/>
      </rPr>
      <t xml:space="preserve"> </t>
    </r>
    <r>
      <rPr>
        <b/>
        <sz val="11"/>
        <rFont val="Arial"/>
        <family val="2"/>
      </rPr>
      <t>VÁRZEA GRANDE - MT</t>
    </r>
  </si>
  <si>
    <t>(DF) DESPESAS FINANCEIRAS - (ACORDAO 2622/2013 - 0,59% A 1,39%)</t>
  </si>
  <si>
    <t>(R)   TAXA DE RISCO E IMPREVISTOS - (ACORDAO 2622/2013 0,97% A 1,27%)</t>
  </si>
  <si>
    <t>(L)    LUCRO (ACORDAO 2622/2013 6,16% A 8,96%)</t>
  </si>
  <si>
    <t>TOTAL DO ITEM COM BDI</t>
  </si>
  <si>
    <t>TOTAL DO ITEM SEM BDI</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</si>
  <si>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</si>
  <si>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</si>
  <si>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</si>
  <si>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</si>
  <si>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</si>
  <si>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</si>
  <si>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</si>
  <si>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</si>
  <si>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</si>
  <si>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</si>
  <si>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</si>
  <si>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</si>
  <si>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</si>
  <si>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</si>
  <si>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</si>
  <si>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</si>
  <si>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</si>
  <si>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</si>
  <si>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</si>
  <si>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</si>
  <si>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</si>
  <si>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</si>
  <si>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</si>
  <si>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</si>
  <si>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</si>
  <si>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</si>
  <si>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</si>
  <si>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</si>
  <si>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</si>
  <si>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</si>
  <si>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</si>
  <si>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</si>
  <si>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</si>
  <si>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</si>
  <si>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</si>
  <si>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</si>
  <si>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</si>
  <si>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</si>
  <si>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</si>
  <si>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</si>
  <si>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</si>
  <si>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</si>
  <si>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</si>
  <si>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</si>
  <si>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</si>
  <si>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</si>
  <si>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</si>
  <si>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</si>
  <si>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</si>
  <si>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</si>
  <si>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</si>
  <si>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</si>
  <si>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</si>
  <si>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</si>
  <si>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</si>
  <si>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</si>
  <si>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</si>
  <si>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</si>
  <si>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</si>
  <si>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</si>
  <si>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</si>
  <si>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</si>
  <si>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</si>
  <si>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</si>
  <si>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</si>
  <si>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</si>
  <si>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</si>
  <si>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</si>
  <si>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</si>
  <si>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</si>
  <si>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</si>
  <si>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</si>
  <si>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</si>
  <si>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</si>
  <si>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</si>
  <si>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</si>
  <si>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</si>
  <si>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</si>
  <si>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</si>
  <si>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</si>
  <si>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</si>
  <si>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</si>
  <si>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</si>
  <si>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</si>
  <si>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</si>
  <si>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</si>
  <si>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</si>
  <si>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</si>
  <si>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</si>
  <si>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</si>
  <si>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</si>
  <si>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</si>
  <si>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</si>
  <si>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</si>
  <si>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</si>
  <si>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</si>
  <si>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</si>
  <si>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</si>
  <si>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</si>
  <si>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</si>
  <si>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</si>
  <si>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</si>
  <si>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</si>
  <si>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</si>
  <si>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</si>
  <si>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</si>
  <si>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</si>
  <si>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</si>
  <si>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</si>
  <si>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</si>
  <si>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</si>
  <si>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</si>
  <si>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</si>
  <si>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</si>
  <si>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</si>
  <si>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</si>
  <si>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</si>
  <si>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</si>
  <si>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</si>
  <si>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</si>
  <si>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</si>
  <si>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</si>
  <si>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</si>
  <si>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</si>
  <si>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</si>
  <si>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</si>
  <si>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</si>
  <si>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</si>
  <si>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</si>
  <si>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</si>
  <si>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</si>
  <si>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</si>
  <si>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</si>
  <si>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</si>
  <si>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</si>
  <si>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</si>
  <si>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</si>
  <si>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</si>
  <si>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</si>
  <si>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</si>
  <si>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</si>
  <si>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</si>
  <si>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</si>
  <si>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</si>
  <si>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</si>
  <si>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</si>
  <si>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</si>
  <si>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</si>
  <si>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</si>
  <si>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</si>
  <si>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</si>
  <si>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</si>
  <si>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</si>
  <si>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</si>
  <si>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</si>
  <si>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</si>
  <si>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</si>
  <si>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</si>
  <si>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</si>
  <si>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</si>
  <si>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</si>
  <si>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</si>
  <si>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</si>
  <si>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</si>
  <si>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</si>
  <si>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</si>
  <si>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</si>
  <si>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</si>
  <si>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</si>
  <si>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</si>
  <si>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</si>
  <si>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</si>
  <si>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</si>
  <si>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</si>
  <si>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</si>
  <si>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</si>
  <si>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</si>
  <si>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</si>
  <si>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</si>
  <si>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</si>
  <si>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</si>
  <si>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</si>
  <si>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</si>
  <si>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</si>
  <si>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</si>
  <si>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</si>
  <si>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</si>
  <si>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</si>
  <si>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</si>
  <si>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</si>
  <si>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</si>
  <si>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</si>
  <si>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</si>
  <si>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</si>
  <si>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</si>
  <si>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</si>
  <si>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</si>
  <si>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</si>
  <si>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</si>
  <si>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</si>
  <si>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</si>
  <si>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</si>
  <si>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</si>
  <si>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</si>
  <si>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</si>
  <si>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</si>
  <si>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</si>
  <si>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</si>
  <si>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</si>
  <si>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</si>
  <si>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</si>
  <si>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</si>
  <si>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</si>
  <si>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</si>
  <si>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</si>
  <si>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</si>
  <si>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</si>
  <si>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</si>
  <si>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</si>
  <si>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</si>
  <si>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</si>
  <si>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</si>
  <si>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</si>
  <si>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</si>
  <si>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</si>
  <si>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</si>
  <si>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</si>
  <si>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</si>
  <si>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</si>
  <si>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</si>
  <si>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</si>
  <si>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</si>
  <si>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</si>
  <si>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</si>
  <si>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</si>
  <si>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</si>
  <si>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</si>
  <si>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</si>
  <si>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</si>
  <si>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</si>
  <si>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</si>
  <si>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</si>
  <si>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</si>
  <si>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</si>
  <si>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</si>
  <si>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</si>
  <si>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</si>
  <si>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</si>
  <si>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</si>
  <si>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</si>
  <si>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</si>
  <si>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</si>
  <si>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</si>
  <si>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</si>
  <si>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</si>
  <si>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</si>
  <si>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</si>
  <si>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</si>
  <si>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</si>
  <si>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</si>
  <si>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</si>
  <si>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</si>
  <si>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</si>
  <si>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</si>
  <si>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</si>
  <si>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</si>
  <si>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</si>
  <si>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</si>
  <si>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</si>
  <si>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</si>
  <si>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</si>
  <si>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</si>
  <si>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</si>
  <si>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</si>
  <si>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</si>
  <si>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</si>
  <si>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</si>
  <si>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</si>
  <si>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</si>
  <si>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</si>
  <si>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</si>
  <si>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</si>
  <si>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</si>
  <si>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</si>
  <si>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</si>
  <si>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</si>
  <si>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</si>
  <si>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</si>
  <si>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</si>
  <si>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</si>
  <si>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</si>
  <si>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</si>
  <si>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</si>
  <si>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</si>
  <si>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</si>
  <si>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</si>
  <si>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</si>
  <si>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</si>
  <si>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</si>
  <si>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</si>
  <si>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</si>
  <si>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</si>
  <si>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</si>
  <si>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</si>
  <si>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</si>
  <si>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</si>
  <si>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</si>
  <si>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</si>
  <si>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</si>
  <si>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</si>
  <si>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</si>
  <si>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</si>
  <si>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</si>
  <si>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</si>
  <si>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</si>
  <si>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</si>
  <si>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</si>
  <si>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</si>
  <si>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</si>
  <si>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</si>
  <si>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</si>
  <si>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</si>
  <si>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</si>
  <si>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</si>
  <si>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</si>
  <si>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</si>
  <si>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</si>
  <si>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</si>
  <si>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</si>
  <si>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</si>
  <si>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</si>
  <si>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</si>
  <si>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</si>
  <si>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</si>
  <si>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</si>
  <si>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</si>
  <si>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</si>
  <si>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</si>
  <si>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</si>
  <si>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</si>
  <si>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</si>
  <si>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</si>
  <si>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</si>
  <si>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</si>
  <si>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</si>
  <si>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</si>
  <si>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</si>
  <si>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</si>
  <si>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</si>
  <si>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</si>
  <si>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</si>
  <si>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</si>
  <si>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</si>
  <si>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</si>
  <si>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</si>
  <si>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</si>
  <si>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</si>
  <si>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</si>
  <si>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</si>
  <si>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</si>
  <si>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</si>
  <si>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</si>
  <si>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</si>
  <si>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</si>
  <si>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</si>
  <si>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</si>
  <si>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</si>
  <si>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</si>
  <si>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</si>
  <si>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</si>
  <si>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</si>
  <si>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</si>
  <si>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</si>
  <si>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</si>
  <si>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</si>
  <si>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</si>
  <si>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</si>
  <si>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</si>
  <si>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</si>
  <si>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</si>
  <si>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</si>
  <si>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</si>
  <si>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</si>
  <si>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</si>
  <si>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</si>
  <si>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</si>
  <si>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</si>
  <si>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</si>
  <si>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</si>
  <si>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</si>
  <si>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</si>
  <si>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</si>
  <si>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</si>
  <si>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</si>
  <si>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</si>
  <si>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</si>
  <si>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</si>
  <si>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</si>
  <si>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</si>
  <si>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</si>
  <si>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</si>
  <si>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</si>
  <si>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</si>
  <si>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</si>
  <si>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</si>
  <si>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</si>
  <si>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</si>
  <si>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</si>
  <si>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</si>
  <si>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</si>
  <si>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</si>
  <si>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</si>
  <si>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</si>
  <si>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</si>
  <si>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</si>
  <si>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</si>
  <si>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</si>
  <si>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</si>
  <si>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</si>
  <si>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</si>
  <si>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</si>
  <si>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</si>
  <si>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</si>
  <si>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</si>
  <si>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</si>
  <si>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</si>
  <si>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</si>
  <si>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</si>
  <si>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</si>
  <si>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</si>
  <si>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</si>
  <si>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</si>
  <si>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</si>
  <si>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</si>
  <si>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</si>
  <si>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</si>
  <si>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</si>
  <si>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</si>
  <si>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</si>
  <si>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</si>
  <si>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</si>
  <si>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</si>
  <si>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</si>
  <si>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</si>
  <si>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</si>
  <si>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</si>
  <si>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</si>
  <si>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</si>
  <si>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</si>
  <si>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</si>
  <si>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</si>
  <si>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</si>
  <si>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</si>
  <si>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</si>
  <si>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</si>
  <si>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</si>
  <si>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</si>
  <si>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</si>
  <si>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</si>
  <si>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</si>
  <si>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</si>
  <si>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</si>
  <si>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</si>
  <si>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</si>
  <si>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</si>
  <si>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</si>
  <si>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</si>
  <si>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</si>
  <si>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</si>
  <si>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</si>
  <si>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</si>
  <si>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</si>
  <si>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</si>
  <si>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</si>
  <si>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</si>
  <si>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</si>
  <si>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</si>
  <si>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</si>
  <si>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</si>
  <si>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</si>
  <si>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</si>
  <si>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</si>
  <si>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</si>
  <si>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</si>
  <si>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</si>
  <si>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</si>
  <si>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</si>
  <si>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</si>
  <si>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</si>
  <si>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</si>
  <si>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</si>
  <si>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</si>
  <si>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</si>
  <si>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</si>
  <si>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</si>
  <si>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</si>
  <si>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</si>
  <si>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</si>
  <si>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</si>
  <si>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</si>
  <si>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</si>
  <si>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</si>
  <si>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</si>
  <si>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</si>
  <si>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</si>
  <si>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</si>
  <si>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</si>
  <si>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</si>
  <si>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</si>
  <si>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</si>
  <si>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</si>
  <si>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</si>
  <si>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</si>
  <si>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</si>
  <si>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</si>
  <si>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</si>
  <si>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</si>
  <si>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</si>
  <si>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</si>
  <si>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</si>
  <si>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</si>
  <si>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</si>
  <si>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</si>
  <si>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</si>
  <si>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</si>
  <si>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</si>
  <si>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</si>
  <si>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</si>
  <si>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</si>
  <si>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</si>
  <si>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</si>
  <si>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</si>
  <si>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</si>
  <si>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</si>
  <si>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</si>
  <si>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</si>
  <si>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</si>
  <si>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</si>
  <si>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</si>
  <si>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</si>
  <si>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</si>
  <si>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</si>
  <si>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</si>
  <si>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</si>
  <si>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</si>
  <si>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</si>
  <si>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</si>
  <si>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</si>
  <si>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</si>
  <si>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</si>
  <si>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</si>
  <si>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</si>
  <si>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</si>
  <si>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</si>
  <si>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</si>
  <si>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</si>
  <si>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</si>
  <si>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</si>
  <si>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</si>
  <si>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</si>
  <si>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</si>
  <si>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</si>
  <si>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</si>
  <si>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</si>
  <si>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</si>
  <si>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</si>
  <si>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</si>
  <si>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</si>
  <si>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</si>
  <si>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</si>
  <si>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</si>
  <si>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</si>
  <si>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</si>
  <si>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</si>
  <si>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</si>
  <si>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</si>
  <si>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</si>
  <si>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</si>
  <si>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</si>
  <si>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</si>
  <si>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</si>
  <si>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</si>
  <si>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</si>
  <si>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</si>
  <si>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</si>
  <si>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</si>
  <si>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</si>
  <si>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</si>
  <si>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</si>
  <si>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</si>
  <si>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</si>
  <si>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</si>
  <si>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</si>
  <si>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</si>
  <si>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</si>
  <si>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</si>
  <si>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</si>
  <si>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</si>
  <si>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</si>
  <si>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</si>
  <si>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</si>
  <si>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</si>
  <si>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</si>
  <si>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</si>
  <si>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</si>
  <si>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</si>
  <si>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</si>
  <si>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</si>
  <si>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</si>
  <si>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</si>
  <si>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</si>
  <si>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</si>
  <si>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</si>
  <si>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</si>
  <si>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</si>
  <si>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</si>
  <si>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</si>
  <si>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</si>
  <si>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</si>
  <si>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</si>
  <si>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</si>
  <si>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</si>
  <si>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</si>
  <si>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</si>
  <si>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</si>
  <si>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</si>
  <si>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</si>
  <si>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</si>
  <si>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</si>
  <si>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</si>
  <si>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</si>
  <si>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</si>
  <si>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</si>
  <si>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</si>
  <si>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</si>
  <si>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</si>
  <si>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</si>
  <si>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</si>
  <si>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</si>
  <si>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</si>
  <si>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</si>
  <si>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</si>
  <si>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</si>
  <si>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</si>
  <si>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</si>
  <si>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</si>
  <si>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</si>
  <si>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</si>
  <si>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</si>
  <si>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</si>
  <si>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</si>
  <si>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</si>
  <si>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</si>
  <si>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</si>
  <si>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</si>
  <si>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</si>
  <si>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</si>
  <si>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</si>
  <si>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</si>
  <si>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</si>
  <si>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</si>
  <si>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</si>
  <si>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</si>
  <si>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</si>
  <si>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</si>
  <si>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</si>
  <si>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</si>
  <si>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</si>
  <si>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</si>
  <si>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</si>
  <si>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</si>
  <si>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</si>
  <si>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</si>
  <si>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</si>
  <si>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</si>
  <si>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</si>
  <si>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</si>
  <si>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</si>
  <si>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</si>
  <si>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</si>
  <si>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</si>
  <si>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</si>
  <si>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</si>
  <si>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</si>
  <si>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</si>
  <si>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</si>
  <si>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</si>
  <si>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</si>
  <si>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</si>
  <si>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</si>
  <si>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</si>
  <si>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</si>
  <si>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</si>
  <si>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</si>
  <si>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</si>
  <si>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</si>
  <si>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</si>
  <si>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</si>
  <si>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</si>
  <si>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</si>
  <si>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</si>
  <si>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</si>
  <si>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</si>
  <si>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</si>
  <si>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</si>
  <si>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</si>
  <si>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</si>
  <si>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</si>
  <si>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</si>
  <si>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</si>
  <si>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</si>
  <si>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</si>
  <si>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</si>
  <si>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</si>
  <si>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</si>
  <si>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</si>
  <si>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</si>
  <si>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</si>
  <si>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</si>
  <si>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</si>
  <si>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</si>
  <si>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</si>
  <si>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</si>
  <si>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</si>
  <si>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</si>
  <si>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</si>
  <si>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</si>
  <si>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</si>
  <si>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</si>
  <si>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</si>
  <si>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</si>
  <si>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</si>
  <si>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</si>
  <si>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</si>
  <si>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</si>
  <si>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</si>
  <si>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</si>
  <si>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</si>
  <si>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</si>
  <si>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</si>
  <si>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</si>
  <si>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</si>
  <si>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</si>
  <si>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</si>
  <si>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</si>
  <si>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</si>
  <si>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</si>
  <si>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</si>
  <si>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</si>
  <si>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</si>
  <si>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</si>
  <si>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</si>
  <si>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</si>
  <si>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</si>
  <si>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</si>
  <si>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</si>
  <si>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</si>
  <si>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</si>
  <si>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</si>
  <si>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</si>
  <si>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</si>
  <si>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</si>
  <si>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</si>
  <si>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</si>
  <si>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</si>
  <si>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</si>
  <si>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</si>
  <si>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</si>
  <si>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</si>
  <si>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</si>
  <si>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</si>
  <si>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</si>
  <si>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</si>
  <si>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</si>
  <si>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</si>
  <si>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</si>
  <si>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</si>
  <si>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</si>
  <si>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</si>
  <si>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</si>
  <si>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</si>
  <si>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</si>
  <si>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</si>
  <si>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</si>
  <si>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</si>
  <si>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</si>
  <si>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</si>
  <si>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</si>
  <si>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</si>
  <si>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</si>
  <si>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</si>
  <si>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</si>
  <si>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</si>
  <si>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</si>
  <si>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</si>
  <si>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</si>
  <si>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</si>
  <si>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</si>
  <si>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</si>
  <si>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</si>
  <si>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</si>
  <si>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</si>
  <si>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</si>
  <si>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</si>
  <si>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</si>
  <si>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</si>
  <si>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</si>
  <si>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</si>
  <si>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</si>
  <si>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</si>
  <si>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</si>
  <si>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</si>
  <si>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</si>
  <si>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</si>
  <si>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</si>
  <si>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</si>
  <si>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</si>
  <si>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</si>
  <si>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</si>
  <si>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</si>
  <si>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</si>
  <si>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</si>
  <si>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</si>
  <si>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</si>
  <si>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</si>
  <si>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</si>
  <si>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</si>
  <si>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</si>
  <si>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</si>
  <si>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</si>
  <si>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</si>
  <si>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</si>
  <si>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</si>
  <si>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</si>
  <si>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</si>
  <si>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</si>
  <si>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</si>
  <si>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</si>
  <si>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</si>
  <si>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</si>
  <si>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</si>
  <si>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</si>
  <si>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</si>
  <si>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</si>
  <si>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</si>
  <si>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</si>
  <si>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</si>
  <si>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</si>
  <si>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</si>
  <si>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</si>
  <si>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</si>
  <si>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</si>
  <si>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</si>
  <si>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</si>
  <si>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</si>
  <si>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</si>
  <si>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</si>
  <si>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</si>
  <si>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</si>
  <si>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</si>
  <si>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</si>
  <si>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</si>
  <si>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</si>
  <si>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</si>
  <si>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</si>
  <si>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</si>
  <si>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</si>
  <si>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</si>
  <si>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</si>
  <si>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</si>
  <si>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</si>
  <si>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</si>
  <si>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</si>
  <si>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</si>
  <si>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</si>
  <si>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</si>
  <si>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</si>
  <si>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</si>
  <si>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</si>
  <si>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</si>
  <si>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</si>
  <si>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</si>
  <si>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</si>
  <si>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</si>
  <si>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</si>
  <si>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</si>
  <si>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</si>
  <si>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</si>
  <si>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</si>
  <si>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</si>
  <si>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</si>
  <si>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</si>
  <si>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</si>
  <si>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</si>
  <si>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</si>
  <si>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</si>
  <si>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</si>
  <si>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</si>
  <si>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</si>
  <si>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</si>
  <si>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</si>
  <si>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</si>
  <si>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</si>
  <si>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</si>
  <si>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</si>
  <si>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</si>
  <si>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</si>
  <si>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</si>
  <si>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</si>
  <si>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</si>
  <si>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</si>
  <si>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</si>
  <si>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</si>
  <si>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</si>
  <si>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</si>
  <si>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</si>
  <si>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</si>
  <si>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</si>
  <si>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</si>
  <si>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</si>
  <si>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</si>
  <si>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</si>
  <si>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</si>
  <si>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</si>
  <si>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</si>
  <si>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</si>
  <si>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</si>
  <si>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</si>
  <si>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</si>
  <si>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</si>
  <si>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</si>
  <si>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</si>
  <si>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</si>
  <si>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</si>
  <si>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</si>
  <si>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</si>
  <si>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</si>
  <si>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</si>
  <si>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</si>
  <si>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</si>
  <si>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</si>
  <si>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</si>
  <si>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</si>
  <si>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</si>
  <si>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</si>
  <si>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</si>
  <si>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</si>
  <si>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</si>
  <si>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</si>
  <si>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</si>
  <si>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</si>
  <si>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</si>
  <si>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</si>
  <si>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</si>
  <si>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</si>
  <si>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</si>
  <si>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</si>
  <si>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</si>
  <si>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</si>
  <si>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</si>
  <si>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</si>
  <si>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</si>
  <si>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</si>
  <si>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</si>
  <si>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</si>
  <si>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</si>
  <si>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</si>
  <si>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</si>
  <si>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</si>
  <si>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</si>
  <si>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</si>
  <si>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</si>
  <si>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</si>
  <si>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</si>
  <si>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</si>
  <si>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</si>
  <si>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</si>
  <si>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</si>
  <si>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</si>
  <si>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</si>
  <si>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</si>
  <si>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</si>
  <si>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</si>
  <si>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</si>
  <si>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</si>
  <si>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</si>
  <si>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</si>
  <si>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</si>
  <si>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</si>
  <si>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</si>
  <si>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</si>
  <si>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</si>
  <si>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</si>
  <si>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</si>
  <si>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</si>
  <si>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</si>
  <si>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</si>
  <si>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</si>
  <si>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</si>
  <si>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</si>
  <si>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</si>
  <si>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</si>
  <si>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</si>
  <si>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</si>
  <si>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</si>
  <si>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</si>
  <si>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</si>
  <si>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</si>
  <si>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</si>
  <si>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</si>
  <si>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</si>
  <si>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</si>
  <si>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</si>
  <si>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</si>
  <si>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</si>
  <si>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</si>
  <si>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</si>
  <si>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</si>
  <si>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</si>
  <si>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</si>
  <si>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</si>
  <si>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</si>
  <si>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</si>
  <si>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</si>
  <si>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</si>
  <si>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</si>
  <si>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</si>
  <si>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</si>
  <si>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</si>
  <si>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</si>
  <si>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</si>
  <si>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</si>
  <si>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</si>
  <si>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</si>
  <si>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</si>
  <si>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</si>
  <si>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</si>
  <si>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</si>
  <si>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</si>
  <si>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</si>
  <si>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</si>
  <si>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</si>
  <si>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</si>
  <si>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</si>
  <si>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</si>
  <si>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</si>
  <si>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</si>
  <si>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</si>
  <si>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</si>
  <si>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</si>
  <si>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</si>
  <si>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</si>
  <si>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</si>
  <si>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</si>
  <si>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</si>
  <si>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</si>
  <si>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</si>
  <si>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</si>
  <si>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</si>
  <si>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</si>
  <si>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</si>
  <si>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</si>
  <si>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</si>
  <si>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</si>
  <si>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</si>
  <si>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</si>
  <si>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</si>
  <si>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</si>
  <si>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</si>
  <si>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</si>
  <si>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</si>
  <si>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</si>
  <si>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</si>
  <si>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</si>
  <si>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</si>
  <si>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</si>
  <si>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</si>
  <si>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</si>
  <si>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</si>
  <si>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</si>
  <si>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</si>
  <si>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</si>
  <si>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</si>
  <si>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</si>
  <si>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</si>
  <si>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</si>
  <si>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</si>
  <si>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</si>
  <si>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</si>
  <si>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</si>
  <si>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</si>
  <si>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</si>
  <si>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</si>
  <si>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</si>
  <si>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</si>
  <si>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</si>
  <si>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</si>
  <si>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</si>
  <si>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</si>
  <si>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</si>
  <si>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</si>
  <si>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</si>
  <si>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</si>
  <si>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</si>
  <si>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</si>
  <si>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</si>
  <si>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</si>
  <si>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</si>
  <si>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</si>
  <si>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</si>
  <si>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</si>
  <si>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</si>
  <si>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</si>
  <si>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</si>
  <si>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</si>
  <si>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</si>
  <si>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</si>
  <si>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</si>
  <si>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</si>
  <si>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</si>
  <si>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</si>
  <si>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</si>
  <si>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</si>
  <si>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</si>
  <si>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</si>
  <si>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</si>
  <si>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</si>
  <si>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</si>
  <si>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</si>
  <si>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</si>
  <si>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</si>
  <si>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</si>
  <si>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</si>
  <si>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</si>
  <si>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</si>
  <si>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</si>
  <si>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</si>
  <si>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</si>
  <si>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</si>
  <si>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</si>
  <si>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</si>
  <si>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</si>
  <si>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</si>
  <si>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</si>
  <si>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</si>
  <si>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</si>
  <si>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</si>
  <si>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</si>
  <si>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</si>
  <si>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</si>
  <si>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</si>
  <si>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</si>
  <si>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</si>
  <si>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</si>
  <si>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</si>
  <si>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</si>
  <si>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</si>
  <si>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</si>
  <si>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</si>
  <si>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</si>
  <si>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</si>
  <si>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</si>
  <si>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</si>
  <si>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</si>
  <si>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</si>
  <si>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</si>
  <si>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</si>
  <si>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</si>
  <si>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</si>
  <si>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</si>
  <si>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</si>
  <si>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</si>
  <si>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</si>
  <si>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</si>
  <si>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</si>
  <si>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</si>
  <si>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</si>
  <si>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</si>
  <si>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</si>
  <si>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</si>
  <si>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</si>
  <si>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</si>
  <si>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</si>
  <si>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</si>
  <si>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</si>
  <si>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</si>
  <si>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</si>
  <si>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</si>
  <si>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</si>
  <si>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</si>
  <si>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</si>
  <si>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</si>
  <si>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</si>
  <si>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</si>
  <si>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</si>
  <si>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</si>
  <si>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</si>
  <si>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</si>
  <si>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</si>
  <si>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</si>
  <si>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</si>
  <si>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</si>
  <si>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</si>
  <si>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</si>
  <si>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</si>
  <si>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</si>
  <si>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</si>
  <si>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</si>
  <si>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</si>
  <si>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</si>
  <si>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</si>
  <si>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</si>
  <si>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</si>
  <si>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</si>
  <si>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</si>
  <si>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</si>
  <si>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</si>
  <si>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</si>
  <si>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</si>
  <si>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</si>
  <si>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</si>
  <si>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</si>
  <si>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</si>
  <si>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</si>
  <si>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</si>
  <si>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</si>
  <si>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</si>
  <si>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</si>
  <si>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</si>
  <si>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</si>
  <si>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</si>
  <si>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</si>
  <si>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</si>
  <si>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</si>
  <si>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</si>
  <si>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</si>
  <si>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</si>
  <si>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</si>
  <si>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</si>
  <si>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</si>
  <si>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</si>
  <si>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</si>
  <si>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</si>
  <si>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</si>
  <si>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</si>
  <si>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</si>
  <si>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</si>
  <si>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</si>
  <si>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</si>
  <si>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</si>
  <si>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</si>
  <si>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</si>
  <si>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</si>
  <si>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</si>
  <si>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</si>
  <si>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</si>
  <si>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</si>
  <si>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</si>
  <si>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</si>
  <si>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</si>
  <si>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</si>
  <si>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</si>
  <si>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</si>
  <si>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</si>
  <si>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</si>
  <si>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</si>
  <si>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</si>
  <si>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</si>
  <si>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</si>
  <si>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</si>
  <si>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</si>
  <si>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</si>
  <si>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</si>
  <si>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</si>
  <si>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</si>
  <si>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</si>
  <si>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</si>
  <si>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</si>
  <si>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</si>
  <si>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</si>
  <si>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</si>
  <si>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</si>
  <si>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</si>
  <si>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</si>
  <si>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</si>
  <si>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</si>
  <si>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</si>
  <si>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</si>
  <si>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</si>
  <si>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</si>
  <si>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</si>
  <si>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</si>
  <si>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</si>
  <si>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</si>
  <si>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</si>
  <si>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</si>
  <si>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</si>
  <si>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</si>
  <si>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</si>
  <si>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</si>
  <si>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</si>
  <si>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</si>
  <si>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</si>
  <si>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</si>
  <si>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</si>
  <si>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</si>
  <si>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</si>
  <si>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</si>
  <si>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</si>
  <si>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</si>
  <si>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</si>
  <si>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</si>
  <si>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</si>
  <si>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</si>
  <si>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</si>
  <si>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</si>
  <si>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</si>
  <si>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</si>
  <si>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</si>
  <si>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</si>
  <si>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</si>
  <si>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</si>
  <si>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</si>
  <si>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</si>
  <si>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</si>
  <si>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</si>
  <si>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</si>
  <si>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</si>
  <si>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</si>
  <si>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</si>
  <si>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</si>
  <si>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</si>
  <si>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</si>
  <si>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</si>
  <si>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</si>
  <si>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</si>
  <si>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</si>
  <si>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</si>
  <si>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</si>
  <si>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</si>
  <si>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</si>
  <si>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</si>
  <si>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PRÉ-MISTURADO A FRIO, CAMADA DE ROLAMENTO - EXCLUSIVE CARGA E TRANSPORTE. AF_11/2019</t>
  </si>
  <si>
    <t>EXECUÇÃO DE PAVIMENTO COM APLICAÇÃO DE PRÉ-MISTURADO A FRIO, CAMADA DE BINDER - EXCLUSIVE CARGA E TRANSPORTE. AF_11/2019</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</si>
  <si>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</si>
  <si>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</si>
  <si>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</si>
  <si>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</si>
  <si>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</si>
  <si>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</si>
  <si>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</si>
  <si>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</si>
  <si>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</si>
  <si>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</si>
  <si>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</si>
  <si>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</si>
  <si>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</si>
  <si>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</si>
  <si>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</si>
  <si>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</si>
  <si>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</si>
  <si>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</si>
  <si>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</si>
  <si>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</si>
  <si>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</si>
  <si>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</si>
  <si>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</si>
  <si>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</si>
  <si>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</si>
  <si>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</si>
  <si>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</si>
  <si>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</si>
  <si>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</si>
  <si>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</si>
  <si>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</si>
  <si>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</si>
  <si>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</si>
  <si>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</si>
  <si>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</si>
  <si>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</si>
  <si>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</si>
  <si>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</si>
  <si>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</si>
  <si>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</si>
  <si>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</si>
  <si>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</si>
  <si>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</si>
  <si>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</si>
  <si>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</si>
  <si>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</si>
  <si>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</si>
  <si>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</si>
  <si>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</si>
  <si>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</si>
  <si>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</si>
  <si>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</si>
  <si>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</si>
  <si>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</si>
  <si>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</si>
  <si>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</si>
  <si>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</si>
  <si>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</si>
  <si>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</si>
  <si>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</si>
  <si>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</si>
  <si>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</si>
  <si>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</si>
  <si>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</si>
  <si>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</si>
  <si>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</si>
  <si>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</si>
  <si>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</si>
  <si>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</si>
  <si>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</si>
  <si>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</si>
  <si>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</si>
  <si>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</si>
  <si>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</si>
  <si>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</si>
  <si>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</si>
  <si>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</si>
  <si>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</si>
  <si>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</si>
  <si>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</si>
  <si>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</si>
  <si>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</si>
  <si>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</si>
  <si>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</si>
  <si>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</si>
  <si>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</si>
  <si>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</si>
  <si>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</si>
  <si>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</si>
  <si>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</si>
  <si>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</si>
  <si>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</si>
  <si>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</si>
  <si>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</si>
  <si>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</si>
  <si>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</si>
  <si>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</si>
  <si>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</si>
  <si>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</si>
  <si>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</si>
  <si>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</si>
  <si>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</si>
  <si>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</si>
  <si>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</si>
  <si>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</si>
  <si>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</si>
  <si>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</si>
  <si>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</si>
  <si>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</si>
  <si>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</si>
  <si>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</si>
  <si>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</si>
  <si>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</si>
  <si>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</si>
  <si>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</si>
  <si>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</si>
  <si>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</si>
  <si>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</si>
  <si>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</si>
  <si>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</si>
  <si>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</si>
  <si>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</si>
  <si>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</si>
  <si>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</si>
  <si>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</si>
  <si>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</si>
  <si>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</si>
  <si>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</si>
  <si>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</si>
  <si>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</si>
  <si>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</si>
  <si>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</si>
  <si>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</si>
  <si>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</si>
  <si>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</si>
  <si>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</si>
  <si>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</si>
  <si>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</si>
  <si>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</si>
  <si>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</si>
  <si>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</si>
  <si>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</si>
  <si>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</si>
  <si>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</si>
  <si>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</si>
  <si>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</si>
  <si>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</si>
  <si>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</si>
  <si>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</si>
  <si>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</si>
  <si>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</si>
  <si>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</si>
  <si>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</si>
  <si>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</si>
  <si>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</si>
  <si>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</si>
  <si>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</si>
  <si>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</si>
  <si>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</si>
  <si>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</si>
  <si>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</si>
  <si>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</si>
  <si>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</si>
  <si>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</si>
  <si>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</si>
  <si>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</si>
  <si>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</si>
  <si>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</si>
  <si>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</si>
  <si>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</si>
  <si>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</si>
  <si>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</si>
  <si>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</si>
  <si>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</si>
  <si>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</si>
  <si>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</si>
  <si>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</si>
  <si>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</si>
  <si>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</si>
  <si>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</si>
  <si>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</si>
  <si>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</si>
  <si>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</si>
  <si>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</si>
  <si>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</si>
  <si>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</si>
  <si>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</si>
  <si>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</si>
  <si>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</si>
  <si>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</si>
  <si>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</si>
  <si>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</si>
  <si>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</si>
  <si>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</si>
  <si>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</si>
  <si>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</si>
  <si>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</si>
  <si>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</si>
  <si>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</si>
  <si>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</si>
  <si>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</si>
  <si>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</si>
  <si>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</si>
  <si>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</si>
  <si>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</si>
  <si>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</si>
  <si>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</si>
  <si>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</si>
  <si>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</si>
  <si>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</si>
  <si>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</si>
  <si>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</si>
  <si>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</si>
  <si>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</si>
  <si>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</si>
  <si>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</si>
  <si>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</si>
  <si>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</si>
  <si>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</si>
  <si>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</si>
  <si>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</si>
  <si>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</si>
  <si>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</si>
  <si>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</si>
  <si>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</si>
  <si>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</si>
  <si>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</si>
  <si>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</si>
  <si>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</si>
  <si>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</si>
  <si>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</si>
  <si>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</si>
  <si>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</si>
  <si>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</si>
  <si>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</si>
  <si>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</si>
  <si>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</si>
  <si>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</si>
  <si>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</si>
  <si>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</si>
  <si>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</si>
  <si>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</si>
  <si>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</si>
  <si>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</si>
  <si>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</si>
  <si>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</si>
  <si>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</si>
  <si>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</si>
  <si>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</si>
  <si>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</si>
  <si>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</si>
  <si>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</si>
  <si>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</si>
  <si>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</si>
  <si>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</si>
  <si>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</si>
  <si>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</si>
  <si>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</si>
  <si>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</si>
  <si>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</si>
  <si>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</si>
  <si>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</si>
  <si>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</si>
  <si>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</si>
  <si>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</si>
  <si>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</si>
  <si>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</si>
  <si>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</si>
  <si>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</si>
  <si>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</si>
  <si>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</si>
  <si>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</si>
  <si>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</si>
  <si>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</si>
  <si>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</si>
  <si>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</si>
  <si>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</si>
  <si>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</si>
  <si>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</si>
  <si>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</si>
  <si>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</si>
  <si>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</si>
  <si>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</si>
  <si>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</si>
  <si>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</si>
  <si>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</si>
  <si>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</si>
  <si>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</si>
  <si>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</si>
  <si>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</si>
  <si>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</si>
  <si>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</si>
  <si>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</si>
  <si>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</si>
  <si>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</si>
  <si>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</si>
  <si>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</si>
  <si>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</si>
  <si>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</si>
  <si>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</si>
  <si>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</si>
  <si>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</si>
  <si>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</si>
  <si>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</si>
  <si>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</si>
  <si>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</si>
  <si>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</si>
  <si>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</si>
  <si>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</si>
  <si>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</si>
  <si>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</si>
  <si>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</si>
  <si>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</si>
  <si>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</si>
  <si>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</si>
  <si>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</si>
  <si>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</si>
  <si>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</si>
  <si>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</si>
  <si>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</si>
  <si>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</si>
  <si>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</si>
  <si>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</si>
  <si>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</si>
  <si>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</si>
  <si>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</si>
  <si>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</si>
  <si>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</si>
  <si>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</si>
  <si>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</si>
  <si>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</si>
  <si>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</si>
  <si>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</si>
  <si>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</si>
  <si>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</si>
  <si>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</si>
  <si>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</si>
  <si>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</si>
  <si>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</si>
  <si>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</si>
  <si>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</si>
  <si>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</si>
  <si>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</si>
  <si>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</si>
  <si>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</si>
  <si>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</si>
  <si>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</si>
  <si>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</si>
  <si>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</si>
  <si>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</si>
  <si>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</si>
  <si>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</si>
  <si>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</si>
  <si>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</si>
  <si>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</si>
  <si>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</si>
  <si>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</si>
  <si>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</si>
  <si>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</si>
  <si>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</si>
  <si>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</si>
  <si>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</si>
  <si>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</si>
  <si>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</si>
  <si>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 xml:space="preserve">LOCAÇÃO PROVISÓRIA DE CONTAINER CONTENDO ESCRITORIO E SANITARIO COM ÁGUA E ESGOTO. </t>
  </si>
  <si>
    <t>MOVIMENTAÇÃO DE SOLO</t>
  </si>
  <si>
    <t>DEMOLIÇÕES E RETIRADAS</t>
  </si>
  <si>
    <t>PAISAGISMO</t>
  </si>
  <si>
    <t>CP-SD-4</t>
  </si>
  <si>
    <t>CP-SD-5</t>
  </si>
  <si>
    <t>LIXEIRA DUPLA, COM CAPACIDADE VOLUMETRICA DE 60L*, FABRICADA EM TUBO DE ACO CARBONO, CESTOS EM CHAPA DE ACO E PINTURA NO PROCESSO ELETROSTATICO - PARA ACADEMIA AO AR LIVRE / ACADEMIA DA TERCEIRA IDADE - ATI. FORNECIMENTO E INSTALAÇÃO</t>
  </si>
  <si>
    <t>CP-SD-6</t>
  </si>
  <si>
    <t>FORNECIMENTO E INSTALAÇÃO DE TOTEM DE INDENTIFICAÇÃO DE CONCRETO EM COR NATURAL COM PLACA DE INAUGURAÇÃO 40CMX60CM</t>
  </si>
  <si>
    <t>FORNECIMENTO E INSTALAÇÃO DE PARQUINHO INFANTIL.</t>
  </si>
  <si>
    <t xml:space="preserve">PARQUE INFANTIL COLORIDO EM MADEIRA PLÁSTICA </t>
  </si>
  <si>
    <t>COMPOSICAO</t>
  </si>
  <si>
    <t>BASE DE CONCRETO COM CHUMBADOR PARA FIXAÇÃO DE EQUIPAMENTOS EM ACADEMIAS AO AR LIVRE E BRINQUEDOS INFANTIS - FORNECIMENTO E INSTALAÇÃO</t>
  </si>
  <si>
    <t>PINTURA INTERNA E EXTERNA</t>
  </si>
  <si>
    <t>8.0</t>
  </si>
  <si>
    <t>9.0</t>
  </si>
  <si>
    <t>REVESTIMENTO INTERNO E EXTERNO</t>
  </si>
  <si>
    <t>PALCO EM ALVENARIA E CONCRETO COM ALTURA DE 50CM.</t>
  </si>
  <si>
    <t>CP-SD-7</t>
  </si>
  <si>
    <t>10.0</t>
  </si>
  <si>
    <t>11.0</t>
  </si>
  <si>
    <t>12.0</t>
  </si>
  <si>
    <t>13.0</t>
  </si>
  <si>
    <t>7.2</t>
  </si>
  <si>
    <t>8.1</t>
  </si>
  <si>
    <t>8.2</t>
  </si>
  <si>
    <t>9.1</t>
  </si>
  <si>
    <t>9.2</t>
  </si>
  <si>
    <t>9.3</t>
  </si>
  <si>
    <t>9.5</t>
  </si>
  <si>
    <t>10.1</t>
  </si>
  <si>
    <t>10.2</t>
  </si>
  <si>
    <t>10.4</t>
  </si>
  <si>
    <t>10.5</t>
  </si>
  <si>
    <t>12.1</t>
  </si>
  <si>
    <t>CP-PIN-01</t>
  </si>
  <si>
    <t>PINTURA ARTISTICA EM PAREDE OU CHÃO INCLUSIVE DESENHOS NOMENCLATURA E LOGOMARCA</t>
  </si>
  <si>
    <t>FUNDAÇÃO</t>
  </si>
  <si>
    <t>TOTAL DO ITEM</t>
  </si>
  <si>
    <t>CONECTOR DERIVAÇÃO PERFURANTE</t>
  </si>
  <si>
    <t>CP-SD-8</t>
  </si>
  <si>
    <t>INSTALAÇÕES ELETRICAS</t>
  </si>
  <si>
    <t>2.4</t>
  </si>
  <si>
    <t>2.5</t>
  </si>
  <si>
    <t>PLANILHA ORÇAMENTÁRIA</t>
  </si>
  <si>
    <t>(11) 4009-6162</t>
  </si>
  <si>
    <t>BRINQUEDOS</t>
  </si>
  <si>
    <t>LISTA DE BRINQUEDOS</t>
  </si>
  <si>
    <t>FOUAD BASSIM CHOKR</t>
  </si>
  <si>
    <t>Engenheiro Civil CREA MT: 045144</t>
  </si>
  <si>
    <t>GINAST</t>
  </si>
  <si>
    <t>(19) 3313-5400</t>
  </si>
  <si>
    <t>76.468.636/0001-24</t>
  </si>
  <si>
    <t>PARQUE INFANTIL MADEIRA E PLASTICO</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</si>
  <si>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</si>
  <si>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</si>
  <si>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</si>
  <si>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</si>
  <si>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</si>
  <si>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</si>
  <si>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</si>
  <si>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</si>
  <si>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</si>
  <si>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</si>
  <si>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</si>
  <si>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</si>
  <si>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</si>
  <si>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</si>
  <si>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</si>
  <si>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</si>
  <si>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</si>
  <si>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</si>
  <si>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</si>
  <si>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</si>
  <si>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</si>
  <si>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</si>
  <si>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</si>
  <si>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</si>
  <si>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</si>
  <si>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</si>
  <si>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</si>
  <si>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</si>
  <si>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</si>
  <si>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</si>
  <si>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</si>
  <si>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</si>
  <si>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</si>
  <si>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</si>
  <si>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</si>
  <si>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</si>
  <si>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</si>
  <si>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</si>
  <si>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</si>
  <si>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</si>
  <si>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</si>
  <si>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</si>
  <si>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</si>
  <si>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</si>
  <si>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</si>
  <si>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</si>
  <si>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</si>
  <si>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</si>
  <si>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</si>
  <si>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</si>
  <si>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</si>
  <si>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</si>
  <si>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</si>
  <si>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</si>
  <si>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</si>
  <si>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</si>
  <si>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</si>
  <si>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</si>
  <si>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</si>
  <si>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</si>
  <si>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</si>
  <si>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</si>
  <si>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</si>
  <si>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</si>
  <si>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</si>
  <si>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</si>
  <si>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</si>
  <si>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</si>
  <si>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</si>
  <si>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</si>
  <si>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</si>
  <si>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</si>
  <si>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</si>
  <si>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</si>
  <si>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</si>
  <si>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</si>
  <si>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</si>
  <si>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</si>
  <si>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</si>
  <si>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</si>
  <si>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(SG)   SEGUROS E GARANTIAS - (ACORDAO 2622/2013 SEGURO + GARANTIA - 0,8% A 1,0%)</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</si>
  <si>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</si>
  <si>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</si>
  <si>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</si>
  <si>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</si>
  <si>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</si>
  <si>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</si>
  <si>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</si>
  <si>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</si>
  <si>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</si>
  <si>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</si>
  <si>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</si>
  <si>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</si>
  <si>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</si>
  <si>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</si>
  <si>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</si>
  <si>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</si>
  <si>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</si>
  <si>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</si>
  <si>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</si>
  <si>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ARMAÇÃO DO SISTEMA DE PAREDES DE CONCRETO, EXECUTADA COMO ARMADURA POSITIVA DE LAJES, TELA Q-159. AF_06/2019</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</si>
  <si>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</si>
  <si>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</si>
  <si>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</si>
  <si>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</si>
  <si>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</si>
  <si>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</si>
  <si>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</si>
  <si>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</si>
  <si>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</si>
  <si>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</si>
  <si>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</si>
  <si>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</si>
  <si>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</si>
  <si>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</si>
  <si>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</si>
  <si>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</si>
  <si>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</si>
  <si>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</si>
  <si>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</si>
  <si>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</si>
  <si>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</si>
  <si>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</si>
  <si>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</si>
  <si>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</si>
  <si>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</si>
  <si>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</si>
  <si>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</si>
  <si>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</si>
  <si>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</si>
  <si>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</si>
  <si>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</si>
  <si>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</si>
  <si>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</si>
  <si>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</si>
  <si>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</si>
  <si>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</si>
  <si>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</si>
  <si>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</si>
  <si>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</si>
  <si>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</si>
  <si>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</si>
  <si>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</si>
  <si>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</si>
  <si>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</si>
  <si>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</si>
  <si>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</si>
  <si>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</si>
  <si>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</si>
  <si>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</si>
  <si>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MAIOR QUE 4,5 M ATÉ 6,0 M (MÉDIA ENTRE MONTANTE E JUSANTE/UMA COMPOSIÇÃO POR TRECHO), COM ESCAVADEIRA HIDRÁULICA (0,8 M3/111 HP),LARG. MENOR QUE 1,5 M, EM SOLO DE MOLE, EM LOCAIS COM ALTO NÍVEL DE INTERFERÊNCIA. AF_02/2021</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</si>
  <si>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</si>
  <si>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</si>
  <si>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</si>
  <si>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</si>
  <si>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</si>
  <si>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</si>
  <si>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</si>
  <si>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</si>
  <si>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</si>
  <si>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</si>
  <si>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</si>
  <si>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</si>
  <si>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</si>
  <si>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</si>
  <si>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</si>
  <si>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</si>
  <si>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</si>
  <si>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</si>
  <si>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</si>
  <si>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</si>
  <si>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</si>
  <si>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</si>
  <si>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</si>
  <si>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</si>
  <si>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</si>
  <si>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</si>
  <si>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</si>
  <si>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</si>
  <si>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</si>
  <si>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</si>
  <si>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</si>
  <si>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</si>
  <si>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</si>
  <si>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</si>
  <si>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</si>
  <si>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</si>
  <si>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</si>
  <si>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</si>
  <si>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</si>
  <si>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</si>
  <si>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</si>
  <si>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</si>
  <si>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</si>
  <si>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</si>
  <si>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</si>
  <si>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</si>
  <si>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</si>
  <si>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</si>
  <si>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</si>
  <si>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</si>
  <si>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</si>
  <si>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</si>
  <si>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</si>
  <si>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</si>
  <si>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</si>
  <si>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</si>
  <si>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</si>
  <si>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</si>
  <si>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</si>
  <si>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</si>
  <si>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</si>
  <si>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</si>
  <si>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</si>
  <si>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</si>
  <si>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</si>
  <si>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</si>
  <si>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</si>
  <si>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</si>
  <si>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</si>
  <si>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</si>
  <si>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</si>
  <si>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</si>
  <si>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</si>
  <si>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</si>
  <si>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</si>
  <si>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</si>
  <si>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</si>
  <si>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</si>
  <si>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</si>
  <si>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</si>
  <si>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</si>
  <si>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</si>
  <si>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</si>
  <si>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</si>
  <si>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</si>
  <si>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</si>
  <si>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</si>
  <si>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</si>
  <si>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</si>
  <si>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</si>
  <si>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</si>
  <si>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</si>
  <si>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</si>
  <si>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</si>
  <si>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</si>
  <si>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</si>
  <si>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</si>
  <si>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</si>
  <si>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</si>
  <si>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</si>
  <si>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</si>
  <si>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 xml:space="preserve">INSTALAÇÃO PROVISÓRIA DE ÁGUA </t>
  </si>
  <si>
    <t xml:space="preserve">COMPOSIÇÃO </t>
  </si>
  <si>
    <t>CP-IP-03</t>
  </si>
  <si>
    <t xml:space="preserve">ADMINISTRAÇÃO DE OBRA </t>
  </si>
  <si>
    <t>INSTALAÇÕES HIDROSSANITARIAS</t>
  </si>
  <si>
    <t>AGUA FRIA</t>
  </si>
  <si>
    <t>INSTALAÇOES HIDROSSANITARIAS</t>
  </si>
  <si>
    <t>CP-HID-02</t>
  </si>
  <si>
    <t>REGISTRO DE ESFERA PVC, COM BORBOLETA, COM ROSCA EXTERNA, DE 3/4".FORNECIMENTO E INSTALAÇÃO</t>
  </si>
  <si>
    <t>CP-HID-01</t>
  </si>
  <si>
    <t>CP-HID-05</t>
  </si>
  <si>
    <t>BOLSA DE LIGACAO EM PVC FLEXIVEL PARA VASO SANITARIO 1.1/2 " (40 MM). FORNECIMENTO E INSTALAÇÃO.</t>
  </si>
  <si>
    <t>CP-HID-06</t>
  </si>
  <si>
    <t/>
  </si>
  <si>
    <t>CP-HID-03</t>
  </si>
  <si>
    <t>TUBO DE DESCARGA VDE PVC 38MM. FORNECIMENTO E INSTALAÇÃO.</t>
  </si>
  <si>
    <t xml:space="preserve">COLAR DE TOMADA EM POLIPROPILENO, PP, COM PARAFUSOS, PARA PEAD, 63 X 3/4" - LIGACAO PREDIAL DE AGUA. FORNECIMENTO E INSTALAÇÃO                                                                                                                                                                                                                                                                                                                                                                                                                                                          </t>
  </si>
  <si>
    <t>CP-HID-04</t>
  </si>
  <si>
    <t>CP-HID-08</t>
  </si>
  <si>
    <t>BUCHA DE REDUCAO DE PVC, SOLDAVEL, CURTA, COM 60 X 50 MM, PARA AGUA FRIA PREDIAL. FORNECIMENTO E INSTALAÇÃO.</t>
  </si>
  <si>
    <t>BUCHA DE REDUCAO DE PVC, SOLDAVEL, CURTA, COM 75 X 60 MM, PARA AGUA FRIA PREDIAL. FORNECIMENTO E INSTALAÇÃO.</t>
  </si>
  <si>
    <t>CP-HID-10</t>
  </si>
  <si>
    <t>BUCHA DE REDUCAO DE PVC, SOLDAVEL, LONGA, COM 60 X 25 MM, PARA AGUA FRIA PREDIAL. FORNECIMENTO E INSTALAÇÃO.</t>
  </si>
  <si>
    <t>CP-HID-07</t>
  </si>
  <si>
    <t xml:space="preserve">CAP PVC, SOLDAVEL, 25 MM, PARA AGUA FRIA PREDIAL. FORNECIMENTO E INSTALAÇÃO                                                                                                                                                                                                                                                                                                                                                                                                                                                          </t>
  </si>
  <si>
    <t>ESGOTO</t>
  </si>
  <si>
    <t>CP-HID-09</t>
  </si>
  <si>
    <t>CAIXA SIFONADA PVC, 150 X 150 X 50 MM, COM GRELHA REDONDA BRANCA. FORNECIMENTO E INSTALAÇÃO.</t>
  </si>
  <si>
    <t>JUNCAO SIMPLES, PVC, DN 100 X 50 MM, SERIE NORMAL PARA ESGOTO PREDIAL. FORNECIMENTO E INSTALAÇÃO.</t>
  </si>
  <si>
    <t>LOUÇAS E METAIS</t>
  </si>
  <si>
    <t>COBERTURA</t>
  </si>
  <si>
    <t>CP-BEI-01</t>
  </si>
  <si>
    <t>ACABAMENTO DE BEIRAL METÁLICO HORIZONTAL L=20CM, COM PINTURA, FORNECIMENTO E INSTALAÇÃO</t>
  </si>
  <si>
    <t>ESQUADRIAS</t>
  </si>
  <si>
    <t>CP-ESQ-03</t>
  </si>
  <si>
    <t>PORTA DE FERRO, DE ABRIR, TIPO CHAPA CORRUGADA, COM GUARNICOES E FECHADURA, FORNECIMENTO E INSTALAÇÃO (0,90 X 2,10)M</t>
  </si>
  <si>
    <t>PORTA DE FERRO, DE ABRIR, TIPO CHAPA CORRUGADA, COM GUARNICOES E FECHADURA - 0,90 X 2,10 M</t>
  </si>
  <si>
    <t>CP-ESQ-01</t>
  </si>
  <si>
    <t>CP-ESQ-02</t>
  </si>
  <si>
    <t>PORTA DE FERRO, DE ABRIR, TIPO CHAPA CORRUGADA, COM GUARNICOES E FECHADURA, FORNECIMENTO E INSTALAÇÃO (0,80 X 2,10)M</t>
  </si>
  <si>
    <t>PORTA DE FERRO, DE ABRIR, TIPO CHAPA CORRUGADA, COM GUARNICOES E FECHADURA - 0,80 X 2,10 M</t>
  </si>
  <si>
    <t>PORTA DE FERRO, DE ABRIR, TIPO CHAPA CORRUGADA, COM GUARNICOES E FECHADURA, FORNECIMENTO E INSTALAÇÃO (0,70 X 2,10)M</t>
  </si>
  <si>
    <t>PORTA DE FERRO, DE ABRIR, TIPO CHAPA CORRUGADA, COM GUARNICOES E FECHADURA - 0,70 X 2,10 M</t>
  </si>
  <si>
    <t xml:space="preserve">GRANITOS PARA PEITORIS, SOLEIRAS, DIVISÓRIAS E BANCADAS </t>
  </si>
  <si>
    <t>PINTURA</t>
  </si>
  <si>
    <t>SERV.DIV</t>
  </si>
  <si>
    <t>CP-PIN-03</t>
  </si>
  <si>
    <t>PINTURA COM TINTA ESMALTE SINTÉTICO. DUAS DEMÃOS</t>
  </si>
  <si>
    <t>CP-PIN-02</t>
  </si>
  <si>
    <t>PINTURA DEMARCAÇÃO DE CAMPO COM CAL HIDRATADA DUAS DEMÃOS.</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</si>
  <si>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</si>
  <si>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</si>
  <si>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</si>
  <si>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</si>
  <si>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</si>
  <si>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</si>
  <si>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</si>
  <si>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</si>
  <si>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</si>
  <si>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</si>
  <si>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</si>
  <si>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</si>
  <si>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</si>
  <si>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</si>
  <si>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</si>
  <si>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</si>
  <si>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</si>
  <si>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</si>
  <si>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</si>
  <si>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</si>
  <si>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</si>
  <si>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</si>
  <si>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</si>
  <si>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</si>
  <si>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</si>
  <si>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</si>
  <si>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</si>
  <si>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</si>
  <si>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</si>
  <si>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</si>
  <si>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</si>
  <si>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</si>
  <si>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</si>
  <si>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</si>
  <si>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</si>
  <si>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PINTURA COM TINTA ALQUÍDICA DE FUNDO E ACABAMENTO (ESMALTE SINTÉTICO GRAFITE) PULVERIZADA SOBRE PERFIL METÁLICO EXECUTADO EM FÁBRICA (POR DEMÃO). AF_01/2020_P</t>
  </si>
  <si>
    <t>CARGA, MANOBRA E DESCARGA MANUAL DE TUBOS PLÁSTICOS, DN 150 MM, EM CAMINHÃO CARROCERIA 9T. AF_06/2021</t>
  </si>
  <si>
    <t>DRENAGEM</t>
  </si>
  <si>
    <t>CP-DRE-01</t>
  </si>
  <si>
    <t>EXECUCAO DE DRENO COM TUBOS DE PVC CORRUGADO FLEXIVEL PERFURADO - DN 100, FORNECIMENTO E INSTALAÇÃO</t>
  </si>
  <si>
    <t>CP-HID-11</t>
  </si>
  <si>
    <t xml:space="preserve"> ESTRUTURA DE CONCRETO PRE-FABRICADA COMPOSTA DE SAPATA, PILAR CIRCULAR D=0,40m, COM PÉ DIREITO DE 6,00m, LAJE DE APOIO (FORNECIMENTO E MONTAGEM)                                                                                                                                                                                                                                                                                                                                                                                                                                         </t>
  </si>
  <si>
    <t>CP-ELE-1</t>
  </si>
  <si>
    <t>CP-ELE-2</t>
  </si>
  <si>
    <t>POSTE CONICO CONTINUO EM ACO GALVANIZADO RETO ENGASTADO</t>
  </si>
  <si>
    <t>CP-ELE-3</t>
  </si>
  <si>
    <t>CP-ELE-4</t>
  </si>
  <si>
    <t>LUMINARIA DE TETO PLAFON/PLAFONIER EM PLASTICO COM BASE E27, POTENCIA 40 W (INCLUI LAMPADA LED) - FORNECIMENTO E INSTALAÇÃO</t>
  </si>
  <si>
    <t>LÂMPADA LED 40W</t>
  </si>
  <si>
    <t>CP-ELE-5</t>
  </si>
  <si>
    <t xml:space="preserve">DISPOSITIVO DE PROTEÇÃO CONTRA SURTO - 175V - 40KA </t>
  </si>
  <si>
    <t>CP-ELE-6</t>
  </si>
  <si>
    <t>CP-ELE-7</t>
  </si>
  <si>
    <t>CP-ELE-8</t>
  </si>
  <si>
    <t>CP-ELE-9</t>
  </si>
  <si>
    <t>CP-ELE-10</t>
  </si>
  <si>
    <t>CP-ELE-11</t>
  </si>
  <si>
    <t>CP-ELE-12</t>
  </si>
  <si>
    <t>CP-PADR-01</t>
  </si>
  <si>
    <t>ELÉTRICA - CABO UNIPOLAR (COBRE)</t>
  </si>
  <si>
    <t>ELÉTRICA - EMBUTIDOS</t>
  </si>
  <si>
    <t>QUEBRA E RASGO EM ALVENARIA, VALAS, CARGA E TRANSPORTE DE ENTULHO</t>
  </si>
  <si>
    <t>ELÉTRICA - DISJUNTORES</t>
  </si>
  <si>
    <t>ELÉTRICA - ELETRODUTO PVC FLEXÍVEL</t>
  </si>
  <si>
    <t>ELÉTRICA - LUMINÁRIAS E ACESSÓRIOS</t>
  </si>
  <si>
    <t>ELÉTRICA - QUADROS DE DISTRIBUIÇÃO</t>
  </si>
  <si>
    <t>PADRÃO DE ENTRADA</t>
  </si>
  <si>
    <t>FORNECIMENTO E INSTALAÇÃO DE 08 EQUIPAMENTOS ESPORTIVOS PARA GINÁSTICA</t>
  </si>
  <si>
    <t>BANCO COM ENCOSTO, 1,60M* DE COMPRIMENTO, EM TUBO DE ACO CARBONO E PINTURA NO PROCESSO ELETROSTATICO - PARA ACADEMIA AO AR LIVRE / ACADEMIA DA TERCEIRA IDADE - ATI. FORNECIMENTO E INSTALAÇÃO.</t>
  </si>
  <si>
    <t>PUXADA ALTA (PCD)</t>
  </si>
  <si>
    <t>APC - SUPINO (PCD)</t>
  </si>
  <si>
    <t>ESTRUTURA DE CONCRETO PRE-FABRICADA COMPOSTA DE SAPATA</t>
  </si>
  <si>
    <t>13.2</t>
  </si>
  <si>
    <t>13.3</t>
  </si>
  <si>
    <t>14.0</t>
  </si>
  <si>
    <t>14.1</t>
  </si>
  <si>
    <t>14.2</t>
  </si>
  <si>
    <t>14.3</t>
  </si>
  <si>
    <t>14.4</t>
  </si>
  <si>
    <t>14.5</t>
  </si>
  <si>
    <t>14.6</t>
  </si>
  <si>
    <t>14.7</t>
  </si>
  <si>
    <t>14.8</t>
  </si>
  <si>
    <t>14.9</t>
  </si>
  <si>
    <t>15.0</t>
  </si>
  <si>
    <t>15.1</t>
  </si>
  <si>
    <t>15.1.1</t>
  </si>
  <si>
    <t>15.1.2</t>
  </si>
  <si>
    <t>15.1.3</t>
  </si>
  <si>
    <t>15.1.4</t>
  </si>
  <si>
    <t>15.1.5</t>
  </si>
  <si>
    <t>15.1.6</t>
  </si>
  <si>
    <t>15.1.7</t>
  </si>
  <si>
    <t>15.1.8</t>
  </si>
  <si>
    <t>15.1.9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</si>
  <si>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</si>
  <si>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</si>
  <si>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</si>
  <si>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</si>
  <si>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</si>
  <si>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</si>
  <si>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</si>
  <si>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</si>
  <si>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</si>
  <si>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</si>
  <si>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</si>
  <si>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</si>
  <si>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</si>
  <si>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</si>
  <si>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</si>
  <si>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</si>
  <si>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</si>
  <si>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</si>
  <si>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</si>
  <si>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</si>
  <si>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</si>
  <si>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</si>
  <si>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</si>
  <si>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</si>
  <si>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</si>
  <si>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</si>
  <si>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</si>
  <si>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</si>
  <si>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</si>
  <si>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</si>
  <si>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</si>
  <si>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</si>
  <si>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15.2</t>
  </si>
  <si>
    <t>15.2.1</t>
  </si>
  <si>
    <t>15.2.2</t>
  </si>
  <si>
    <t>15.2.3</t>
  </si>
  <si>
    <t>15.2.4</t>
  </si>
  <si>
    <t>15.2.5</t>
  </si>
  <si>
    <t>15.2.6</t>
  </si>
  <si>
    <t>15.2.7</t>
  </si>
  <si>
    <t>15.2.8</t>
  </si>
  <si>
    <t>15.2.9</t>
  </si>
  <si>
    <t>15.2.10</t>
  </si>
  <si>
    <t>15.2.11</t>
  </si>
  <si>
    <t>15.2.12</t>
  </si>
  <si>
    <t>15.2.13</t>
  </si>
  <si>
    <t>15.2.14</t>
  </si>
  <si>
    <t>15.2.15</t>
  </si>
  <si>
    <t>15.2.16</t>
  </si>
  <si>
    <t>15.2.17</t>
  </si>
  <si>
    <t>15.2.18</t>
  </si>
  <si>
    <t>15.2.19</t>
  </si>
  <si>
    <t>15.2.20</t>
  </si>
  <si>
    <t>15.2.21</t>
  </si>
  <si>
    <t>16.0</t>
  </si>
  <si>
    <t>16.1</t>
  </si>
  <si>
    <t>16.2</t>
  </si>
  <si>
    <t>16.3</t>
  </si>
  <si>
    <t>16.4</t>
  </si>
  <si>
    <t>16.5</t>
  </si>
  <si>
    <t>16.6</t>
  </si>
  <si>
    <t>16.7</t>
  </si>
  <si>
    <t>17.0</t>
  </si>
  <si>
    <t>17.1</t>
  </si>
  <si>
    <t>17.1.1</t>
  </si>
  <si>
    <t>17.1.2</t>
  </si>
  <si>
    <t>17.1.3</t>
  </si>
  <si>
    <t>17.1.4</t>
  </si>
  <si>
    <t>17.2</t>
  </si>
  <si>
    <t>17.2.1</t>
  </si>
  <si>
    <t>17.2.2</t>
  </si>
  <si>
    <t>17.2.3</t>
  </si>
  <si>
    <t>17.2.4</t>
  </si>
  <si>
    <t>17.2.5</t>
  </si>
  <si>
    <t>17.2.6</t>
  </si>
  <si>
    <t>17.2.7</t>
  </si>
  <si>
    <t>17.3</t>
  </si>
  <si>
    <t>17.3.1</t>
  </si>
  <si>
    <t>17.4</t>
  </si>
  <si>
    <t>17.4.1</t>
  </si>
  <si>
    <t>17.4.2</t>
  </si>
  <si>
    <t>17.4.3</t>
  </si>
  <si>
    <t>17.4.4</t>
  </si>
  <si>
    <t>17.4.5</t>
  </si>
  <si>
    <t>17.4.6</t>
  </si>
  <si>
    <t>17.5</t>
  </si>
  <si>
    <t>17.5.1</t>
  </si>
  <si>
    <t>17.5.2</t>
  </si>
  <si>
    <t>17.6</t>
  </si>
  <si>
    <t>17.6.1</t>
  </si>
  <si>
    <t>17.6.2</t>
  </si>
  <si>
    <t>17.6.3</t>
  </si>
  <si>
    <t>17.6.4</t>
  </si>
  <si>
    <t>17.6.5</t>
  </si>
  <si>
    <t>17.6.6</t>
  </si>
  <si>
    <t>17.6.7</t>
  </si>
  <si>
    <t>17.6.8</t>
  </si>
  <si>
    <t>17.7</t>
  </si>
  <si>
    <t>17.7.1</t>
  </si>
  <si>
    <t>17.8</t>
  </si>
  <si>
    <t>17.8.1</t>
  </si>
  <si>
    <t>18.0</t>
  </si>
  <si>
    <t>18.1</t>
  </si>
  <si>
    <t>18.2</t>
  </si>
  <si>
    <t>19.0</t>
  </si>
  <si>
    <t>120 DIAS</t>
  </si>
  <si>
    <t>CONJUNTO DE MASTRO PARA TRÊS BANDEIRAS E PEDESTAL</t>
  </si>
  <si>
    <t>CP-SD-9</t>
  </si>
  <si>
    <t>14.10</t>
  </si>
  <si>
    <t>1.3</t>
  </si>
  <si>
    <t>1.4</t>
  </si>
  <si>
    <t>FECHAMENTO EM ALVENARIA E CONCRETO</t>
  </si>
  <si>
    <t>ARQUIBANCADA</t>
  </si>
  <si>
    <t>VESTIARIOS</t>
  </si>
  <si>
    <t>7.1.1</t>
  </si>
  <si>
    <t>7.1.2</t>
  </si>
  <si>
    <t>7.1.3</t>
  </si>
  <si>
    <t>7.2.1</t>
  </si>
  <si>
    <t>SISTEMA DE PROTEÇÃO E COMBATE A INCENDIO E PANICO</t>
  </si>
  <si>
    <t>20.0</t>
  </si>
  <si>
    <t>20.1</t>
  </si>
  <si>
    <t>CP-CBI-01</t>
  </si>
  <si>
    <t>PLACA DE SINALIZACAO DE SEGURANCA CONTRA INCENDIO, FOTOLUMINESCENTE, RETANGULAR, *13 X 26* CM, EM PVC *2* MM ANTI-CHAMAS (SIMBOLOS, CORES E PICTOGRAMAS CONFORME NBR 13434) - FORNECIMENTO E INSTALAÇÃO</t>
  </si>
  <si>
    <t xml:space="preserve">DEMOLIÇÕES </t>
  </si>
  <si>
    <t>CP-DEM-02</t>
  </si>
  <si>
    <t>DEMOLIÇÃO DE CONCRETO SIMPLES/PISO GRANILITE/CONTRAPISO DE FORMA MECANIZADA SEM REAPROVEITAMENTO</t>
  </si>
  <si>
    <t>CP-DEM-01</t>
  </si>
  <si>
    <t>CP-DEM-03</t>
  </si>
  <si>
    <t>RETIRADA DE CAIXA D' ÁGUA TIPO TAÇA SEM REAPROVEITAMENTO</t>
  </si>
  <si>
    <t>CP-ELE-REP-01</t>
  </si>
  <si>
    <t>REPARO EM PAREDE</t>
  </si>
  <si>
    <t>REFLETOR LED PARA CAMPO 500W 5500K IP66</t>
  </si>
  <si>
    <t>REFLETOR LED BIVOLT 500W 5500K IP66</t>
  </si>
  <si>
    <t>REFLETOR LED 100W BIVOLT</t>
  </si>
  <si>
    <t>REFLETOR LED 100W</t>
  </si>
  <si>
    <t>CABO ALUMÍNIO QUADRIPLEX XLPE 25MM 1KV</t>
  </si>
  <si>
    <t xml:space="preserve">SUPORTE PARA 4 LUMINÁRIAS PÚBLICA </t>
  </si>
  <si>
    <t>SUPORTE POSTE 4 LUMINÁRIAS PÚBLICA PÉTALA</t>
  </si>
  <si>
    <t>CRUZETA FERRO GALVANIZADO</t>
  </si>
  <si>
    <t>DISJUNTOR TERMOMAGNETICO TRIPOLAR 80A</t>
  </si>
  <si>
    <t>PADRÃO DE ENTRADA DE ENERGIA TRIFÁSICO - T3 - ENTRADA AÉREA E SAÍDA SUBTERRÂNEA - PADRÃO ENERGISA-MT</t>
  </si>
  <si>
    <t>17.1.5</t>
  </si>
  <si>
    <t>17.2.8</t>
  </si>
  <si>
    <t>17.3.2</t>
  </si>
  <si>
    <t>17.3.3</t>
  </si>
  <si>
    <t>17.3.4</t>
  </si>
  <si>
    <t>17.4.7</t>
  </si>
  <si>
    <t>17.5.3</t>
  </si>
  <si>
    <t>17.5.4</t>
  </si>
  <si>
    <t>17.6.9</t>
  </si>
  <si>
    <t>17.6.10</t>
  </si>
  <si>
    <t>17.6.11</t>
  </si>
  <si>
    <t>17.6.12</t>
  </si>
  <si>
    <t>RADIER</t>
  </si>
  <si>
    <t>JUNCAO SIMPLES, PVC, DN 75X 50 MM, SERIE NORMAL PARA ESGOTO PREDIAL. FORNECIMENTO E INSTALAÇÃO.</t>
  </si>
  <si>
    <t>CP-HID-12</t>
  </si>
  <si>
    <t>CP-HID-13</t>
  </si>
  <si>
    <t>CONJUNTO DE LIGACAO PARA BACIA SANITARIA EM PLASTICO BRANCO COM TUBO, CANOPLA E ANEL DE EXPANSAO (TUBO 1.1/2 '' X 20 CM). FORNECIMENTO E INSTALAÇÃO.</t>
  </si>
  <si>
    <t>15.2.22</t>
  </si>
  <si>
    <t>15.2.23</t>
  </si>
  <si>
    <t>15.2.24</t>
  </si>
  <si>
    <t>15.2.25</t>
  </si>
  <si>
    <t>15.2.26</t>
  </si>
  <si>
    <t>15.2.27</t>
  </si>
  <si>
    <t>15.1.42</t>
  </si>
  <si>
    <t>15.1.43</t>
  </si>
  <si>
    <t>15.1.44</t>
  </si>
  <si>
    <t>15.1.45</t>
  </si>
  <si>
    <t>15.1.46</t>
  </si>
  <si>
    <t>SUPERESTRUTURA</t>
  </si>
  <si>
    <t>CONJUNTO PARA FUTSAL COM TRAVES OFICIAIS DE 7,32 X 2,44 M.</t>
  </si>
  <si>
    <t>CONJUNTO PARA FUTEBOL COM TRAVES OFICIAIS DE 7,32 X 2,44 M.FORNECIMENTO E INSTALAÇÃO.</t>
  </si>
  <si>
    <t>CALÇADA E CAMPO</t>
  </si>
  <si>
    <t>INSTALAÇÃO DE PLACA ORIENTATIVA 2,00X1,00 M</t>
  </si>
  <si>
    <t>10.3</t>
  </si>
  <si>
    <t>ALAMBRADO PARA QUADRA POLIESPORTIVA, ESTRUTURADO POR TUBOS DE ACO GALVANIZADO, (MONTANTES COM DIAMETRO 2", TRAVESSAS E ESCORAS COM DIÂMETRO 1 ¼), COM TELA DE ARAME GALVANIZADO, FIO 14 BWG E MALHA QUADRADA 5X5CM (COM MURETA). AF_03/2021</t>
  </si>
  <si>
    <t>CP-SD-10</t>
  </si>
  <si>
    <t>DEMOLIÇÃO E RETIRADA DE ALAMBRADO COM MOURAO DE CONCRETO</t>
  </si>
  <si>
    <t>CP-REV-01</t>
  </si>
  <si>
    <t xml:space="preserve">FORNECIMENTO E INSTALAÇÃO DE BANCADAS EM GRANITO POLIDO ESP =2,5CM A 3,0CM </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</si>
  <si>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</si>
  <si>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</si>
  <si>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</si>
  <si>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</si>
  <si>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</si>
  <si>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</si>
  <si>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</si>
  <si>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</si>
  <si>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</si>
  <si>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</si>
  <si>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</si>
  <si>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</si>
  <si>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</si>
  <si>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</si>
  <si>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</si>
  <si>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</si>
  <si>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</si>
  <si>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</si>
  <si>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</si>
  <si>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</si>
  <si>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</si>
  <si>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</si>
  <si>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</si>
  <si>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</si>
  <si>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</si>
  <si>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</si>
  <si>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</si>
  <si>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</si>
  <si>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</si>
  <si>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</si>
  <si>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</si>
  <si>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</si>
  <si>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</si>
  <si>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</si>
  <si>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</si>
  <si>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</si>
  <si>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</si>
  <si>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</si>
  <si>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</si>
  <si>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</si>
  <si>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</si>
  <si>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</si>
  <si>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</si>
  <si>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</si>
  <si>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</si>
  <si>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</si>
  <si>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</si>
  <si>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</si>
  <si>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</si>
  <si>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</si>
  <si>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</si>
  <si>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</si>
  <si>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</si>
  <si>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</si>
  <si>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</si>
  <si>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</si>
  <si>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</si>
  <si>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</si>
  <si>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</si>
  <si>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</si>
  <si>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</si>
  <si>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</si>
  <si>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</si>
  <si>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</si>
  <si>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</si>
  <si>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</si>
  <si>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</si>
  <si>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</si>
  <si>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</si>
  <si>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</si>
  <si>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</si>
  <si>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</si>
  <si>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</si>
  <si>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</si>
  <si>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</si>
  <si>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</si>
  <si>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</si>
  <si>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</si>
  <si>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</si>
  <si>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</si>
  <si>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</si>
  <si>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</si>
  <si>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</si>
  <si>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</si>
  <si>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</si>
  <si>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</si>
  <si>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</si>
  <si>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</si>
  <si>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</si>
  <si>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</si>
  <si>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</si>
  <si>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</si>
  <si>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</si>
  <si>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</si>
  <si>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</si>
  <si>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</si>
  <si>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</si>
  <si>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</si>
  <si>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</si>
  <si>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</si>
  <si>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</si>
  <si>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</si>
  <si>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</si>
  <si>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</si>
  <si>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</si>
  <si>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</si>
  <si>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</si>
  <si>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</si>
  <si>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</si>
  <si>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</si>
  <si>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</si>
  <si>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</si>
  <si>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</si>
  <si>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</si>
  <si>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MICTÓRIO SIFONADO LOUÇA BRANCA PARA ENTRADA DE ÁGUA EMBUTIDA  PADRÃO ALTO  FORNECIMENTO E INSTALAÇÃO. AF_01/2020</t>
  </si>
  <si>
    <t>VASO SANITÁRIO SIFONADO COM CAIXA ACOPLADA, LOUÇA BRANCA - PADRÃO ALTO - FORNECIMENTO E INSTALAÇÃO. AF_01/2020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</si>
  <si>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</si>
  <si>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</si>
  <si>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</si>
  <si>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</si>
  <si>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</si>
  <si>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</si>
  <si>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</si>
  <si>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</si>
  <si>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</si>
  <si>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</si>
  <si>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</si>
  <si>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</si>
  <si>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</si>
  <si>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</si>
  <si>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</si>
  <si>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</si>
  <si>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</si>
  <si>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</si>
  <si>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</si>
  <si>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</si>
  <si>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</si>
  <si>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</si>
  <si>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</si>
  <si>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</si>
  <si>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</si>
  <si>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</si>
  <si>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</si>
  <si>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</si>
  <si>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</si>
  <si>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</si>
  <si>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</si>
  <si>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</si>
  <si>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</si>
  <si>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</si>
  <si>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</si>
  <si>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</si>
  <si>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</si>
  <si>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</si>
  <si>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</si>
  <si>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</si>
  <si>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</si>
  <si>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</si>
  <si>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</si>
  <si>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</si>
  <si>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</si>
  <si>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</si>
  <si>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</si>
  <si>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</si>
  <si>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</si>
  <si>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</si>
  <si>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</si>
  <si>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</si>
  <si>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</si>
  <si>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</si>
  <si>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</si>
  <si>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</si>
  <si>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</si>
  <si>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</si>
  <si>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 xml:space="preserve">!EM PROCESSO DE DESATIVACAO! CHAPA DE MADEIRA COMPENSADA DE PINUS, VIROLA OU EQUIVALENTE, DE *2,2 X 1,6* M, E = 6 MM                                                                                                                                                                                                                                                                                                                                                                                      </t>
  </si>
  <si>
    <t xml:space="preserve">!EM PROCESSO DE DESATIVACAO! CHAPA DE MADEIRA COMPENSADA PLASTIFICADA PARA FORMA DE CONCRETO, DE 2,20 x 1,10 M, E = 6 MM                                                                                                                                                                                                                                                                                                                                                                                  </t>
  </si>
  <si>
    <t xml:space="preserve">!EM PROCESSO DE DESATIVACAO! CHAPA DE MADEIRA COMPENSADA PLASTIFICADA PARA FORMA DE CONCRETO, DE 2,20 X 1,10 m, E = 14 MM                                                                                                                                                                                                                                                                                                                                                                                 </t>
  </si>
  <si>
    <t xml:space="preserve">!EM PROCESSO DE DESATIVACAO! CHAPA DE MADEIRA COMPENSADA PLASTIFICADA PARA FORMA DE CONCRETO, DE 2,20 X 1,10 M, E = 20 MM                                                                                                                                                                                                                                                                                                                                                                                 </t>
  </si>
  <si>
    <t xml:space="preserve">!EM PROCESSO DE DESATIVACAO! CHAPA DE MADEIRA COMPENSADA RESINADA PARA FORMA DE CONCRETO, DE *2,2 X 1,1* M, E = 10 MM                                                                                                                                                                                                                                                                                                                                                                                     </t>
  </si>
  <si>
    <t xml:space="preserve">!EM PROCESSO DE DESATIVACAO! CHAPA DE MADEIRA COMPENSADA RESINADA PARA FORMA DE CONCRETO, DE *2,2 X 1,1* M, E = 20 MM                                                                                                                                                                                                                                                                                                                                                                                     </t>
  </si>
  <si>
    <t xml:space="preserve">!EM PROCESSO DE DESATIVACAO! CHAPA DE MADEIRA COMPENSADA RESINADA PARA FORMA DE CONCRETO, DE *2,2 X 1,1* M, E = 6 MM                                                                                                                                                                                                                                                                                                                                                                                      </t>
  </si>
  <si>
    <t xml:space="preserve">!EM PROCESSO DE DESATIVACAO! DOBRADICA EM ACO/FERRO, 3" X 2 1/2", E= 1,2 A 1,8 MM, SEM ANEL,  CROMADO OU ZINCADO, TAMPA BOLA, COM PARAFUSOS                                                                                                                                                                                                                                                                                                                                                               </t>
  </si>
  <si>
    <t xml:space="preserve">!EM PROCESSO DE DESATIVACAO! FUNDO SINTETICO NIVELADOR BRANCO FOSCO PARA MADEIRA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</si>
  <si>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</si>
  <si>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</si>
  <si>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</si>
  <si>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JANELA BASCULANTE, ACO, COM BATENTE/REQUADRO, 60 X 80 CM (SEM VIDROS)                                                                                                                                                                                                                                                                                                                                                                                                        </t>
  </si>
  <si>
    <t xml:space="preserve">!EM PROCESSO DE DESATIVACAO! JANELA DE CORRER, ACO, BATENTE/REQUADRO DE 6 A 14 CM, QUADRICULADA, PINTURA ANTICORROSIVA, SEM VIDRO, BANDEIRA COM BASCULA, 4 FLS, 120  X 150 CM (A X L)                                                                                                                                                                                                                                                                                                                     </t>
  </si>
  <si>
    <t xml:space="preserve">!EM PROCESSO DE DESATIVACAO! LUMINARIA FECHADA P/ ILUMINACAO PUBLICA, TIPO ABL 50/F OU EQUIV, P/ LAMPADA A VAPOR DE MERCURIO 400W                                                                                                                                                                                                                                                                                                                                                                         </t>
  </si>
  <si>
    <t xml:space="preserve">!EM PROCESSO DE DESATIVACAO! MASSA CORRIDA PVA PARA PAREDES INTERNAS                                                                                                                                                                                                                                                                                                                                                                                                                                      </t>
  </si>
  <si>
    <t xml:space="preserve">!EM PROCESSO DE DESATIVACAO! TINTA LATEX PVA PREMIUM, COR BRANCA                                                                                                                                                                                                                                                                                                                                                                                                                                          </t>
  </si>
  <si>
    <t xml:space="preserve">!EM PROCESSO DE DESATIVACAO! VERNIZ POLIURETANO BRILHANTE PARA MADEIRA, SEM FILTRO SOLAR, USO INTERNO E EXTERNO                                                                                                                                                                                                                                                                                                                                                                                           </t>
  </si>
  <si>
    <t xml:space="preserve">!EM PROCESSO DE DESATIVACAO!JANELA DE CORRER, ACO, BATENTE/REQUADRO DE 6 A 14 CM,  COM DIVISAO HORIZ , PINT ANTICORROSIVA, SEM VIDRO, BANDEIRA COM BASCULA, 4 FLS, 120  X 150 CM (A X L)                                                                                                                                                                                                                                                                                                                  </t>
  </si>
  <si>
    <t xml:space="preserve">!EM PROCESSO DE DESATIVACAO!MASSA A OLEO PARA MADEIRA                                                                                                                                                                                                                                                                                                                                                                                                                                                     </t>
  </si>
  <si>
    <t xml:space="preserve">!EM PROCESSO DE DESATIVACAO!MASSA ACRILICA PARA PAREDES INTERIOR/EXTERIOR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</si>
  <si>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</si>
  <si>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</si>
  <si>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</si>
  <si>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</si>
  <si>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</si>
  <si>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</si>
  <si>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</si>
  <si>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</si>
  <si>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</si>
  <si>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</si>
  <si>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</si>
  <si>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</si>
  <si>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</si>
  <si>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</si>
  <si>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</si>
  <si>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</si>
  <si>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</si>
  <si>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</si>
  <si>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</si>
  <si>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</si>
  <si>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</si>
  <si>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</si>
  <si>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</si>
  <si>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</si>
  <si>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</si>
  <si>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</si>
  <si>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</si>
  <si>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</si>
  <si>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</si>
  <si>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</si>
  <si>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</si>
  <si>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</si>
  <si>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</si>
  <si>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</si>
  <si>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</si>
  <si>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</si>
  <si>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</si>
  <si>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</si>
  <si>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</si>
  <si>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</si>
  <si>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</si>
  <si>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</si>
  <si>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</si>
  <si>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</si>
  <si>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</si>
  <si>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</si>
  <si>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</si>
  <si>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</si>
  <si>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</si>
  <si>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</si>
  <si>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</si>
  <si>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</si>
  <si>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OU 12,5 MM, OU 16,0 MM, OU 20,0 MM, OU 25,0 MM, VERGALHAO                                                                                                                                                                                                                                                                                                                                                                                                                             </t>
  </si>
  <si>
    <t xml:space="preserve">ACO CA-25, 16,0 MM, BARRA DE TRANSFERENCIA                                                                                                                                                                                                                                                                                                                                                                                                                                                                </t>
  </si>
  <si>
    <t xml:space="preserve">ACO CA-25, 20,0 MM, BARRA DE TRANSFERENCIA                                                                                                                                                                                                                                                                                                                                                                                                                                                                </t>
  </si>
  <si>
    <t xml:space="preserve">ACO CA-25, 25,0 MM, BARRA DE TRANSFERENCIA                                                                                                                                                                                                                                                                                                                                                                                                                                                                </t>
  </si>
  <si>
    <t xml:space="preserve">ACO CA-25, 32,0 MM, BARRA DE TRANSFERENCIA                                                                                                                                                                                                                                                                                                                                                                                                                                                                </t>
  </si>
  <si>
    <t xml:space="preserve">ACO CA-25, 32,0 MM, VERGALHAO                                                                                                                                                                                                                                                                                                                                                                                                                                                                             </t>
  </si>
  <si>
    <t xml:space="preserve">ACO CA-25, 6,3 MM OU 8,0 MM, VERGALHAO                                                                                                                                                                                                                                                                                                                                                                                                                                                                    </t>
  </si>
  <si>
    <t xml:space="preserve">ACO CA-50, 10,0 MM, OU 12,5 MM, OU 16,0 MM, OU 20,0 MM, DOBRADO E CORTADO                                                                                                                                                                                                                                                                                                                                                                                                                                 </t>
  </si>
  <si>
    <t xml:space="preserve">ACO CA-50, 10,0 MM, VERGALHAO                                                                                                                                                                                                                                                                                                                                                                                                                                                                             </t>
  </si>
  <si>
    <t xml:space="preserve">ACO CA-50, 12,5 MM OU 16,0 MM, VERGALHAO                                                                                                                                                                                                                                                                                                                                                                                                                                                                  </t>
  </si>
  <si>
    <t xml:space="preserve">ACO CA-50, 20,0 MM OU 25,0 MM, VERGALHAO                                                                                                                                                                                                                                                                                                                                                                                                                                                                  </t>
  </si>
  <si>
    <t xml:space="preserve">ACO CA-50, 32,0 MM, VERGALHAO                                                                                                                                                                                                                                                                                                                                                                                                                                                                             </t>
  </si>
  <si>
    <t xml:space="preserve">ACO CA-50, 6,3 MM, DOBRADO E CORTADO                                                                                                                                                                                                                                                                                                                                                                                                                                                                      </t>
  </si>
  <si>
    <t xml:space="preserve">ACO CA-50, 6,3 MM, VERGALHAO                                                                                                                                                                                                                                                                                                                                                                                                                                                                              </t>
  </si>
  <si>
    <t xml:space="preserve">ACO CA-50, 8,0 MM, VERGALHAO                                                                                                                                                                                                                                                                                                                                                                                                                                                                              </t>
  </si>
  <si>
    <t xml:space="preserve">ACO CA-60, 4,2 MM OU 5,0 MM, DOBRADO E CORTADO                                                                                                                                                                                                                                                                                                                                                                                                                                                            </t>
  </si>
  <si>
    <t xml:space="preserve">ACO CA-60, 4,2 MM, OU 5,0 MM, OU 6,0 MM, OU 7,0 MM, VERGALHAO                                                                                                                                                                                                                                                                                                                                                                                                                                             </t>
  </si>
  <si>
    <t xml:space="preserve">ACO CA-60, 6,0 MM OU 7,0 MM, DOBRADO E CORTADO                                                                                                                                                                                                                                                                                                                                                                                                                                                            </t>
  </si>
  <si>
    <t xml:space="preserve">ACO CA-60, 8,0 MM OU 9,5 MM, VERGALHAO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</si>
  <si>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</si>
  <si>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</si>
  <si>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</si>
  <si>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</si>
  <si>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</si>
  <si>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</si>
  <si>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</si>
  <si>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</si>
  <si>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</si>
  <si>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</si>
  <si>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</si>
  <si>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</si>
  <si>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</si>
  <si>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</si>
  <si>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</si>
  <si>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</si>
  <si>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</si>
  <si>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</si>
  <si>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</si>
  <si>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</si>
  <si>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</si>
  <si>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</si>
  <si>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</si>
  <si>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</si>
  <si>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</si>
  <si>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</si>
  <si>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</si>
  <si>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</si>
  <si>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</si>
  <si>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</si>
  <si>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</si>
  <si>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</si>
  <si>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</si>
  <si>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</si>
  <si>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</si>
  <si>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</si>
  <si>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</si>
  <si>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</si>
  <si>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</si>
  <si>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</si>
  <si>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</si>
  <si>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</si>
  <si>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</si>
  <si>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</si>
  <si>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</si>
  <si>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</si>
  <si>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</si>
  <si>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</si>
  <si>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</si>
  <si>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</si>
  <si>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</si>
  <si>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</si>
  <si>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</si>
  <si>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</si>
  <si>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</si>
  <si>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</si>
  <si>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</si>
  <si>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</si>
  <si>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</si>
  <si>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</si>
  <si>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</si>
  <si>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</si>
  <si>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</si>
  <si>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</si>
  <si>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</si>
  <si>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</si>
  <si>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</si>
  <si>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</si>
  <si>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</si>
  <si>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</si>
  <si>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</si>
  <si>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</si>
  <si>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</si>
  <si>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</si>
  <si>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LIQUIDO E ISENTO DE CLORETOS                                                                                                                                                                                                                                                                                                                                                                                                      </t>
  </si>
  <si>
    <t xml:space="preserve">ADITIVO ADESIVO LIQUIDO PARA ARGAMASSAS DE REVESTIMENTOS CIMENTICIOS                                                                                                                                                                                                                                                                                                                                                                                                                                      </t>
  </si>
  <si>
    <t xml:space="preserve">ADITIVO IMPERMEABILIZANTE DE PEGA NORMAL PARA ARGAMASSAS E CONCRETOS SEM ARMACAO, LIQUIDO E ISENTO DE CLORETOS                                                                                                                                                                                                                                                                                                                                                                                            </t>
  </si>
  <si>
    <t xml:space="preserve">ADITIVO IMPERMEABILIZANTE DE PEGA ULTRARRAPIDA, LIQUIDO E ISENTO DE CLORETOS                                                                                                                                                                                                                                                                                                                                                                                                                              </t>
  </si>
  <si>
    <t xml:space="preserve">ADITIVO LIQUIDO IMPERMEABILIZANTE CRISTALIZANTE                                                                                                                                                                                                                                                                                                                                                                                                                                                           </t>
  </si>
  <si>
    <t xml:space="preserve">ADITIVO LIQUIDO INCORPORADOR DE AR PARA CONCRETO E ARGAMASSA, LIQUIDO E ISENTO DE CLORETOS                                                                                                                                                                                                                                                                                                                                                                                                                </t>
  </si>
  <si>
    <t xml:space="preserve">ADITIVO PLASTIFICANTE E ESTABILIZADOR PARA ARGAMASSAS DE ASSENTAMENTO E REBOCO, LIQUIDO E ISENTO DE CLORETOS                                                                                                                                                                                                                                                                                                                                                                                              </t>
  </si>
  <si>
    <t xml:space="preserve">ADITIVO PLASTIFICANTE RETARDADOR DE PEGA E REDUTOR DE AGUA PARA CONCRETO, LIQUIDO E ISENTO DE CLORETOS                                                                                                                                                                                                                                                                                                                                                                                                    </t>
  </si>
  <si>
    <t xml:space="preserve">ADITIVO SUPERPLASTIFICANTE DE PEGA NORMAL PARA CONCRETO, LIQUIDO E ISENTO DE CLORETOS                                                                                                                                                                                                                                                                                                                                                                                                                     </t>
  </si>
  <si>
    <t xml:space="preserve">ADUELA/ GALERIA PRE-MOLDADA DE CONCRETO ARMADO, SECAO QUADRADA INTERNA DE 1,50 X 1,50 M (L X A), MISULA DE 20 X 20 CM, C = 1,00 M, ESPESSURA MIN = 15 CM, TB-45 E FCK DO CONCRETO = 30 MPA                                                                                                                                                                                                                                                                                                                </t>
  </si>
  <si>
    <t xml:space="preserve">ADUELA/ GALERIA PRE-MOLDADA DE CONCRETO ARMADO, SECAO RETANGULAR INTERNA DE 2,00 X 2,00 M (L X A), MISULA DE 20 X 20 CM, C = 1,00 M, ESPESSURA MIN = 15 CM, TB-45 E FCK DO CONCRETO = 30 MPA                                                                                                                                                                                                                                                                                                              </t>
  </si>
  <si>
    <t xml:space="preserve">ADUELA/ GALERIA PRE-MOLDADA DE CONCRETO ARMADO, SECAO RETANGULAR INTERNA DE 2,50 X 2,50 M (L X A), MISULA DE 20 X 20 CM, C = 1,00 M, ESPESSURA MIN = 15 CM, TB-45 E FCK DO CONCRETO = 30 MPA                                                                                                                                                                                                                                                                                                              </t>
  </si>
  <si>
    <t xml:space="preserve">ADUELA/ GALERIA PRE-MOLDADA DE CONCRETO ARMADO, SECAO RETANGULAR INTERNA DE 3,00 X 3,00 M (L X A), MISULA DE 20 X 20 CM, C = 1.00 M, ESPESSURA MIN = 20 CM, TB-45 E FCK DO CONCRETO = 30 MPA                                                                                                                                                                                                                                                                                                              </t>
  </si>
  <si>
    <t xml:space="preserve">AFASTADOR PARA TELHA DE FIBROCIMENTO CANALETE 90 OU KALHETAO                                                                                                                                                                                                                                                                                                                                                                                                                                              </t>
  </si>
  <si>
    <t xml:space="preserve">AGENTE DE CURA, PROTETOR DA EVAPORACAO DA AGUA DE HIDRATACAO DO CONCRETO                                                                                                                                                                                                                                                                                                                                                                                                                                  </t>
  </si>
  <si>
    <t xml:space="preserve">AGREGADO RECICLADO, TIPO RACHAO RECICLADO CINZA, CLASSE 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</si>
  <si>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</si>
  <si>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</si>
  <si>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</si>
  <si>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</si>
  <si>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</si>
  <si>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</si>
  <si>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</si>
  <si>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</si>
  <si>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</si>
  <si>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</si>
  <si>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</si>
  <si>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</si>
  <si>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</si>
  <si>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</si>
  <si>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</si>
  <si>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</si>
  <si>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</si>
  <si>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</si>
  <si>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</si>
  <si>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</si>
  <si>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</si>
  <si>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</si>
  <si>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</si>
  <si>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</si>
  <si>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</si>
  <si>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</si>
  <si>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</si>
  <si>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</si>
  <si>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</si>
  <si>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</si>
  <si>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</si>
  <si>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</si>
  <si>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</si>
  <si>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</si>
  <si>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</si>
  <si>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</si>
  <si>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</si>
  <si>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</si>
  <si>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</si>
  <si>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</si>
  <si>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</si>
  <si>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</si>
  <si>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</si>
  <si>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</si>
  <si>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</si>
  <si>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</si>
  <si>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</si>
  <si>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</si>
  <si>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</si>
  <si>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</si>
  <si>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</si>
  <si>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</si>
  <si>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</si>
  <si>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</si>
  <si>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</si>
  <si>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</si>
  <si>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</si>
  <si>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</si>
  <si>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</si>
  <si>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</si>
  <si>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</si>
  <si>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</si>
  <si>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</si>
  <si>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COM FUNDO, PARA FOSSA E POCO 1,50 X *0,50* M                                                                                                                                                                                                                                                                                                                                                                                                                                      </t>
  </si>
  <si>
    <t xml:space="preserve">ANEL DE CONCRETO ARMADO COM FUNDO, PARA FOSSA E POCO 2,00 X *0,50* M                                                                                                                                                                                                                                                                                                                                                                                                                                      </t>
  </si>
  <si>
    <t xml:space="preserve">ANEL DE CONCRETO ARMADO COM FUNDO, PARA FOSSA E POCO 2,50 X *0,50* M                                                                                                                                                                                                                                                                                                                                                                                                                                      </t>
  </si>
  <si>
    <t xml:space="preserve">ANEL DE CONCRETO ARMADO, COM FUROS/DRENO PARA SUMIDOURO, D = 0,80 M, H = 0,50 M                                                                                                                                                                                                                                                                                                                                                                                                                           </t>
  </si>
  <si>
    <t xml:space="preserve">ANEL DE CONCRETO ARMADO, COM FUROS/DRENO PARA SUMIDOURO, D = 1,00 M, H = 0,50M                                                                                                                                                                                                                                                                                                                                                                                                                            </t>
  </si>
  <si>
    <t xml:space="preserve">ANEL DE CONCRETO ARMADO, COM FUROS/DRENO PARA SUMIDOURO, D = 1,50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</si>
  <si>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</si>
  <si>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</si>
  <si>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</si>
  <si>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</si>
  <si>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</si>
  <si>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</si>
  <si>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</si>
  <si>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</si>
  <si>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</si>
  <si>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</si>
  <si>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</si>
  <si>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</si>
  <si>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</si>
  <si>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</si>
  <si>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</si>
  <si>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ANEL EM CONCRETO ARMADO, LISO,  PARA FOSSAS SEPTICAS E SUMIDOUROS, COM FUNDO, DIAMETRO INTERNO DE 1,20 M E ALTURA DE 0,50 M                                                                                                                                                                                                                                                                                                                                                                               </t>
  </si>
  <si>
    <t xml:space="preserve">ANEL EM CONCRETO ARMADO, LISO, PARA FOSSAS SEPTICAS E SUMIDOUROS, COM FUNDO, DIAMETRO INTERNO DE 3,00 M E ALTURA DE 0,50 M                                                                                                                                                                                                                                                                                                                                                                                </t>
  </si>
  <si>
    <t xml:space="preserve">ANEL EM CONCRETO ARMADO, LISO, PARA FOSSAS SEPTICAS E SUMIDOUROS, SEM FUNDO, DIAMETRO INTERNO DE 2,00 M E ALTURA DE 0,50 M                                                                                                                                                                                                                                                                                                                                                                                </t>
  </si>
  <si>
    <t xml:space="preserve">ANEL EM CONCRETO ARMADO, LISO, PARA FOSSAS SEPTICAS E SUMIDOUROS, SEM FUNDO, DIAMETRO INTERNO DE 2,50 M E ALTURA DE 0,50 M                                                                                                                                                                                                                                                                                                                                                                                </t>
  </si>
  <si>
    <t xml:space="preserve">ANEL EM CONCRETO ARMADO, LISO, PARA FOSSAS SEPTICAS E SUMIDOUROS, SEM FUNDO, DIAMETRO INTERNO DE 3,00 M E ALTURA DE 0,50 M                                                                                                                                                                                                                                                                                                                                                                                </t>
  </si>
  <si>
    <t xml:space="preserve">ANEL EM CONCRETO ARMADO, LISO, PARA POCOS DE INSPECAO, COM FUNDO, DIAMETRO INTERNO DE 0,60 M E ALTURA DE 0,50 M                                                                                                                                                                                                                                                                                                                                                                                           </t>
  </si>
  <si>
    <t xml:space="preserve">ANEL EM CONCRETO ARMADO, LISO, PARA POCOS DE INSPECAO, SEM FUNDO, DIAMETRO INTERNO DE 0,60 M E ALTURA DE 0,20 M                                                                                                                                                                                                                                                                                                                                                                                           </t>
  </si>
  <si>
    <t xml:space="preserve">ANEL EM CONCRETO ARMADO, LISO, PARA POCOS DE INSPECAO, SEM FUNDO, DIAMETRO INTERNO DE 0,60 M E ALTURA DE 0,50 M                                                                                                                                                                                                                                                                                                                                                                                           </t>
  </si>
  <si>
    <t xml:space="preserve">ANEL EM CONCRETO ARMADO, LISO, PARA POCOS DE VISITA, POCOS DE INSPECAO, FOSSAS SEPTICAS E SUMIDOUROS, COM FUNDO, DIAMETRO INTERNO DE 1,20 M E ALTURA DE 0,75 M                                                                                                                                                                                                                                                                                                                                            </t>
  </si>
  <si>
    <t xml:space="preserve">ANEL EM CONCRETO ARMADO, LISO, PARA POCOS DE VISITA, POCOS DE INSPECAO, FOSSAS SEPTICAS E SUMIDOUROS, SEM FUNDO, DIAMETRO INTERNO DE 1,20 M E ALTURA DE 0,50 M                                                                                                                                                                                                                                                                                                                                            </t>
  </si>
  <si>
    <t xml:space="preserve">ANEL EM CONCRETO ARMADO, LISO, PARA POCOS DE VISITAS, POCOS DE INSPECAO, FOSSAS SEPTICAS E SUMIDOUROS, COM FUNDO, DIAMETRO INTERNO DE 0,80 M E ALTURA DE 0,50 M                                                                                                                                                                                                                                                                                                                                           </t>
  </si>
  <si>
    <t xml:space="preserve">ANEL EM CONCRETO ARMADO, LISO, PARA POCOS DE VISITAS, POCOS DE INSPECAO, FOSSAS SEPTICAS E SUMIDOUROS, COM FUNDO, DIAMETRO INTERNO DE 1,00 M E ALTURA DE 0,50 M                                                                                                                                                                                                                                                                                                                                           </t>
  </si>
  <si>
    <t xml:space="preserve">ANEL EM CONCRETO ARMADO, LISO, PARA POCOS DE VISITAS, POCOS DE INSPECAO, FOSSAS SEPTICAS E SUMIDOUROS, SEM FUNDO, DIAMETRO INTERNO DE 0,80 M E ALTURA DE 0,50 M                                                                                                                                                                                                                                                                                                                                           </t>
  </si>
  <si>
    <t xml:space="preserve">ANEL EM CONCRETO ARMADO, LISO, PARA POCOS DE VISITAS, POCOS DE INSPECAO, FOSSAS SEPTICAS E SUMIDOUROS, SEM FUNDO, DIAMETRO INTERNO DE 1,00 M E ALTURA DE 0,50 M                                                                                                                                                                                                                                                                                                                                           </t>
  </si>
  <si>
    <t xml:space="preserve">ANEL EM CONCRETO ARMADO, LISO, PARA, POCOS DE VISITA, POCOS DE INSPECAO, FOSSAS SEPTICAS E SUMIDOUROS, COM FUNDO, DIAMETRO INTERNO DE 1,50 M E ALTURA DE 1,00 M                                                                                                                                                                                                                                                                                                                                           </t>
  </si>
  <si>
    <t xml:space="preserve">ANEL EM CONCRETO ARMADO, LISO, PARA, POCOS DE VISITA, POCOS DE INSPECAO, FOSSAS SEPTICAS E SUMIDOUROS, SEM FUNDO, DIAMETRO INTERNO DE 1,50 M E ALTURA DE 0,50 M                                                                                                                                                                                                                                                                                                                                           </t>
  </si>
  <si>
    <t xml:space="preserve">ANEL EM CONCRETO ARMADO, PERFURADO,  PARA FOSSAS SEPTICAS E SUMIDOUROS, SEM FUNDO, DIAMETRO INTERNO DE 1,20 M E ALTURA DE 0,50 M                                                                                                                                                                                                                                                                                                                                                                          </t>
  </si>
  <si>
    <t xml:space="preserve">ANEL EM CONCRETO ARMADO, PERFURADO, PARA FOSSAS SEPTICAS E SUMIDOUROS, SEM FUNDO, DIAMETRO INTERNO DE 2,00 M E ALTURA DE 0,50 M                                                                                                                                                                                                                                                                                                                                                                           </t>
  </si>
  <si>
    <t xml:space="preserve">ANEL EM CONCRETO ARMADO, PERFURADO, PARA FOSSAS SEPTICAS E SUMIDOUROS, SEM FUNDO, DIAMETRO INTERNO DE 2,50 M E ALTURA DE 0,50 M                                                                                                                                                                                                                                                                                                                                                                           </t>
  </si>
  <si>
    <t xml:space="preserve">ANEL EM CONCRETO ARMADO, PERFURADO, PARA FOSSAS SEPTICAS E SUMIDOUROS, SEM FUNDO, DIAMETRO INTERNO DE 3,00 M E ALTURA DE 0,50 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</si>
  <si>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</si>
  <si>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</si>
  <si>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</si>
  <si>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</si>
  <si>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</si>
  <si>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DE MAO DE OBRA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</si>
  <si>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</si>
  <si>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</si>
  <si>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</si>
  <si>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</si>
  <si>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</si>
  <si>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</si>
  <si>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</si>
  <si>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</si>
  <si>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</si>
  <si>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</si>
  <si>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</si>
  <si>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</si>
  <si>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</si>
  <si>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 CONDICIONADO SPLIT INVERTER, HI-WALL (PAREDE), 12000 BTU/H, CICLO FRIO, 60HZ, CLASSIFICACAO A (SELO PROCEL), GAS HFC, CONTROLE S/FIO                                                                                                                                                                                                                                                                                                                                                                   </t>
  </si>
  <si>
    <t xml:space="preserve">AR CONDICIONADO SPLIT INVERTER, HI-WALL (PAREDE), 18000 BTU/H, CICLO FRIO, 60HZ, CLASSIFICACAO A (SELO PROCEL), GAS HFC, CONTROLE S/FIO                                                                                                                                                                                                                                                                                                                                                                   </t>
  </si>
  <si>
    <t xml:space="preserve">AR CONDICIONADO SPLIT INVERTER, HI-WALL (PAREDE), 24000 BTU/H, CICLO FRIO, 60HZ, CLASSIFICACAO A - SELO PROCEL, GAS HFC, CONTROLE S/FIO                                                                                                                                                                                                                                                                                                                                                                   </t>
  </si>
  <si>
    <t xml:space="preserve">AR CONDICIONADO SPLIT INVERTER, HI-WALL (PAREDE), 9000 BTU/H, CICLO FRIO, 60HZ, CLASSIFICACAO A (SELO PROCEL), GAS HFC, CONTROLE S/FIO                                                                                                                                                                                                                                                                                                                                                                    </t>
  </si>
  <si>
    <t xml:space="preserve">AR CONDICIONADO SPLIT INVERTER, PISO TETO, APRESENTANDO ENTRE 54000 E 58000 BTU/H, CICLO FRIO, 60HZ, CLASSIFICACAO ENERGETICA A OU B (SELO PROCEL), GAS HFC, CONTROLE S/FIO                                                                                                                                                                                                                                                                                                                               </t>
  </si>
  <si>
    <t xml:space="preserve">AR CONDICIONADO SPLIT INVERTER, PISO TETO, 18000 BTU/H, CICLO FRIO, 60HZ, CLASSIFICACAO ENERGETICA A OU B (SELO PROCEL), GAS HFC, CONTROLE S/FIO                                                                                                                                                                                                                                                                                                                                                          </t>
  </si>
  <si>
    <t xml:space="preserve">AR CONDICIONADO SPLIT INVERTER, PISO TETO, 24000 BTU/H, CICLO FRIO, 60HZ, CLASSIFICACAO ENERGETICA A OU B (SELO PROCEL), GAS HFC, CONTROLE S/FIO                                                                                                                                                                                                                                                                                                                                                          </t>
  </si>
  <si>
    <t xml:space="preserve">AR CONDICIONADO SPLIT INVERTER, PISO TETO, 36000 BTU/H, CICLO FRIO, 60HZ, CLASSIFICACAO ENERGETICA A OU B (SELO PROCEL), GAS HFC, CONTROLE S/FIO                                                                                                                                                                                                                                                                                                                                                          </t>
  </si>
  <si>
    <t xml:space="preserve">AR CONDICIONADO SPLIT INVERTER, PISO TETO, 48000 BTU/H, CICLO FRIO, 60HZ, CLASSIFICACAO ENERGETICA A OU B (SELO PROCEL), GAS HFC, CONTROLE S/FIO                                                                                                                                                                                                                                                                                                                                                          </t>
  </si>
  <si>
    <t xml:space="preserve">AR CONDICIONADO SPLIT ON/OFF, CASSETE (TETO), FRIO 4 VIAS 18000 BTUS/H, CLASSIFICACAO ENERGETICA C - SELO PROCEL, GAS HFC, CONTROLE S/ FIO                                                                                                                                                                                                                                                                                                                                                                </t>
  </si>
  <si>
    <t xml:space="preserve">AR CONDICIONADO SPLIT ON/OFF, CASSETE (TETO), FRIO 4 VIAS 24000 BTUS/H, CLASSIFICACAO ENERGETICA C - SELO PROCEL, GAS HFC, CONTROLE S/ FIO                                                                                                                                                                                                                                                                                                                                                                </t>
  </si>
  <si>
    <t xml:space="preserve">AR CONDICIONADO SPLIT ON/OFF, CASSETE (TETO), FRIO 4 VIAS 36000 BTUS/H, CLASSIFICACAO ENERGETICA C - SELO PROCEL, GAS HFC, CONTROLE S/ FIO                                                                                                                                                                                                                                                                                                                                                                </t>
  </si>
  <si>
    <t xml:space="preserve">AR CONDICIONADO SPLIT ON/OFF, CASSETE (TETO), FRIO 4 VIAS 48000 BTUS/H, CLASSIFICACAO ENERGETICA C - SELO PROCEL, GAS HFC, CONTROLE S/ FIO                                                                                                                                                                                                                                                                                                                                                                </t>
  </si>
  <si>
    <t xml:space="preserve">AR CONDICIONADO SPLIT ON/OFF, CASSETE (TETO), FRIO 4 VIAS 60000 BTUS/H, CLASSIFICACAO ENERGETICA C - SELO PROCEL, GAS HFC, CONTROLE S/ FIO                                                                                                                                                                                                                                                                                                                                                                </t>
  </si>
  <si>
    <t xml:space="preserve">AR CONDICIONADO SPLIT ON/OFF, CASSETE (TETO), 18000 BTUS/H, CICLO QUENTE/FRIO, 60 HZ, CLASSIFICACAO ENERGETICA C - SELO PROCEL, GAS HFC, CONTROLE S/ FIO                                                                                                                                                                                                                                                                                                                                                  </t>
  </si>
  <si>
    <t xml:space="preserve">AR CONDICIONADO SPLIT ON/OFF, CASSETE (TETO), 24000 BTUS/H, CICLO QUENTE/FRIO, 60 HZ, CLASSIFICACAO ENERGETICA C - SELO PROCEL, GAS HFC, CONTROLE S/ FIO                                                                                                                                                                                                                                                                                                                                                  </t>
  </si>
  <si>
    <t xml:space="preserve">AR CONDICIONADO SPLIT ON/OFF, CASSETE (TETO), 36000 BTUS/H, CICLO QUENTE/FRIO, 60 HZ, CLASSIFICACAO ENERGETICA A - SELO PROCEL, GAS HFC, CONTROLE S/ FIO                                                                                                                                                                                                                                                                                                                                                  </t>
  </si>
  <si>
    <t xml:space="preserve">AR CONDICIONADO SPLIT ON/OFF, CASSETE (TETO), 48000 BTUS/H, CICLO QUENTE/FRIO, 60 HZ, CLASSIFICACAO ENERGETICA A - SELO PROCEL, GAS HFC, CONTROLE S/ FIO                                                                                                                                                                                                                                                                                                                                                  </t>
  </si>
  <si>
    <t xml:space="preserve">AR CONDICIONADO SPLIT ON/OFF, CASSETE (TETO), 60000 BTUS/H, CICLO QUENTE/FRIO, 60 HZ, CLASSIFICACAO ENERGETICA A - SELO PROCEL, GAS HFC, CONTROLE S/ FIO                                                                                                                                                                                                                                                                                                                                                  </t>
  </si>
  <si>
    <t xml:space="preserve">AR CONDICIONADO SPLIT ON/OFF, HI-WALL (PAREDE), 12000 BTUS/H, CICLO FRIO, 60 HZ, CLASSIFICACAO ENERGETICA A - SELO PROCEL, GAS HFC, CONTROLE S/ FIO                                                                                                                                                                                                                                                                                                                                                       </t>
  </si>
  <si>
    <t xml:space="preserve">AR CONDICIONADO SPLIT ON/OFF, HI-WALL (PAREDE), 12000 BTUS/H, CICLO QUENTE/FRIO, 60 HZ, CLASSIFICACAO ENERGETICA A - SELO PROCEL, GAS HFC, CONTROLE S/ FIO                                                                                                                                                                                                                                                                                                                                                </t>
  </si>
  <si>
    <t xml:space="preserve">AR CONDICIONADO SPLIT ON/OFF, HI-WALL (PAREDE), 18000 BTUS/H, CICLO FRIO, 60 HZ, CLASSIFICACAO ENERGETICA A - SELO PROCEL, GAS HFC, CONTROLE S/ FIO                                                                                                                                                                                                                                                                                                                                                       </t>
  </si>
  <si>
    <t xml:space="preserve">AR CONDICIONADO SPLIT ON/OFF, HI-WALL (PAREDE), 18000 BTUS/H, CICLO QUENTE/FRIO, 60 HZ, CLASSIFICACAO ENERGETICA A - SELO PROCEL, GAS HFC, CONTROLE S/ FIO                                                                                                                                                                                                                                                                                                                                                </t>
  </si>
  <si>
    <t xml:space="preserve">AR CONDICIONADO SPLIT ON/OFF, HI-WALL (PAREDE), 24000 BTUS/H, CICLO FRIO, 60 HZ, CLASSIFICACAO ENERGETICA A - SELO PROCEL, GAS HFC, CONTROLE S/ FIO                                                                                                                                                                                                                                                                                                                                                       </t>
  </si>
  <si>
    <t xml:space="preserve">AR CONDICIONADO SPLIT ON/OFF, HI-WALL (PAREDE), 24000 BTUS/H, CICLO QUENTE/FRIO, 60 HZ, CLASSIFICACAO ENERGETICA A - SELO PROCEL, GAS HFC, CONTROLE S/ FIO                                                                                                                                                                                                                                                                                                                                                </t>
  </si>
  <si>
    <t xml:space="preserve">AR CONDICIONADO SPLIT ON/OFF, HI-WALL (PAREDE), 9000 BTUS/H, CICLO FRIO, 60 HZ, CLASSIFICACAO ENERGETICA A - SELO PROCEL, GAS HFC, CONTROLE S/ FIO                                                                                                                                                                                                                                                                                                                                                        </t>
  </si>
  <si>
    <t xml:space="preserve">AR CONDICIONADO SPLIT ON/OFF, HI-WALL (PAREDE), 9000 BTUS/H, CICLO QUENTE/FRIO, 60 HZ, CLASSIFICACAO ENERGETICA A - SELO PROCEL, GAS HFC, CONTROLE S/ FIO                                                                                                                                                                                                                                                                                                                                                 </t>
  </si>
  <si>
    <t xml:space="preserve">AR CONDICIONADO SPLIT ON/OFF, PISO TETO, 18.000 BTU/H, CICLO FRIO, 60HZ, CLASSIFICACAO ENERGETICA C - SELO PROCEL, GAS HFC, CONTROLE S/FIO                                                                                                                                                                                                                                                                                                                                                                </t>
  </si>
  <si>
    <t xml:space="preserve">AR CONDICIONADO SPLIT ON/OFF, PISO TETO, 24.000 BTU/H, CICLO FRIO, 60HZ, CLASSIFICACAO ENERGETICA C - SELO PROCEL, GAS HFC, CONTROLE S/FIO                                                                                                                                                                                                                                                                                                                                                                </t>
  </si>
  <si>
    <t xml:space="preserve">AR CONDICIONADO SPLIT ON/OFF, PISO TETO, 36.000 BTU/H, CICLO FRIO, 60HZ, CLASSIFICACAO ENERGETICA C - SELO PROCEL, GAS HFC, CONTROLE S/FIO                                                                                                                                                                                                                                                                                                                                                                </t>
  </si>
  <si>
    <t xml:space="preserve">AR CONDICIONADO SPLIT ON/OFF, PISO TETO, 48.000 BTU/H, CICLO FRIO, 60HZ, CLASSIFICACAO ENERGETICA C - SELO PROCEL, GAS HFC, CONTROLE S/FIO                                                                                                                                                                                                                                                                                                                                                                </t>
  </si>
  <si>
    <t xml:space="preserve">AR CONDICIONADO SPLIT ON/OFF, PISO TETO, 60.000 BTU/H, CICLO FRIO, 60HZ, CLASSIFICACAO ENERGETICA C - SELO PROCEL, GAS HFC, CONTROLE S/FIO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</si>
  <si>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</si>
  <si>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</si>
  <si>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</si>
  <si>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</si>
  <si>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SPLIT INVERTER, PISO TETO, 24000 BTU/H, QUENTE/FRIO, 60HZ, CLASSIFICACAO ENERGETICA A - SELO PROCEL, GAS HFC, CONTROLE S/FIO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</si>
  <si>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</si>
  <si>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</si>
  <si>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</si>
  <si>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(2,11 MM), CLASSE 250                                                                                                                                                                                                                                                                                                                                                                                                                                                   </t>
  </si>
  <si>
    <t xml:space="preserve">ARAME FARPADO GALVANIZADO, 16 BWG (1,65 MM), CLASSE 250                                                                                                                                                                                                                                                                                                                                                                                                                                                   </t>
  </si>
  <si>
    <t xml:space="preserve">ARAME GALVANIZADO 12 BWG, D = 2,76 MM (0,048 KG/M) OU 14 BWG, D = 2,11 MM (0,026 KG/M)                                                                                                                                                                                                                                                                                                                                                                                                                    </t>
  </si>
  <si>
    <t xml:space="preserve">ARAME GALVANIZADO 16 BWG, D = 1,65MM (0,0166 KG/M)                                                                                                                                                                                                                                                                                                                                                                                                                                                        </t>
  </si>
  <si>
    <t xml:space="preserve">ARAME GALVANIZADO 18 BWG, D = 1,24MM (0,009 KG/M)                                                                                                                                                                                                                                                                                                                                                                                                                                                         </t>
  </si>
  <si>
    <t xml:space="preserve">ARAME GALVANIZADO 6 BWG, D = 5,16 MM (0,157 KG/M), OU 8 BWG, D = 4,19 MM (0,101 KG/M), OU 10 BWG, D = 3,40 MM (0,0713 KG/M)                                                                                                                                                                                                                                                                                                                                                                               </t>
  </si>
  <si>
    <t xml:space="preserve">ARAME PROTEGIDO COM POLIMERO PARA GABIAO, DIAMETRO 2,2 MM                                                                                                                                                                                                                                                                                                                                                                                                                                                 </t>
  </si>
  <si>
    <t xml:space="preserve">ARAME RECOZIDO 16 BWG, D = 1,65 MM (0,016 KG/M) OU 18 BWG, D = 1,25 MM (0,01 KG/M)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</si>
  <si>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</si>
  <si>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</si>
  <si>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</si>
  <si>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</si>
  <si>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</si>
  <si>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ARGAMASSA COLANTE AC I PARA CERAMICAS                                                                                                                                                                                                                                                                                                                                                                                                                                                                     </t>
  </si>
  <si>
    <t xml:space="preserve">ARGAMASSA COLANTE AC II                                                                                                                                                                                                                                                                                                                                                                                                                                                                                   </t>
  </si>
  <si>
    <t xml:space="preserve">ARGAMASSA COLANTE TIPO AC III                                                                                                                                                                                                                                                                                                                                                                                                                                                                             </t>
  </si>
  <si>
    <t xml:space="preserve">ARGAMASSA COLANTE TIPO AC 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</si>
  <si>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</si>
  <si>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</si>
  <si>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</si>
  <si>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</si>
  <si>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</si>
  <si>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</si>
  <si>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</si>
  <si>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</si>
  <si>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</si>
  <si>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</si>
  <si>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</si>
  <si>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</si>
  <si>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</si>
  <si>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</si>
  <si>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</si>
  <si>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</si>
  <si>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</si>
  <si>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</si>
  <si>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</si>
  <si>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</si>
  <si>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</si>
  <si>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</si>
  <si>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</si>
  <si>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</si>
  <si>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</si>
  <si>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</si>
  <si>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</si>
  <si>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</si>
  <si>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</si>
  <si>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</si>
  <si>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</si>
  <si>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</si>
  <si>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</si>
  <si>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</si>
  <si>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</si>
  <si>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</si>
  <si>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</si>
  <si>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</si>
  <si>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</si>
  <si>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</si>
  <si>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</si>
  <si>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</si>
  <si>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LISA, REDONDA, DE LATAO POLIDO, DIAMETRO NOMINAL 5/8", DIAMETRO EXTERNO = 34 MM, DIAMETRO DO FURO = 17 MM, ESPESSURA = *2,5* MM                                                                                                                                                                                                                                                                                                                                                                   </t>
  </si>
  <si>
    <t xml:space="preserve">ARRUELA QUADRADA EM ACO GALVANIZADO, DIMENSAO = 38 MM, ESPESSURA = 3MM, DIAMETRO DO FURO= 18 MM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</si>
  <si>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</si>
  <si>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</si>
  <si>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</si>
  <si>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</si>
  <si>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</si>
  <si>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</si>
  <si>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</si>
  <si>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</si>
  <si>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</si>
  <si>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</si>
  <si>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</si>
  <si>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</si>
  <si>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</si>
  <si>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</si>
  <si>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</si>
  <si>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</si>
  <si>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DE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</si>
  <si>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</si>
  <si>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</si>
  <si>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</si>
  <si>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</si>
  <si>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</si>
  <si>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</si>
  <si>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</si>
  <si>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</si>
  <si>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</si>
  <si>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</si>
  <si>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</si>
  <si>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</si>
  <si>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t>
  </si>
  <si>
    <t xml:space="preserve">AZULEJISTA OU LADRILHEIRO (MENSALISTA)                                                                                                                                                                                                                                                                                                                                                                                                                                                                    </t>
  </si>
  <si>
    <t xml:space="preserve">BACIA SANITARIA (VASO) COM CAIXA ACOPLADA, SIFAO APARENTE, DE LOUCA BRANCA (SEM ASSENTO)                                                                                                                                                                                                                                                                                                                                                                                                                  </t>
  </si>
  <si>
    <t xml:space="preserve">BACIA SANITARIA (VASO) COM CAIXA ACOPLADA, SIFAO OCULTO / CARENADO, DE LOUCA BRANCA (SEM ASSENTO ) - PADRAO ALTO                                                                                                                                                                                                                                                                                                                                                                                          </t>
  </si>
  <si>
    <t xml:space="preserve">BACIA SANITARIA (VASO) CONVENCIONAL PARA PCD, SEM FURO FRONTAL, DE LOUCA BRANCA (SEM ASSENTO)                                                                                                                                                                                                                                                                                                                                                                                                             </t>
  </si>
  <si>
    <t xml:space="preserve">BACIA SANITARIA (VASO) CONVENCIONAL PARA USO ESPECIFICO (HOSPITAIS, CLINICAS), COM FURO FRONTAL, DE LOUCA BRANCA, SEM ASSENTO                                                                                                                                                                                                                                                                                                                                                                             </t>
  </si>
  <si>
    <t xml:space="preserve">BACIA SANITARIA (VASO) CONVENCIONAL, DE LOUCA BRANCA, SIFAO APARENTE, SAIDA VERTICAL (SEM ASSENTO)                                                                                                                                                                                                                                                                                                                                                                                                        </t>
  </si>
  <si>
    <t xml:space="preserve">BACIA SANITARIA (VASO) CONVENCIONAL, DE LOUCA COLORIDA, SIFAO APARENTE, SAIDA VERTICAL (SEM ASSENTO)                                                                                                                                                                                                                                                                                                                                                                                                      </t>
  </si>
  <si>
    <t xml:space="preserve">BACIA SANITARIA (VASO) INFANTIL, SIFONADO, DE LOUCA BRANCA, (SEM ASSENTO)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</si>
  <si>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</si>
  <si>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</si>
  <si>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</si>
  <si>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</si>
  <si>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</si>
  <si>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</si>
  <si>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</si>
  <si>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</si>
  <si>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</si>
  <si>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</si>
  <si>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</si>
  <si>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</si>
  <si>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</si>
  <si>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</si>
  <si>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</si>
  <si>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</si>
  <si>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</si>
  <si>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</si>
  <si>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</si>
  <si>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EM LADO OPOSTO, COR CINZA                                                                                                                                                                                                                                                                                                                                                                                                                                                    </t>
  </si>
  <si>
    <t xml:space="preserve">BARRA ANTIPANICO DUPLA, PARA PORTA DE VIDRO, COR CINZA                                                                                                                                                                                                                                                                                                                                                                                                                                                    </t>
  </si>
  <si>
    <t xml:space="preserve">BARRA ANTIPANICO SIMPLES, CEGA EM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</si>
  <si>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</si>
  <si>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</si>
  <si>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</si>
  <si>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</si>
  <si>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</si>
  <si>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</si>
  <si>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</si>
  <si>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</si>
  <si>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</si>
  <si>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</si>
  <si>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</si>
  <si>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</si>
  <si>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</si>
  <si>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CHATA, RETANGULAR (QUALQUER BITOLA)                                                                                                                                                                                                                                                                                                                                                                                                                                                        </t>
  </si>
  <si>
    <t xml:space="preserve">BARRA DE FERRO CHATO, RETANGULAR, 19,05 MM X 3,17 MM (L X E), 0,47 KG/M                                                                                                                                                                                                                                                                                                                                                                                                                                   </t>
  </si>
  <si>
    <t xml:space="preserve">BARRA DE FERRO CHATO, RETANGULAR, 25,4 MM X 4,76 MM (L X E), 1,73 KG/M                                                                                                                                                                                                                                                                                                                                                                                                                                    </t>
  </si>
  <si>
    <t xml:space="preserve">BARRA DE FERRO CHATO, RETANGULAR, 25,4 MM X 6,35 MM (L X E), 1,2265 KG/M                                                                                                                                                                                                                                                                                                                                                                                                                                  </t>
  </si>
  <si>
    <t xml:space="preserve">BARRA DE FERRO CHATO, RETANGULAR, 38,1 MM X 12,7 MM (L X E), 3,79 KG/M                                                                                                                                                                                                                                                                                                                                                                                                                                    </t>
  </si>
  <si>
    <t xml:space="preserve">BARRA DE FERRO CHATO, RETANGULAR, 38,1 MM X 6,35 MM (L X E), 1,89 KG/M                                                                                                                                                                                                                                                                                                                                                                                                                                    </t>
  </si>
  <si>
    <t xml:space="preserve">BARRA DE FERRO CHATO, RETANGULAR, 38,1 MM X 9,53 MM (L X E), 2,84 KG/M                                                                                                                                                                                                                                                                                                                                                                                                                                    </t>
  </si>
  <si>
    <t xml:space="preserve">BARRA DE FERRO CHATO, RETANGULAR, 50,8 MM X 12,7 MM (L X E), 5,06 KG/M                                                                                                                                                                                                                                                                                                                                                                                                                                    </t>
  </si>
  <si>
    <t xml:space="preserve">BARRA DE FERRO CHATO, RETANGULAR, 50,8 MM X 25,4 MM (L X E), 10,12 KG/M                                                                                                                                                                                                                                                                                                                                                                                                                                   </t>
  </si>
  <si>
    <t xml:space="preserve">BARRA DE FERRO CHATO, RETANGULAR, 50,8 MM X 6,35 MM (L X E), 2,53 KG/M                                                                                                                                                                                                                                                                                                                                                                                                                                    </t>
  </si>
  <si>
    <t xml:space="preserve">BARRA DE FERRO CHATO, RETANGULAR, 50,8 MM X 7,94 MM (L X E), 3,162 KG/M                                                                                                                                                                                                                                                                                                                                                                                                                                   </t>
  </si>
  <si>
    <t xml:space="preserve">BARRA DE FERRO CHATO, RETANGULAR, 50,8 MM X 9,53 MM (L X E), 3,79KG/M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</si>
  <si>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</si>
  <si>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</si>
  <si>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</si>
  <si>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</si>
  <si>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</si>
  <si>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</si>
  <si>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</si>
  <si>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BATENTE / PORTAL / ADUELA / MARCO EM MADEIRA MACICA COM REBAIXO, E = *3* CM, L = *14* CM, PARA PORTAS DE  GIRO DE *60 CM A 120* CM  X *210* CM, PINUS / EUCALIPTO / VIROLA OU EQUIVALENTE DA REGIAO (NAO INCLUI ALIZARES)                                                                                                                                                                                                                                                                                 </t>
  </si>
  <si>
    <t xml:space="preserve">BATENTE / PORTAL / ADUELA / MARCO EM MADEIRA MACICA COM REBAIXO, E = *3* CM, L = *16* CM, PARA PORTAS DE  GIRO DE *60 CM A 120* CM  X *210* CM, CEDRINHO / ANGELIM COMERCIAL / TAURI / CURUPIXA / PEROBA / CUMARU OU EQUIVALENTE DA REGIAO (NAO INCLUI ALIZARES)                                                                                                                                                                                                                                          </t>
  </si>
  <si>
    <t xml:space="preserve">BATENTE / PORTAL / ADUELA / MARCO EM MADEIRA MACICA COM REBAIXO, E = *3* CM, L = *16* CM, PARA PORTAS DE  GIRO DE *60 CM A 120* CM  X *210* CM, PINUS / EUCALIPTO / VIROLA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</si>
  <si>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</si>
  <si>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</si>
  <si>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</si>
  <si>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</si>
  <si>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</si>
  <si>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</si>
  <si>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</si>
  <si>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</si>
  <si>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</si>
  <si>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</si>
  <si>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</si>
  <si>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</si>
  <si>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</si>
  <si>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</si>
  <si>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CERAMICO VAZADO PARA ALVENARIA DE VEDACAO, DE 9 X 19 X 19 CM (L X A X C)                                                                                                                                                                                                                                                                                                                                                                                                                            </t>
  </si>
  <si>
    <t xml:space="preserve">BLOCO CERAMICO VAZADO PARA ALVENARIA DE VEDACAO, 4 FUROS, DE 9 X 9 X 19 CM (L X A X C)                                                                                                                                                                                                                                                                                                                                                                                                                    </t>
  </si>
  <si>
    <t xml:space="preserve">BLOCO CERAMICO VAZADO PARA ALVENARIA DE VEDACAO, 6 FUROS, DE 9 X 14 X 19 CM (L X A X C)                                                                                                                                                                                                                                                                                                                                                                                                                   </t>
  </si>
  <si>
    <t xml:space="preserve">BLOCO CERAMICO VAZADO PARA ALVENARIA DE VEDACAO, 6 FUROS, DE 9 X 9 X 19 CM (L X A X C)                                                                                                                                                                                                                                                                                                                                                                                                                    </t>
  </si>
  <si>
    <t xml:space="preserve">BLOCO CERAMICO VAZADO PARA ALVENARIA DE VEDACAO, 8 FUROS, DE 9 X 19 X 19 CM (L XA X C)                                                                                                                                                                                                                                                                                                                                                                                                                    </t>
  </si>
  <si>
    <t xml:space="preserve">BLOCO CERAMICO VAZADO PARA ALVENARIA DE VEDACAO, 8 FUROS, DE 9 X 19 X 29 CM (L X A X C)                                                                                                                                                                                                                                                                                                                                                                                                                   </t>
  </si>
  <si>
    <t xml:space="preserve">BLOCO DE CONCRETO ESTRUTURAL 14 X 19 X 29 CM, FBK 10 MPA (NBR 6136)                                                                                                                                                                                                                                                                                                                                                                                                                                       </t>
  </si>
  <si>
    <t xml:space="preserve">BLOCO DE CONCRETO ESTRUTURAL 14 X 19 X 29 CM, FBK 12 MPA (NBR 6136)                                                                                                                                                                                                                                                                                                                                                                                                                                       </t>
  </si>
  <si>
    <t xml:space="preserve">BLOCO DE CONCRETO ESTRUTURAL 14 X 19 X 29 CM, FBK 14 MPA (NBR 6136)                                                                                                                                                                                                                                                                                                                                                                                                                                       </t>
  </si>
  <si>
    <t xml:space="preserve">BLOCO DE CONCRETO ESTRUTURAL 14 X 19 X 29 CM, FBK 16 MPA (NBR 6136)                                                                                                                                                                                                                                                                                                                                                                                                                                       </t>
  </si>
  <si>
    <t xml:space="preserve">BLOCO DE CONCRETO ESTRUTURAL 14 X 19 X 29 CM, FBK 4,5 MPA (NBR 6136)                                                                                                                                                                                                                                                                                                                                                                                                                                      </t>
  </si>
  <si>
    <t xml:space="preserve">BLOCO DE CONCRETO ESTRUTURAL 14 X 19 X 29 CM, FBK 6 MPA (NBR 6136)                                                                                                                                                                                                                                                                                                                                                                                                                                        </t>
  </si>
  <si>
    <t xml:space="preserve">BLOCO DE CONCRETO ESTRUTURAL 14 X 19 X 29 CM, FBK 8 MPA (NBR 6136)                                                                                                                                                                                                                                                                                                                                                                                                                                        </t>
  </si>
  <si>
    <t xml:space="preserve">BLOCO DE CONCRETO ESTRUTURAL 14 X 19 X 34 CM, FBK 4,5 MPA (NBR 6136)                                                                                                                                                                                                                                                                                                                                                                                                                                      </t>
  </si>
  <si>
    <t xml:space="preserve">BLOCO DE CONCRETO ESTRUTURAL 14 X 19 X 39 CM, FBK 10 MPA (NBR 6136)                                                                                                                                                                                                                                                                                                                                                                                                                                       </t>
  </si>
  <si>
    <t xml:space="preserve">BLOCO DE CONCRETO ESTRUTURAL 14 X 19 X 39 CM, FBK 12 MPA (NBR 6136)                                                                                                                                                                                                                                                                                                                                                                                                                                       </t>
  </si>
  <si>
    <t xml:space="preserve">BLOCO DE CONCRETO ESTRUTURAL 14 X 19 X 39 CM, FBK 14 MPA (NBR 6136)                                                                                                                                                                                                                                                                                                                                                                                                                                       </t>
  </si>
  <si>
    <t xml:space="preserve">BLOCO DE CONCRETO ESTRUTURAL 14 X 19 X 39 CM, FBK 4,5 MPA (NBR 6136)                                                                                                                                                                                                                                                                                                                                                                                                                                      </t>
  </si>
  <si>
    <t xml:space="preserve">BLOCO DE CONCRETO ESTRUTURAL 14 X 19 X 39 CM, FBK 6 MPA (NBR 6136)                                                                                                                                                                                                                                                                                                                                                                                                                                        </t>
  </si>
  <si>
    <t xml:space="preserve">BLOCO DE CONCRETO ESTRUTURAL 14 X 19 X 39 CM, FBK 8 MPA (NBR 6136)                                                                                                                                                                                                                                                                                                                                                                                                                                        </t>
  </si>
  <si>
    <t xml:space="preserve">BLOCO DE CONCRETO ESTRUTURAL 14 X 19 X 39, FCK 16 MPA (NBR 6136)                                                                                                                                                                                                                                                                                                                                                                                                                                          </t>
  </si>
  <si>
    <t xml:space="preserve">BLOCO DE CONCRETO ESTRUTURAL 19 X 19 X 39 CM, FBK 10 MPA (NBR 6136)                                                                                                                                                                                                                                                                                                                                                                                                                                       </t>
  </si>
  <si>
    <t xml:space="preserve">BLOCO DE CONCRETO ESTRUTURAL 19 X 19 X 39 CM, FBK 12 MPA (NBR 6136)                                                                                                                                                                                                                                                                                                                                                                                                                                       </t>
  </si>
  <si>
    <t xml:space="preserve">BLOCO DE CONCRETO ESTRUTURAL 19 X 19 X 39 CM, FBK 14 MPA (NBR 6136)                                                                                                                                                                                                                                                                                                                                                                                                                                       </t>
  </si>
  <si>
    <t xml:space="preserve">BLOCO DE CONCRETO ESTRUTURAL 19 X 19 X 39 CM, FBK 16 MPA (NBR 6136)                                                                                                                                                                                                                                                                                                                                                                                                                                       </t>
  </si>
  <si>
    <t xml:space="preserve">BLOCO DE CONCRETO ESTRUTURAL 19 X 19 X 39 CM, FBK 4,5 MPA (NBR 6136)                                                                                                                                                                                                                                                                                                                                                                                                                                      </t>
  </si>
  <si>
    <t xml:space="preserve">BLOCO DE CONCRETO ESTRUTURAL 19 X 19 X 39 CM, FBK 8 MPA (NBR 6136)                                                                                                                                                                                                                                                                                                                                                                                                                                        </t>
  </si>
  <si>
    <t xml:space="preserve">BLOCO DE CONCRETO ESTRUTURAL 9 X 19 X 39 CM, FBK 4,5 MPA (NBR 6136)                                                                                                                                                                                                                                                                                                                                                                                                                                       </t>
  </si>
  <si>
    <t xml:space="preserve">BLOCO DE ESPUMA MULTIUSO *23 X 13 X 8* CM                                                                                                                                                                                                                                                                                                                                                                                                                                                                 </t>
  </si>
  <si>
    <t xml:space="preserve">BLOCO DE GESSO COMPACTO / MACICO, BRANCO, E = 10 CM, DIMENSOES *67 X 50* CM                                                                                                                                                                                                                                                                                                                                                                                                                               </t>
  </si>
  <si>
    <t xml:space="preserve">BLOCO DE GESSO VAZADO, BRANCO, E = *7* CM, DIMENSOES *67 X 50* CM                                                                                                                                                                                                                                                                                                                                                                                                                                         </t>
  </si>
  <si>
    <t xml:space="preserve">BLOCO DE POLIETILENO ALTA DENSIDADE, *27* X *30* X *100* CM, ACOMPANHADOS PLACAS  TERMINAIS  E LONGARINAS, PARA FUNDO DE FILTRO                                                                                                                                                                                                                                                                                                                                                                           </t>
  </si>
  <si>
    <t xml:space="preserve">BLOCO DE VEDACAO CONCRETO APARENTE 9 X 19 X 39 CM (CLASSE C - NBR 6136)                                                                                                                                                                                                                                                                                                                                                                                                                                   </t>
  </si>
  <si>
    <t xml:space="preserve">BLOCO DE VEDACAO CONCRETO 14 X 19 X 29 CM (CLASSE C - NBR 6136)                                                                                                                                                                                                                                                                                                                                                                                                                                           </t>
  </si>
  <si>
    <t xml:space="preserve">BLOCO DE VEDACAO DE CONCRETO APARENTE 14 X 19 X 39 CM (CLASSE C - NBR 6136)                                                                                                                                                                                                                                                                                                                                                                                                                               </t>
  </si>
  <si>
    <t xml:space="preserve">BLOCO DE VEDACAO DE CONCRETO APARENTE 19 X 19 X 39 CM  (CLASSE C - NBR 6136)                                                                                                                                                                                                                                                                                                                                                                                                                              </t>
  </si>
  <si>
    <t xml:space="preserve">BLOCO DE VEDACAO DE CONCRETO CELULAR AUTOCLAVADO 10 X 30 X 60 CM (E X A X C)                                                                                                                                                                                                                                                                                                                                                                                                                              </t>
  </si>
  <si>
    <t xml:space="preserve">BLOCO DE VEDACAO DE CONCRETO CELULAR AUTOCLAVADO 15 X 30 X 60 CM (E X A X C)                                                                                                                                                                                                                                                                                                                                                                                                                              </t>
  </si>
  <si>
    <t xml:space="preserve">BLOCO DE VEDACAO DE CONCRETO CELULAR AUTOCLAVADO 20 X 30 X 60 CM (E X A X C)                                                                                                                                                                                                                                                                                                                                                                                                                              </t>
  </si>
  <si>
    <t xml:space="preserve">BLOCO DE VEDACAO DE CONCRETO 14 X 19 X 39 CM (CLASSE C - NBR 6136)                                                                                                                                                                                                                                                                                                                                                                                                                                        </t>
  </si>
  <si>
    <t xml:space="preserve">BLOCO DE VEDACAO DE CONCRETO 19 X 19 X 39 CM (CLASSE C - NBR 6136)                                                                                                                                                                                                                                                                                                                                                                                                                                        </t>
  </si>
  <si>
    <t xml:space="preserve">BLOCO DE VEDACAO DE CONCRETO, 9 X 19 X 39 CM (CLASSE C - NBR 6136)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</si>
  <si>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</si>
  <si>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</si>
  <si>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</si>
  <si>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</si>
  <si>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</si>
  <si>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</si>
  <si>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</si>
  <si>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</si>
  <si>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</si>
  <si>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CELULAR AUTOCLAVADO 12,5 X 30 X 60 CM (E X A X C)                                                                                                                                                                                                                                                                                                                                                                                                                                  </t>
  </si>
  <si>
    <t xml:space="preserve">BLOCO VEDACAO CONCRETO CELULAR AUTOCLAVADO 7,5 X 30 X 60 CM (E X A X C)                                                                                                                                                                                                                                                                                                                                                                                                                                   </t>
  </si>
  <si>
    <t xml:space="preserve">BLOQUETE/PISO DE CONCRETO - MODELO BLOCO PISOGRAMA/CONCREGRAMA 2 FUROS, DIMENSOES APROX. DE 35 CM X 15 CM E ESPESSURA DE 7 CM (+/- 1 CM), COR NATURAL                                                                                                                                                                                                                                                                                                                                                     </t>
  </si>
  <si>
    <t xml:space="preserve">BLOQUETE/PISO DE CONCRETO - MODELO PISOGRAMA/CONCREGRAMA/PAVI-GRADE/GRAMEIRO, DIMENSOES APROXIMADAS DE 60 CM X 45 CM E ESPESSURA DE 8 CM (+/- 1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</si>
  <si>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</si>
  <si>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</si>
  <si>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</si>
  <si>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</si>
  <si>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</si>
  <si>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</si>
  <si>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</si>
  <si>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 HEXAGONAL, 25 CM X 25 CM, E = 10 CM, RESISTENCIA DE 35 MPA (NBR 9781), COR NATURAL                                                                                                                                                                                                                                                                                                                                                            </t>
  </si>
  <si>
    <t xml:space="preserve">BLOQUETE/PISO INTERTRAVADO DE CONCRETO - MODELO SEXTAVADO / HEXAGONAL, 25 CM X 25 CM, E = 6 CM, RESISTENCIA DE 35 MPA (NBR 9781), COR NATURAL                                                                                                                                                                                                                                                                                                                                                             </t>
  </si>
  <si>
    <t xml:space="preserve">BLOQUETE/PISO INTERTRAVADO DE CONCRETO - MODELO SEXTAVADO / HEXAGONAL,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</si>
  <si>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</si>
  <si>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</si>
  <si>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</si>
  <si>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</si>
  <si>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</si>
  <si>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</si>
  <si>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</si>
  <si>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</si>
  <si>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</si>
  <si>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</si>
  <si>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</si>
  <si>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</si>
  <si>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</si>
  <si>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</si>
  <si>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</si>
  <si>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</si>
  <si>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</si>
  <si>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</si>
  <si>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</si>
  <si>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</si>
  <si>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</si>
  <si>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</si>
  <si>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</si>
  <si>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</si>
  <si>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</si>
  <si>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</si>
  <si>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</si>
  <si>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</si>
  <si>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</si>
  <si>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</si>
  <si>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</si>
  <si>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</si>
  <si>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</si>
  <si>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PARA JANELA TIPO GUILHOTINA, EM ZAMAC CROMADO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</si>
  <si>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</si>
  <si>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</si>
  <si>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</si>
  <si>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</si>
  <si>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</si>
  <si>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</si>
  <si>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</si>
  <si>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</si>
  <si>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</si>
  <si>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</si>
  <si>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</si>
  <si>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</si>
  <si>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</si>
  <si>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</si>
  <si>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</si>
  <si>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</si>
  <si>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</si>
  <si>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</si>
  <si>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</si>
  <si>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</si>
  <si>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</si>
  <si>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</si>
  <si>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</si>
  <si>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</si>
  <si>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</si>
  <si>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</si>
  <si>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</si>
  <si>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</si>
  <si>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</si>
  <si>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</si>
  <si>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</si>
  <si>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</si>
  <si>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</si>
  <si>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</si>
  <si>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</si>
  <si>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</si>
  <si>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</si>
  <si>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</si>
  <si>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</si>
  <si>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</si>
  <si>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</si>
  <si>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</si>
  <si>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</si>
  <si>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</si>
  <si>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</si>
  <si>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</si>
  <si>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</si>
  <si>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</si>
  <si>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</si>
  <si>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</si>
  <si>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</si>
  <si>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</si>
  <si>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</si>
  <si>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</si>
  <si>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</si>
  <si>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</si>
  <si>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</si>
  <si>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</si>
  <si>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</si>
  <si>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</si>
  <si>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</si>
  <si>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</si>
  <si>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</si>
  <si>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</si>
  <si>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</si>
  <si>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</si>
  <si>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</si>
  <si>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</si>
  <si>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</si>
  <si>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</si>
  <si>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</si>
  <si>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</si>
  <si>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</si>
  <si>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</si>
  <si>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</si>
  <si>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</si>
  <si>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</si>
  <si>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</si>
  <si>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</si>
  <si>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</si>
  <si>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</si>
  <si>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</si>
  <si>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</si>
  <si>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</si>
  <si>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</si>
  <si>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</si>
  <si>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</si>
  <si>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</si>
  <si>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</si>
  <si>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</si>
  <si>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</si>
  <si>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</si>
  <si>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</si>
  <si>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</si>
  <si>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</si>
  <si>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</si>
  <si>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</si>
  <si>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</si>
  <si>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</si>
  <si>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</si>
  <si>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</si>
  <si>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</si>
  <si>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</si>
  <si>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</si>
  <si>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</si>
  <si>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</si>
  <si>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</si>
  <si>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</si>
  <si>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</si>
  <si>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</si>
  <si>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</si>
  <si>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</si>
  <si>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</si>
  <si>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</si>
  <si>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</si>
  <si>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</si>
  <si>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OU AGUAS PLUVIAIS PREDIAIS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</si>
  <si>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</si>
  <si>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</si>
  <si>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</si>
  <si>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</si>
  <si>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</si>
  <si>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</si>
  <si>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</si>
  <si>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</si>
  <si>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</si>
  <si>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</si>
  <si>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</si>
  <si>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</si>
  <si>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</si>
  <si>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</si>
  <si>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</si>
  <si>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</si>
  <si>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</si>
  <si>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</si>
  <si>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</si>
  <si>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</si>
  <si>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</si>
  <si>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</si>
  <si>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12,7 MM (1/2"), COM ALMA DE ACO CABO INDEPENDENTE 6 X 25 F                                                                                                                                                                                                                                                                                                                                                                                                              </t>
  </si>
  <si>
    <t xml:space="preserve">CABO DE ACO GALVANIZADO, DIAMETRO 12,7 MM (1/2"), COM ALMA DE FIBRA 6 X 25 F                                                                                                                                                                                                                                                                                                                                                                                                                              </t>
  </si>
  <si>
    <t xml:space="preserve">CABO DE ACO GALVANIZADO, DIAMETRO 9,53 MM (3/8"), COM ALMA DE FIBRA 6 X 25 F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</si>
  <si>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</si>
  <si>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</si>
  <si>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</si>
  <si>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</si>
  <si>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</si>
  <si>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</si>
  <si>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</si>
  <si>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</si>
  <si>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</si>
  <si>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</si>
  <si>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</si>
  <si>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</si>
  <si>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</si>
  <si>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</si>
  <si>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</si>
  <si>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</si>
  <si>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</si>
  <si>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</si>
  <si>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</si>
  <si>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</si>
  <si>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</si>
  <si>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</si>
  <si>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</si>
  <si>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</si>
  <si>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</si>
  <si>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</si>
  <si>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</si>
  <si>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</si>
  <si>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</si>
  <si>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</si>
  <si>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</si>
  <si>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</si>
  <si>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</si>
  <si>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</si>
  <si>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</si>
  <si>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</si>
  <si>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</si>
  <si>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</si>
  <si>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</si>
  <si>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</si>
  <si>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</si>
  <si>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</si>
  <si>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</si>
  <si>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</si>
  <si>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</si>
  <si>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</si>
  <si>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</si>
  <si>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</si>
  <si>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</si>
  <si>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</si>
  <si>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</si>
  <si>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</si>
  <si>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</si>
  <si>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</si>
  <si>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</si>
  <si>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</si>
  <si>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</si>
  <si>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</si>
  <si>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</si>
  <si>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</si>
  <si>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</si>
  <si>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</si>
  <si>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</si>
  <si>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</si>
  <si>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</si>
  <si>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</si>
  <si>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</si>
  <si>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</si>
  <si>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</si>
  <si>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</si>
  <si>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</si>
  <si>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</si>
  <si>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</si>
  <si>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</si>
  <si>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</si>
  <si>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</si>
  <si>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</si>
  <si>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</si>
  <si>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</si>
  <si>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</si>
  <si>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</si>
  <si>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</si>
  <si>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</si>
  <si>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</si>
  <si>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</si>
  <si>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</si>
  <si>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</si>
  <si>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</si>
  <si>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</si>
  <si>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</si>
  <si>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</si>
  <si>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</si>
  <si>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</si>
  <si>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</si>
  <si>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</si>
  <si>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</si>
  <si>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</si>
  <si>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</si>
  <si>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</si>
  <si>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</si>
  <si>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</si>
  <si>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</si>
  <si>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</si>
  <si>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</si>
  <si>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</si>
  <si>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</si>
  <si>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</si>
  <si>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</si>
  <si>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</si>
  <si>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</si>
  <si>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</si>
  <si>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</si>
  <si>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</si>
  <si>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</si>
  <si>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</si>
  <si>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</si>
  <si>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</si>
  <si>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</si>
  <si>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</si>
  <si>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</si>
  <si>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</si>
  <si>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</si>
  <si>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</si>
  <si>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</si>
  <si>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</si>
  <si>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</si>
  <si>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</si>
  <si>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</si>
  <si>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</si>
  <si>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</si>
  <si>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</si>
  <si>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</si>
  <si>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</si>
  <si>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</si>
  <si>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</si>
  <si>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</si>
  <si>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</si>
  <si>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</si>
  <si>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</si>
  <si>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</si>
  <si>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</si>
  <si>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</si>
  <si>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</si>
  <si>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</si>
  <si>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</si>
  <si>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</si>
  <si>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</si>
  <si>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SIMPLES, CORPO EM LATAO MACICO, COM LARGURA DE 25 MM E ALTURA DE APROX 25 MM, HASTE CEMENTADA (NAO LONGA), EM ACO TEMPERADO COM DIAMETRO DE APROX 5,0 MM, INCLUINDO 2 CHAVES                                                                                                                                                                                                                                                                                                                      </t>
  </si>
  <si>
    <t xml:space="preserve">CADEADO SIMPLES, CORPO EM LATAO MACICO, COM LARGURA DE 35 MM E ALTURA DE APROX 30 MM, HASTE CEMENTADA (NAO LONGA), EM ACO TEMPERADO COM DIAMETRO DE APROX 6,0 MM, INCLUINDO 2 CHAVES                                                                                                                                                                                                                                                                                                                      </t>
  </si>
  <si>
    <t xml:space="preserve">CADEADO SIMPLES, CORPO EM LATAO MACICO, COM LARGURA DE 50 MM E ALTURA DE APROX 40 MM, HASTE CEMENTADA EM ACO TEMPERADO COM DIAMETRO DE APROX 8,0 MM, INCLUINDO 2 CHAVES                                                                                                                                                                                                                                                                                                                                   </t>
  </si>
  <si>
    <t xml:space="preserve">CADEIRA SUSPENSA MANUAL / BALANCIM INDIVIDUAL (NBR 14751)                                                                                                                                                                                                                                                                                                                                                                                                                                                 </t>
  </si>
  <si>
    <t xml:space="preserve">CAIBRO APARELHADO  *7,5 X 7,5* CM, EM MACARANDUBA, ANGELIM OU EQUIVALENTE DA REGIAO                                                                                                                                                                                                                                                                                                                                                                                                                       </t>
  </si>
  <si>
    <t xml:space="preserve">CAIBRO APARELHADO *6 X 8* CM, EM MACARANDUBA, ANGELIM OU EQUIVALENTE DA REGIAO                                                                                                                                                                                                                                                                                                                                                                                                                            </t>
  </si>
  <si>
    <t xml:space="preserve">CAIBRO NAO APARELHADO  *7,5 X 7,5* CM, EM MACARANDUBA, ANGELIM OU EQUIVALENTE DA REGIAO -  BRUTA                                                                                                                                                                                                                                                                                                                                                                                                          </t>
  </si>
  <si>
    <t xml:space="preserve">CAIBRO NAO APARELHADO *5 X 6* CM, EM MACARANDUBA, ANGELIM OU EQUIVALENTE DA REGIAO -  BRUTA                                                                                                                                                                                                                                                                                                                                                                                                               </t>
  </si>
  <si>
    <t xml:space="preserve">CAIBRO NAO APARELHADO,  *6 X 8* CM,  EM MACARANDUBA, ANGELIM OU EQUIVALENTE DA REGIAO -  BRUTA                                                                                                                                                                                                                                                                                                                                                                                                            </t>
  </si>
  <si>
    <t xml:space="preserve">CAIBRO ROLICO DE MADEIRA TRATADA, D = 4 A 7 CM, H = 3,00 M, EM EUCALIPTO OU EQUIVALENTE DA REGIAO                                                                                                                                                                                                                                                                                                                                                                                                         </t>
  </si>
  <si>
    <t xml:space="preserve">CAIBRO 5 X 5 CM EM PINUS, MISTA OU EQUIVALENTE DA REGIAO - BRUTA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</si>
  <si>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</si>
  <si>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</si>
  <si>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</si>
  <si>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</si>
  <si>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</si>
  <si>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</si>
  <si>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</si>
  <si>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</si>
  <si>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</si>
  <si>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</si>
  <si>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</si>
  <si>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ATERRAMENTO EM CONCRETO PRÃ-MOLDADO, DIAMETRO DE 0,30 M E ALTURA DE 0,35 M, SEM FUNDO E COM TAMPA                                                                                                                                                                                                                                                                                                                                                                                               </t>
  </si>
  <si>
    <t xml:space="preserve">CAIXA DE CONCRETO ARMADO PRE-MOLDADO, COM FUNDO E SEM TAMPA, DIMENSOES DE 0,30 X 0,30 X 0,30 M                                                                                                                                                                                                                                                                                                                                                                                                            </t>
  </si>
  <si>
    <t xml:space="preserve">CAIXA DE CONCRETO ARMADO PRE-MOLDADO, COM FUNDO E SEM TAMPA, DIMENSOES DE 0,40 X 0,40 X 0,40 M                                                                                                                                                                                                                                                                                                                                                                                                            </t>
  </si>
  <si>
    <t xml:space="preserve">CAIXA DE CONCRETO ARMADO PRE-MOLDADO, COM FUNDO E SEM TAMPA, DIMENSOES DE 0,60 X 0,60 X 0,50 M                                                                                                                                                                                                                                                                                                                                                                                                            </t>
  </si>
  <si>
    <t xml:space="preserve">CAIXA DE CONCRETO ARMADO PRE-MOLDADO, COM FUNDO E SEM TAMPA, DIMENSOES DE 0,80 X 0,80 X 0,50 M                                                                                                                                                                                                                                                                                                                                                                                                            </t>
  </si>
  <si>
    <t xml:space="preserve">CAIXA DE CONCRETO ARMADO PRE-MOLDADO, COM FUNDO E SEM TAMPA, DIMENSOES DE 1,00 X 1,00 X 0,50 M                                                                                                                                                                                                                                                                                                                                                                                                            </t>
  </si>
  <si>
    <t xml:space="preserve">CAIXA DE CONCRETO ARMADO PRE-MOLDADO, COM FUNDO E TAMPA, DIMENSOES DE 0,30 X 0,30 X 0,30 M                                                                                                                                                                                                                                                                                                                                                                                                                </t>
  </si>
  <si>
    <t xml:space="preserve">CAIXA DE CONCRETO ARMADO PRE-MOLDADO, COM FUNDO E TAMPA, DIMENSOES DE 0,40 X 0,40 X 0,40 M                                                                                                                                                                                                                                                                                                                                                                                                                </t>
  </si>
  <si>
    <t xml:space="preserve">CAIXA DE CONCRETO ARMADO PRE-MOLDADO, COM FUNDO E TAMPA, DIMENSOES DE 0,60 X 0,60 X 0,50 M                                                                                                                                                                                                                                                                                                                                                                                                                </t>
  </si>
  <si>
    <t xml:space="preserve">CAIXA DE CONCRETO ARMADO PRE-MOLDADO, SEM FUNDO, QUADRADA, DIMENSOES DE 0,30 X 0,30 X 0,30 M                                                                                                                                                                                                                                                                                                                                                                                                              </t>
  </si>
  <si>
    <t xml:space="preserve">CAIXA DE CONCRETO ARMADO PRE-MOLDADO, SEM FUNDO, QUADRADA, DIMENSOES DE 0,40 X 0,40 X 0,40 M                                                                                                                                                                                                                                                                                                                                                                                                              </t>
  </si>
  <si>
    <t xml:space="preserve">CAIXA DE CONCRETO ARMADO PRE-MOLDADO, SEM FUNDO, QUADRADA, DIMENSOES DE 0,60 X 0,60 X 0,50 M                                                                                                                                                                                                                                                                                                                                                                                                              </t>
  </si>
  <si>
    <t xml:space="preserve">CAIXA DE CONCRETO ARMADO PRE-MOLDADO, SEM FUNDO, QUADRADA, DIMENSOES DE 0,80 X 0,80 X 0,50 M                                                                                                                                                                                                                                                                                                                                                                                                              </t>
  </si>
  <si>
    <t xml:space="preserve">CAIXA DE CONCRETO ARMADO PRE-MOLDADO, SEM FUNDO, QUADRADA, DIMENSOES DE 1,00 X 1,00 X 0,50 M                                                                                                                                                                                                                                                                                                                                                                                                              </t>
  </si>
  <si>
    <t xml:space="preserve">CAIXA DE DERIVACAO PARA MEDIDOR DE ENERGIA, COM BARRAMENTO MONOFASICO, EM POLICARBONATO / TERMOPLASTICO - MODULO (PADRAO CONCESSIONARIA LOCAL)                                                                                                                                                                                                                                                                                                                                                            </t>
  </si>
  <si>
    <t xml:space="preserve">CAIXA DE DERIVACAO PARA MEDIDOR DE ENERGIA, COM BARRAMENTO POLIFASICO, EM POLICARBONATO / TERMOPLASTICO - MODULO (PADRAO CONCESSIONARIA LOCAL)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</si>
  <si>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</si>
  <si>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</si>
  <si>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CILINDRICA EM CONCRETO SIMPLES,  PRE-MOLDADA, COM DIAMETRO DE 40 CM E ALTURA DE 45 CM, COM TAMPA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</si>
  <si>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</si>
  <si>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</si>
  <si>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</si>
  <si>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</si>
  <si>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</si>
  <si>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</si>
  <si>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</si>
  <si>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</si>
  <si>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 DERIVACAO / LUZ, OCTOGONAL 4 X4, EM ACO ESMALTADA, COM FUNDO MOVEL SIMPLES (FMS)                                                                                                                                                                                                                                                                                                                                                                                                      </t>
  </si>
  <si>
    <t xml:space="preserve">CAIXA DE PASSAGEM ELETRICA DE PAREDE, DE EMBUTIR, EM PVC, COM TAMPA APARAFUSADA, DIMENSOES 120 X 120 X *75* MM                                                                                                                                                                                                                                                                                                                                                                                            </t>
  </si>
  <si>
    <t xml:space="preserve">CAIXA DE PASSAGEM ELETRICA DE PAREDE, DE EMBUTIR, EM PVC, COM TAMPA APARAFUSADA, DIMENSOES 150 X 150 X *75* MM                                                                                                                                                                                                                                                                                                                                                                                            </t>
  </si>
  <si>
    <t xml:space="preserve">CAIXA DE PASSAGEM ELETRICA DE PAREDE, DE EMBUTIR, EM PVC, COM TAMPA APARAFUSADA, DIMENSOES 200 X 200 X *90* MM                                                                                                                                                                                                                                                                                                                                                                                            </t>
  </si>
  <si>
    <t xml:space="preserve">CAIXA DE PASSAGEM ELETRICA DE PAREDE, DE EMBUTIR, EM TERMOPLASTICO / PVC, COM TAMPA APARAFUSADA, DIMENSOES 400 X 400 X *120* MM                                                                                                                                                                                                                                                                                                                                                                           </t>
  </si>
  <si>
    <t xml:space="preserve">CAIXA DE PASSAGEM ELETRICA DE PAREDE, DE SOBREPOR, EM PVC, COM TAMPA APARAFUSADA, DIMENSOES 300 X 300 X *100* MM                                                                                                                                                                                                                                                                                                                                                                                          </t>
  </si>
  <si>
    <t xml:space="preserve">CAIXA DE PASSAGEM ELETRICA DE PAREDE, DE SOBREPOR, EM PVC, COM TAMPA APARAFUSADA, DIMENSOES, 400 X 400 X *120* MM                                                                                                                                                                                                                                                                                                                                                                                         </t>
  </si>
  <si>
    <t xml:space="preserve">CAIXA DE PASSAGEM ELETRICA DE PAREDE, DE SOBREPOR, EM TERMOPLASTICO / PVC, COM TAMPA APARAFUSA, DIMENSOES 200 X 200 X *100* MM                                                                                                                                                                                                                                                                                                                                                                            </t>
  </si>
  <si>
    <t xml:space="preserve">CAIXA DE PASSAGEM ELETRICA DE PAREDE, DE SOBREPOR, EM TERMOPLASTICO / PVC, COM TAMPA APARAFUSADA, DIMENSOES, 150 X 150 X *100* MM                                                                                                                                                                                                                                                                                                                                                                         </t>
  </si>
  <si>
    <t xml:space="preserve">CAIXA DE PASSAGEM ELETRICA, PARA PISO, EM PVC, DIMENSOES DE 3/4" A 4"                                                                                                                                                                                                                                                                                                                                                                                                                                     </t>
  </si>
  <si>
    <t xml:space="preserve">CAIXA DE PASSAGEM METALICA DE SOBREPOR COM TAMPA PARAFUSADA, DIMENSOES 20 X 20 X 10 CM                                                                                                                                                                                                                                                                                                                                                                                                                    </t>
  </si>
  <si>
    <t xml:space="preserve">CAIXA DE PASSAGEM METALICA DE SOBREPOR COM TAMPA PARAFUSADA, DIMENSOES 30 X 30 X 10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</si>
  <si>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</si>
  <si>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</si>
  <si>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</si>
  <si>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</si>
  <si>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</si>
  <si>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METALICA, DE SOBREPOR, COM TAMPA APARAFUSADA, DIMENSOES 15 X 15 X *10* CM                                                                                                                                                                                                                                                                                                                                                                                                               </t>
  </si>
  <si>
    <t xml:space="preserve">CAIXA DE PASSAGEM METALICA, DE SOBREPOR, COM TAMPA APARAFUSADA, DIMENSOES 35 X 35 X *12* CM                                                                                                                                                                                                                                                                                                                                                                                                               </t>
  </si>
  <si>
    <t xml:space="preserve">CAIXA DE PASSAGEM/ LUZ / TELEFONIA, DE EMBUTIR,  EM CHAPA DE ACO GALVANIZADO, DIMENSOES 150 X 150 X 15 CM (PADRAO CONCESSIONARIA LOCAL)                                                                                                                                                                                                                                                                                                                                                                   </t>
  </si>
  <si>
    <t xml:space="preserve">CAIXA DE PASSAGEM/ LUZ / TELEFONIA, DE EMBUTIR,  EM CHAPA DE ACO GALVANIZADO, DIMENSOES 20 X 20 X *12* CM (PADRAO CONCESSIONARIA LOCAL)                                                                                                                                                                                                                                                                                                                                                                   </t>
  </si>
  <si>
    <t xml:space="preserve">CAIXA DE PASSAGEM/ LUZ / TELEFONIA, DE EMBUTIR,  EM CHAPA DE ACO GALVANIZADO, DIMENSOES 200 X 200 X 20 CM (PADRAO CONCESSIONARIA LOCAL)                                                                                                                                                                                                                                                                                                                                                                   </t>
  </si>
  <si>
    <t xml:space="preserve">CAIXA DE PASSAGEM/ LUZ / TELEFONIA, DE EMBUTIR,  EM CHAPA DE ACO GALVANIZADO, DIMENSOES 40 X 40 X *12* CM (PADRAO CONCESSIONARIA LOCAL)                                                                                                                                                                                                                                                                                                                                                                   </t>
  </si>
  <si>
    <t xml:space="preserve">CAIXA DE PASSAGEM/ LUZ / TELEFONIA, DE EMBUTIR,  EM CHAPA DE ACO GALVANIZADO, DIMENSOES 60 X 60 X *12* CM (PADRAO CONCESSIONARIA LOCAL)                                                                                                                                                                                                                                                                                                                                                                   </t>
  </si>
  <si>
    <t xml:space="preserve">CAIXA DE PASSAGEM/ LUZ / TELEFONIA, DE EMBUTIR,  EM CHAPA DE ACO GALVANIZADO, DIMENSOES 80 X 80 X *12* CM (PADRAO CONCESSIONARIA LOCAL)                                                                                                                                                                                                                                                                                                                                                                   </t>
  </si>
  <si>
    <t xml:space="preserve">CAIXA DE PASSAGEM/ LUZ / TELEFONIA, DE EMBUTIR, EM CHAPA DE ACO GALVANIZADO, DIMENSOES 120 X 120 X *12* CM (PADRAO CONCESSIONARIA LOCAL)                                                                                                                                                                                                                                                                                                                                                                  </t>
  </si>
  <si>
    <t xml:space="preserve">CAIXA DE PASSAGEM/ LUZ / TELEFONIA, DE SOBREPOR,  EM CHAPA DE ACO GALVANIZADO, DIMENSOES 80 X 80 X *12* CM (PADRAO CONCESSIONARIA LOCAL)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</si>
  <si>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</si>
  <si>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</si>
  <si>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</si>
  <si>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</si>
  <si>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INSPECAO EM POLIETILENO PARA ATERRAMENTO E PARA RAIOS DIAMETRO = 300 MM                                                                                                                                                                                                                                                                                                                                                                                                                             </t>
  </si>
  <si>
    <t xml:space="preserve">CAIXA INTERNA/EXTERNA DE MEDICAO PARA 1 MEDIDOR TRIFASICO, COM VISOR, EM CHAPA DE ACO 18 USG (PADRAO DA CONCESSIONARIA LOCAL)                                                                                                                                                                                                                                                                                                                                                                             </t>
  </si>
  <si>
    <t xml:space="preserve">CAIXA INTERNA/EXTERNA DE MEDICAO PARA 4 MEDIDORES MONOFASICOS, COM VISOR, EM CHAPA DE ACO 18 USG (PADRAO DA CONCESSIONARIA LOCAL)                                                                                                                                                                                                                                                                                                                                                                         </t>
  </si>
  <si>
    <t xml:space="preserve">CAIXA MODULAR PARA MEDIDOR DE ENERGIA AGRUPADA, EM POLICARBONATO /  TERMOPLASTICO, COM SUPORTE PARA DISJUNTOR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</si>
  <si>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</si>
  <si>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</si>
  <si>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*0,24 M X 0,45 M X 0,30* M (L X C X A)                                                                                                                                                                                                                                                                                                                                                                                                                        </t>
  </si>
  <si>
    <t xml:space="preserve">CAIXA PARA MEDICAO COLETIVA TIPO L, PADRAO BIFASICO OU TRIFASICO, PARA ATE 4 MEDIDORES, SEM BARRAMENTO E COM PORTAS INFERIOR E SUPERIOR                                                                                                                                                                                                                                                                                                                                                                   </t>
  </si>
  <si>
    <t xml:space="preserve">CAIXA PARA MEDICAO COLETIVA TIPO M, PADRAO BIFASICO OU TRIFASICO, PARA ATE 8 MEDIDORES, SEM BARRAMENTO E COM PORTAS INFERIOR E SUPERIOR                                                                                                                                                                                                                                                                                                                                                                   </t>
  </si>
  <si>
    <t xml:space="preserve">CAIXA PARA MEDICAO COLETIVA TIPO N, PADRAO BIFASICO OU TRIFASICO, PARA ATE 12 MEDIDORES, SEM BARRAMENTO E COM PORTAS INFERIOR E SUPERIOR                                                                                                                                                                                                                                                                                                                                                                  </t>
  </si>
  <si>
    <t xml:space="preserve">CAIXA PARA MEDIDOR MONOFASICO, EM POLICARBONATO / TERMOPLASTICO, PARA ALOJAR 1 DISJUNTOR (PADRAO DA CONCESSIONARIA LOCAL)                                                                                                                                                                                                                                                                                                                                                                                 </t>
  </si>
  <si>
    <t xml:space="preserve">CAIXA PARA MEDIDOR POLIFASICO, EM POLICARBONATO / TERMOPLASTICO, PARA ALOJAR 1 DISJUNTOR (PADRAO DA CONCESSIONARIA LOCAL)                                                                                                                                                                                                                                                                                                                                                                                 </t>
  </si>
  <si>
    <t xml:space="preserve">CAIXA PRE-MOLDADA PARA BOCA DE LOBO, EM CONCRETO ARMADO, COM FCK DE 25 MPA, COM DIMENSOES 1,10 X 0,65 X 1,00 M (COMPRIMENTO X LARGURA X ALTURA)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</si>
  <si>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</si>
  <si>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</si>
  <si>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</si>
  <si>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</si>
  <si>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</si>
  <si>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</si>
  <si>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</si>
  <si>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</si>
  <si>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</si>
  <si>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</si>
  <si>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</si>
  <si>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</si>
  <si>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</si>
  <si>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</si>
  <si>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</si>
  <si>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</si>
  <si>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t>
  </si>
  <si>
    <t xml:space="preserve">CALHA QUADRADA DE CHAPA DE ACO GALVANIZADA NUM 24, CORTE 33 CM                                                                                                                                                                                                                                                                                                                                                                                                                                            </t>
  </si>
  <si>
    <t xml:space="preserve">CALHA QUADRADA DE CHAPA DE ACO GALVANIZADA NUM 24, CORTE 50 CM                                                                                                                                                                                                                                                                                                                                                                                                                                            </t>
  </si>
  <si>
    <t xml:space="preserve">CALHA QUADRADA DE CHAPA DE ACO GALVANIZADA NUM 26, CORTE 33 CM                                                                                                                                                                                                                                                                                                                                                                                                                                            </t>
  </si>
  <si>
    <t xml:space="preserve">CALHA QUADRADA DE CHAPA DE ACO GALVANIZADA NUM 28, CORTE 25 CM                                                                                                                                                                                                                                                                                                                                                                                                                                            </t>
  </si>
  <si>
    <t xml:space="preserve">CALHA/CANALETA DE CONCRETO SIMPLES, TIPO MEIA CANA, DIAMETRO DE 20 CM, PARA AGUA PLUVIAL                                                                                                                                                                                                                                                                                                                                                                                                                  </t>
  </si>
  <si>
    <t xml:space="preserve">CALHA/CANALETA DE CONCRETO SIMPLES, TIPO MEIA CANA, DIAMETRO DE 30 CM, PARA AGUA PLUVIAL                                                                                                                                                                                                                                                                                                                                                                                                                  </t>
  </si>
  <si>
    <t xml:space="preserve">CALHA/CANALETA DE CONCRETO SIMPLES, TIPO MEIA CANA, DIAMETRO DE 40 CM, PARA AGUA PLUVIAL                                                                                                                                                                                                                                                                                                                                                                                                                  </t>
  </si>
  <si>
    <t xml:space="preserve">CALHA/CANALETA DE CONCRETO SIMPLES, TIPO MEIA CANA, DIAMETRO DE 50 CM, PARA AGUA PLUVIAL                                                                                                                                                                                                                                                                                                                                                                                                                  </t>
  </si>
  <si>
    <t xml:space="preserve">CALHA/CANALETA DE CONCRETO SIMPLES, TIPO MEIA CANA, DIAMETRO DE 60 CM, PARA AGUA PLUVIAL                                                                                                                                                                                                                                                                                                                                                                                                                  </t>
  </si>
  <si>
    <t xml:space="preserve">CALHA/CANALETA DE CONCRETO SIMPLES, TIPO MEIA CANA, DIAMETRO DE 80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</si>
  <si>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</si>
  <si>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</si>
  <si>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</si>
  <si>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</si>
  <si>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</si>
  <si>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</si>
  <si>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</si>
  <si>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</si>
  <si>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</si>
  <si>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</si>
  <si>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</si>
  <si>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</si>
  <si>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</si>
  <si>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</si>
  <si>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</si>
  <si>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</si>
  <si>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</si>
  <si>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</si>
  <si>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</si>
  <si>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</si>
  <si>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</si>
  <si>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COM MOTOR A DIESEL, POTENCIA *160*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</si>
  <si>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</si>
  <si>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</si>
  <si>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</si>
  <si>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DE CONCRETO ESTRUTURAL 14 X 19 X 29 CM, FBK 14 MPA (NBR 6136)                                                                                                                                                                                                                                                                                                                                                                                                                                    </t>
  </si>
  <si>
    <t xml:space="preserve">CANALETA DE CONCRETO ESTRUTURAL 14 X 19 X 29 CM, FBK 4,5 MPA (NBR 6136)                                                                                                                                                                                                                                                                                                                                                                                                                                   </t>
  </si>
  <si>
    <t xml:space="preserve">CANALETA DE CONCRETO ESTRUTURAL 14 X 19 X 39 CM, FBK 14 MPA (NBR 6136)                                                                                                                                                                                                                                                                                                                                                                                                                                    </t>
  </si>
  <si>
    <t xml:space="preserve">CANALETA DE CONCRETO ESTRUTURAL 14 X 19 X 39 CM, FBK 4,5 MPA (NBR 6136)                                                                                                                                                                                                                                                                                                                                                                                                                                   </t>
  </si>
  <si>
    <t xml:space="preserve">CANALETA DE CONCRETO 14 X 19 X 19 CM (CLASSE C - NBR 6136)                                                                                                                                                                                                                                                                                                                                                                                                                                                </t>
  </si>
  <si>
    <t xml:space="preserve">CANALETA DE CONCRETO 19 X 19 X 19 CM (CLASSE C - NBR 6136)                                                                                                                                                                                                                                                                                                                                                                                                                                                </t>
  </si>
  <si>
    <t xml:space="preserve">CANALETA DE CONCRETO 9 X 19 X 19 CM (CLASSE C - NBR 6136)                                                                                                                                                                                                                                                                                                                                                                                                                                                 </t>
  </si>
  <si>
    <t xml:space="preserve">CANALETA ESTRUTURAL CERAMICA, 14 X 19 X 19 CM, 6,0 MPA (NBR 15270)                                                                                                                                                                                                                                                                                                                                                                                                                                        </t>
  </si>
  <si>
    <t xml:space="preserve">CANALETA ESTRUTURAL CERAMICA, 14 X 19 X 29 CM, 6,0 MPA (NBR 15270)                                                                                                                                                                                                                                                                                                                                                                                                                                        </t>
  </si>
  <si>
    <t xml:space="preserve">CANALETA ESTRUTURAL CERAMICA, 14 X 19 X 39 CM, 6,0 MPA (NBR 15270)                                                                                                                                                                                                                                                                                                                                                                                                                                        </t>
  </si>
  <si>
    <t xml:space="preserve">CANOPLA ACABAMENTO CROMADO PARA INSTALACAO DE SPRINKLER, SOB FORRO, 15 MM                                                                                                                                                                                                                                                                                                                                                                                                                                 </t>
  </si>
  <si>
    <t xml:space="preserve">CANTONEIRA (ABAS IGUAIS) EM FERRO GALVANIZADO, 25,4 MM X 3,17 MM (L X E), 1,27KG/M                                                                                                                                                                                                                                                                                                                                                                                                                        </t>
  </si>
  <si>
    <t xml:space="preserve">CANTONEIRA (ABAS IGUAIS) EM FERRO GALVANIZADO, 38,1 MM X 3,17 MM (L X E), 3,48 KG/M                                                                                                                                                                                                                                                                                                                                                                                                                       </t>
  </si>
  <si>
    <t xml:space="preserve">CANTONEIRA (ABAS IGUAIS) EM FERRO GALVANIZADO, 50,8 MM X 9,53 MM (L X E), 6,99 KG/M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</si>
  <si>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</si>
  <si>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</si>
  <si>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</si>
  <si>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</si>
  <si>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</si>
  <si>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</si>
  <si>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</si>
  <si>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</si>
  <si>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</si>
  <si>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</si>
  <si>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</si>
  <si>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</si>
  <si>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</si>
  <si>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</si>
  <si>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</si>
  <si>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</si>
  <si>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</si>
  <si>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</si>
  <si>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</si>
  <si>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</si>
  <si>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</si>
  <si>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</si>
  <si>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</si>
  <si>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</si>
  <si>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</si>
  <si>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</si>
  <si>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</si>
  <si>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</si>
  <si>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</si>
  <si>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</si>
  <si>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</si>
  <si>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OU AGUAS PLUVIAIS PREDIAIS                                                                                                                                                                                                                                                                                                                                                                                                                                       </t>
  </si>
  <si>
    <t xml:space="preserve">CAP PVC, SERIE R, DN 150 MM, PARA ESGOTO OU AGUAS PLUVIAIS PREDIAIS                                                                                                                                                                                                                                                                                                                                                                                                                                       </t>
  </si>
  <si>
    <t xml:space="preserve">CAP PVC, SERIE R, DN 75 MM, PARA ESGOTO OU AGUAS PLUVIAIS PREDIAIS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</si>
  <si>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</si>
  <si>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</si>
  <si>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</si>
  <si>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</si>
  <si>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</si>
  <si>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</si>
  <si>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</si>
  <si>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</si>
  <si>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</si>
  <si>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</si>
  <si>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</si>
  <si>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</si>
  <si>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</si>
  <si>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</si>
  <si>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</si>
  <si>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</si>
  <si>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</si>
  <si>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</si>
  <si>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</si>
  <si>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</si>
  <si>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</si>
  <si>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</si>
  <si>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</si>
  <si>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</si>
  <si>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</si>
  <si>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</si>
  <si>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</si>
  <si>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</si>
  <si>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</si>
  <si>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</si>
  <si>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</si>
  <si>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</si>
  <si>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</si>
  <si>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</si>
  <si>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</si>
  <si>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</si>
  <si>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</si>
  <si>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</si>
  <si>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</si>
  <si>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</si>
  <si>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</si>
  <si>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</si>
  <si>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</si>
  <si>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</si>
  <si>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</si>
  <si>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</si>
  <si>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</si>
  <si>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</si>
  <si>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</si>
  <si>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</si>
  <si>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</si>
  <si>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</si>
  <si>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</si>
  <si>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</si>
  <si>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</si>
  <si>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</si>
  <si>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</si>
  <si>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</si>
  <si>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CENTRO DE MEDICAO AGRUPADA, EM POLICARBONATO / PVC, COM 12 MEDIDORES E PROTECAO GERAL (INCLUI BARRAMENTO, DISJUNTORES E ACESSORIOS DE FIXACAO) (PADRAO CONCESSIONARIA LOCAL)                                                                                                                                                                                                                                                                                                                              </t>
  </si>
  <si>
    <t xml:space="preserve">CENTRO DE MEDICAO AGRUPADA, EM POLICARBONATO / PVC, COM 16 MEDIDORES E PROTECAO GERAL (INCLUI BARRAMENTO, DISJUNTORES E ACESSORIOS DE FIXACAO) (PADRAO CONCESSIONARIA LOCAL)                                                                                                                                                                                                                                                                                                                              </t>
  </si>
  <si>
    <t xml:space="preserve">CENTRO DE MEDICAO AGRUPADA, EM POLICARBONATO / PVC, COM 4 MEDIDORES E PROTECAO GERAL (INCLUI BARRAMENTO, DISJUNTORES E ACESSORIOS DE FIXACAO) (PADRAO CONCESSIONARIA LOCAL)                                                                                                                                                                                                                                                                                                                               </t>
  </si>
  <si>
    <t xml:space="preserve">CENTRO DE MEDICAO AGRUPADA, EM POLICARBONATO / PVC, COM 8 MEDIDORES E PROTECAO GERAL (INCLUI BARRAMENTO, DISJUNTORES E ACESSORIOS DE FIXACAO) (PADRAO CONCESSIONARIA LOCAL)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</si>
  <si>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</si>
  <si>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</si>
  <si>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</si>
  <si>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GALVANIZADA, PERFURADA (GRADE FUROS) E = 1,5 MM, DIAMETRO DO FURO = 9,52 MM (FUROS ALTERNADOS HORIZ.)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</si>
  <si>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</si>
  <si>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</si>
  <si>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</si>
  <si>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</si>
  <si>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</si>
  <si>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</si>
  <si>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</si>
  <si>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</si>
  <si>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</si>
  <si>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</si>
  <si>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</si>
  <si>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</si>
  <si>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</si>
  <si>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</si>
  <si>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</si>
  <si>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0,64 (5,12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</si>
  <si>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</si>
  <si>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</si>
  <si>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</si>
  <si>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</si>
  <si>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</si>
  <si>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</si>
  <si>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</si>
  <si>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</si>
  <si>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</si>
  <si>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</si>
  <si>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</si>
  <si>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</si>
  <si>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</si>
  <si>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</si>
  <si>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</si>
  <si>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</si>
  <si>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</si>
  <si>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</si>
  <si>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</si>
  <si>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</si>
  <si>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</si>
  <si>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</si>
  <si>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</si>
  <si>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</si>
  <si>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12 MM                                                                                                                                                                                                                                                                                                                                                                                                              </t>
  </si>
  <si>
    <t xml:space="preserve">CHAPA DE MADEIRA COMPENSADA RESINADA PARA FORMA DE CONCRETO, DE *2,2 X 1,1* M, E = 14 MM                                                                                                                                                                                                                                                                                                                                                                                                                  </t>
  </si>
  <si>
    <t xml:space="preserve">CHAPA DE MADEIRA COMPENSADA RESINADA PARA FORMA DE CONCRETO, DE *2,2 X 1,1* M, E = 17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</si>
  <si>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</si>
  <si>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</si>
  <si>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</si>
  <si>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</si>
  <si>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</si>
  <si>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</si>
  <si>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</si>
  <si>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</si>
  <si>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</si>
  <si>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</si>
  <si>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</si>
  <si>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</si>
  <si>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</si>
  <si>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</si>
  <si>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</si>
  <si>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</si>
  <si>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</si>
  <si>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</si>
  <si>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</si>
  <si>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EM ACO GALVANIZADO PARA STEEL DECK, COM NERVURAS TRAPEZOIDAIS, LARGURA UTIL DE 915 MM E ESPESSURA DE 0,80 MM                                                                                                                                                                                                                                                                                                                                                                                        </t>
  </si>
  <si>
    <t xml:space="preserve">CHAPA EM ACO GALVANIZADO PARA STEEL DECK, COM NERVURAS TRAPEZOIDAIS, LARGURA UTIL DE 915 MM E ESPESSURA DE 0,95 MM                                                                                                                                                                                                                                                                                                                                                                                        </t>
  </si>
  <si>
    <t xml:space="preserve">CHAPA EM ACO GALVANIZADO PARA STEEL DECK, COM NERVURAS TRAPEZOIDAIS, LARGURA UTIL DE 915 MM E ESPESSURA DE 1,25 MM                                                                                                                                                                                                                                                                                                                                                                                        </t>
  </si>
  <si>
    <t xml:space="preserve">CHAPA PARA EMENDA DE VIGA, EM ACO GROSSO, QUALIDADE ESTRUTURAL, BITOLA 3/16 ", E= 4,75 MM, 4 FUROS, LARGURA 45 MM, COMPRIMENTO 500 MM                                                                                                                                                                                                                                                                                                                                                                     </t>
  </si>
  <si>
    <t xml:space="preserve">CHAPA/BOBINA LISA EM ALUMINIO, LIGA 1.200 - H14, QUALQUER ESPESSURA, QUALQUER LARGURA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</si>
  <si>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</si>
  <si>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</si>
  <si>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</si>
  <si>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</si>
  <si>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</si>
  <si>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</si>
  <si>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</si>
  <si>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</si>
  <si>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</si>
  <si>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</si>
  <si>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</si>
  <si>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</si>
  <si>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</si>
  <si>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</si>
  <si>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</si>
  <si>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</si>
  <si>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</si>
  <si>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</si>
  <si>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</si>
  <si>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</si>
  <si>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</si>
  <si>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</si>
  <si>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DE ALTO FORNO (AF) CP III-40                                                                                                                                                                                                                                                                                                                                                                                                                                                             </t>
  </si>
  <si>
    <t xml:space="preserve">CIMENTO PORTLAND ESTRUTURAL BRANCO CPB-32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</si>
  <si>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</si>
  <si>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</si>
  <si>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</si>
  <si>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</si>
  <si>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</si>
  <si>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</si>
  <si>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</si>
  <si>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</si>
  <si>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</si>
  <si>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</si>
  <si>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</si>
  <si>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</si>
  <si>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</si>
  <si>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</si>
  <si>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</si>
  <si>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</si>
  <si>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</si>
  <si>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</si>
  <si>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</si>
  <si>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</si>
  <si>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</si>
  <si>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REVERSIVEL, A GASOLINA, 4 TEMPOS, PESO DE 125 A 150 KG, FORCA CENTRIFUGA DE 2500 A 2800 KGF, LARG. TRABALHO DE 400 A 450 MM, FREQ VIBRACAO DE 4300 A 4500 RPM, VELOC. TRABALHO DE 15 A 20 M/MIN, POT. DE 5,5 A 6,0 HP                                                                                                                                                                                                                                           </t>
  </si>
  <si>
    <t xml:space="preserve">COMPACTADOR DE SOLO TIPO PLACA VIBRATORIA REVERSIVEL, A GASOLINA, 4 TEMPOS, PESO DE 150 A 175 KG, FORCA CENTRIFUGA DE 2800 A 3100 KGF, LARG. TRABALHO DE 450 A 520 MM, FREQ VIBRACAO DE 4000 A 4300 RPM, VELOC. TRABALHO DE 15 A 20 M/MIN, POT. DE 6,0 A 7,0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</si>
  <si>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</si>
  <si>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</si>
  <si>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</si>
  <si>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</si>
  <si>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</si>
  <si>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</si>
  <si>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</si>
  <si>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</si>
  <si>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</si>
  <si>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</si>
  <si>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</si>
  <si>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</si>
  <si>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</si>
  <si>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</si>
  <si>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</si>
  <si>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</si>
  <si>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</si>
  <si>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</si>
  <si>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</si>
  <si>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</si>
  <si>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</si>
  <si>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</si>
  <si>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</si>
  <si>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</si>
  <si>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</si>
  <si>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</si>
  <si>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</si>
  <si>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</si>
  <si>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</si>
  <si>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</si>
  <si>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</si>
  <si>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</si>
  <si>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</si>
  <si>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</si>
  <si>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C30, COM BRITA 0 E 1, SLUMP = 220 +/- 30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</si>
  <si>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</si>
  <si>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</si>
  <si>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</si>
  <si>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</si>
  <si>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</si>
  <si>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</si>
  <si>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</si>
  <si>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</si>
  <si>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</si>
  <si>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</si>
  <si>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</si>
  <si>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</si>
  <si>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</si>
  <si>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</si>
  <si>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</si>
  <si>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</si>
  <si>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</si>
  <si>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</si>
  <si>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</si>
  <si>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</si>
  <si>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</si>
  <si>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</si>
  <si>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</si>
  <si>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</si>
  <si>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</si>
  <si>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</si>
  <si>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</si>
  <si>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</si>
  <si>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</si>
  <si>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</si>
  <si>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</si>
  <si>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</si>
  <si>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</si>
  <si>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</si>
  <si>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</si>
  <si>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</si>
  <si>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</si>
  <si>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</si>
  <si>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</si>
  <si>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</si>
  <si>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</si>
  <si>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</si>
  <si>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</si>
  <si>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</si>
  <si>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</si>
  <si>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</si>
  <si>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</si>
  <si>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</si>
  <si>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</si>
  <si>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</si>
  <si>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</si>
  <si>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</si>
  <si>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</si>
  <si>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</si>
  <si>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</si>
  <si>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</si>
  <si>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</si>
  <si>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</si>
  <si>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</si>
  <si>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</si>
  <si>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</si>
  <si>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</si>
  <si>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</si>
  <si>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</si>
  <si>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</si>
  <si>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</si>
  <si>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</si>
  <si>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</si>
  <si>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</si>
  <si>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</si>
  <si>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</si>
  <si>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</si>
  <si>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</si>
  <si>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</si>
  <si>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</si>
  <si>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</si>
  <si>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</si>
  <si>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</si>
  <si>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</si>
  <si>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</si>
  <si>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</si>
  <si>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</si>
  <si>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</si>
  <si>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</si>
  <si>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</si>
  <si>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</si>
  <si>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</si>
  <si>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</si>
  <si>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</si>
  <si>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</si>
  <si>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</si>
  <si>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</si>
  <si>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</si>
  <si>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</si>
  <si>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</si>
  <si>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</si>
  <si>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</si>
  <si>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</si>
  <si>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</si>
  <si>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</si>
  <si>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</si>
  <si>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</si>
  <si>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</si>
  <si>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</si>
  <si>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</si>
  <si>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</si>
  <si>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</si>
  <si>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</si>
  <si>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</si>
  <si>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</si>
  <si>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</si>
  <si>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</si>
  <si>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</si>
  <si>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</si>
  <si>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</si>
  <si>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</si>
  <si>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</si>
  <si>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</si>
  <si>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</si>
  <si>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</si>
  <si>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</si>
  <si>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</si>
  <si>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</si>
  <si>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</si>
  <si>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</si>
  <si>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</si>
  <si>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</si>
  <si>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</si>
  <si>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</si>
  <si>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</si>
  <si>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</si>
  <si>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</si>
  <si>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</si>
  <si>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</si>
  <si>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</si>
  <si>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</si>
  <si>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</si>
  <si>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</si>
  <si>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</si>
  <si>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</si>
  <si>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</si>
  <si>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</si>
  <si>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</si>
  <si>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</si>
  <si>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</si>
  <si>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</si>
  <si>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</si>
  <si>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</si>
  <si>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</si>
  <si>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</si>
  <si>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</si>
  <si>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</si>
  <si>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</si>
  <si>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</si>
  <si>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</si>
  <si>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</si>
  <si>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</si>
  <si>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</si>
  <si>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</si>
  <si>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 DE FERRAGENS PARA PORTA DE VIDRO TEMPERADO, EM ZAMAC CROMADO, CONTEMPLANDO: DOBRADICA INF.; DOBRADICA SUP.; PIVO PARA DOBRADICA INF.; PIVO PARA DOBRADICA SUP.; FECHADURA CENTRAL EM ZAMC CROMADO; CONTRA FECHADURA DE PRESSAO                                                                                                                                                                                                                                                                      </t>
  </si>
  <si>
    <t xml:space="preserve">CONJUNTO ARRUELAS DE VEDACAO 5/16" PARA TELHA FIBROCIMENTO (UMA ARRUELA METALICA E UMA ARRUELA PVC - CONICAS)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</si>
  <si>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</si>
  <si>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</si>
  <si>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</si>
  <si>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</si>
  <si>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</si>
  <si>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</si>
  <si>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CONJUNTO PRE-MOLDADO COMPOSTO POR GRELHA (0,99 X 0,45 M), QUADRO (1,10 X 0,52 M) E CANTONEIRA (1,10 X 0,35 M), EM CONCRETO ARMADO, COM FCK DE 21 MPA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</si>
  <si>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</si>
  <si>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</si>
  <si>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</si>
  <si>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</si>
  <si>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</si>
  <si>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</si>
  <si>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</si>
  <si>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</si>
  <si>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</si>
  <si>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</si>
  <si>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</si>
  <si>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</si>
  <si>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</si>
  <si>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</si>
  <si>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</si>
  <si>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</si>
  <si>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</si>
  <si>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</si>
  <si>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</si>
  <si>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</si>
  <si>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</si>
  <si>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</si>
  <si>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</si>
  <si>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</si>
  <si>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</si>
  <si>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</si>
  <si>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</si>
  <si>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</si>
  <si>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</si>
  <si>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</si>
  <si>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</si>
  <si>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</si>
  <si>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</si>
  <si>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</si>
  <si>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</si>
  <si>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</si>
  <si>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</si>
  <si>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</si>
  <si>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</si>
  <si>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</si>
  <si>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</si>
  <si>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</si>
  <si>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</si>
  <si>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</si>
  <si>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</si>
  <si>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</si>
  <si>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</si>
  <si>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</si>
  <si>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</si>
  <si>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</si>
  <si>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</si>
  <si>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</si>
  <si>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</si>
  <si>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</si>
  <si>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</si>
  <si>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</si>
  <si>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</si>
  <si>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</si>
  <si>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</si>
  <si>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</si>
  <si>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</si>
  <si>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</si>
  <si>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</si>
  <si>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</si>
  <si>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</si>
  <si>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</si>
  <si>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</si>
  <si>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</si>
  <si>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</si>
  <si>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</si>
  <si>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</si>
  <si>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</si>
  <si>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</si>
  <si>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</si>
  <si>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</si>
  <si>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</si>
  <si>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</si>
  <si>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</si>
  <si>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</si>
  <si>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</si>
  <si>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</si>
  <si>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</si>
  <si>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</si>
  <si>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</si>
  <si>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</si>
  <si>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</si>
  <si>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</si>
  <si>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</si>
  <si>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</si>
  <si>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</si>
  <si>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</si>
  <si>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</si>
  <si>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</si>
  <si>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</si>
  <si>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</si>
  <si>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</si>
  <si>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</si>
  <si>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RETANGULAR INJETADA LISA COM CHAVE, COM CASTANHA / ALCA, EM LATAO, COM ACABAMENTO CROMADO, DE SOBREPOR / EMBUTIR                                                                                                                                                                                                                                                                                                                                                                                  </t>
  </si>
  <si>
    <t xml:space="preserve">CREMONA RETANGULAR INJETADA LISA, COM CASTANHA / ALCA, EM LATAO, COM ACABAMENTO CROMADO, DE SOBREPOR / EMBUTIR                                                                                                                                                                                                                                                                                                                                                                                            </t>
  </si>
  <si>
    <t xml:space="preserve">CRUZETA DE CONCRETO LEVE, COMP. 2000 MM SECAO, 90 X 90 MM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</si>
  <si>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</si>
  <si>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</si>
  <si>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</si>
  <si>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</si>
  <si>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</si>
  <si>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</si>
  <si>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</si>
  <si>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</si>
  <si>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CRUZETA DE MADEIRA TRATADA, *90 X 115 X 2400* MM, EM EUCALIPTO OU EQUIVALENTE DA REGIAO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</si>
  <si>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</si>
  <si>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</si>
  <si>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</si>
  <si>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</si>
  <si>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</si>
  <si>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</si>
  <si>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</si>
  <si>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</si>
  <si>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</si>
  <si>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</si>
  <si>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</si>
  <si>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</si>
  <si>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</si>
  <si>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</si>
  <si>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</si>
  <si>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</si>
  <si>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</si>
  <si>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</si>
  <si>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</si>
  <si>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</si>
  <si>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</si>
  <si>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</si>
  <si>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</si>
  <si>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</si>
  <si>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</si>
  <si>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</si>
  <si>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</si>
  <si>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</si>
  <si>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</si>
  <si>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</si>
  <si>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</si>
  <si>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</si>
  <si>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</si>
  <si>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</si>
  <si>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</si>
  <si>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</si>
  <si>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</si>
  <si>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OU AGUAS PLUVIAIS PREDIAIS                                                                                                                                                                                                                                                                                                                                                                                                                        </t>
  </si>
  <si>
    <t xml:space="preserve">CURVA DE PVC, 90 GRAUS, SERIE R, DN 100 MM, PARA ESGOTO OU AGUAS PLUVIAIS PREDIAIS                                                                                                                                                                                                                                                                                                                                                                                                                        </t>
  </si>
  <si>
    <t xml:space="preserve">CURVA DE PVC, 90 GRAUS, SERIE R, DN 50 MM, PARA ESGOTO OU AGUAS PLUVIAIS PREDIAIS                                                                                                                                                                                                                                                                                                                                                                                                                         </t>
  </si>
  <si>
    <t xml:space="preserve">CURVA DE PVC, 90 GRAUS, SERIE R, DN 75 MM, PARA ESGOTO OU AGUAS PLUVIAIS PREDIAIS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</si>
  <si>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</si>
  <si>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</si>
  <si>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</si>
  <si>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</si>
  <si>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</si>
  <si>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</si>
  <si>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</si>
  <si>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</si>
  <si>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</si>
  <si>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</si>
  <si>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</si>
  <si>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</si>
  <si>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</si>
  <si>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</si>
  <si>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</si>
  <si>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</si>
  <si>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</si>
  <si>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</si>
  <si>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</si>
  <si>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</si>
  <si>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</si>
  <si>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</si>
  <si>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</si>
  <si>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</si>
  <si>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</si>
  <si>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</si>
  <si>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</si>
  <si>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</si>
  <si>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</si>
  <si>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</si>
  <si>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</si>
  <si>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</si>
  <si>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</si>
  <si>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</si>
  <si>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</si>
  <si>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</si>
  <si>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</si>
  <si>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</si>
  <si>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</si>
  <si>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</si>
  <si>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</si>
  <si>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</si>
  <si>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</si>
  <si>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</si>
  <si>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</si>
  <si>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</si>
  <si>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</si>
  <si>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OU AGUAS PLUVIAIS PREDIAIS (PARA PE-DE-COLUNA)                                                                                                                                                                                                                                                                                                                                                                                                </t>
  </si>
  <si>
    <t xml:space="preserve">CURVA PVC, SERIE R, 87.30 GRAUS, CURTA, 150 MM, PARA ESGOTO OU AGUAS PLUVIAIS PREDIAIS (PARA PE-DE-COLUNA)                                                                                                                                                                                                                                                                                                                                                                                                </t>
  </si>
  <si>
    <t xml:space="preserve">CURVA PVC, SERIE R, 87.30 GRAUS, CURTA, 75 MM, PARA ESGOTO OU AGUAS PLUVIAIS PREDIAIS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</si>
  <si>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</si>
  <si>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</si>
  <si>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</si>
  <si>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</si>
  <si>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</si>
  <si>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</si>
  <si>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</si>
  <si>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</si>
  <si>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</si>
  <si>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</si>
  <si>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</si>
  <si>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</si>
  <si>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</si>
  <si>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</si>
  <si>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</si>
  <si>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</si>
  <si>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</si>
  <si>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</si>
  <si>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</si>
  <si>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</si>
  <si>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</si>
  <si>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</si>
  <si>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</si>
  <si>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</si>
  <si>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</si>
  <si>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</si>
  <si>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</si>
  <si>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</si>
  <si>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</si>
  <si>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</si>
  <si>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</si>
  <si>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</si>
  <si>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</si>
  <si>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</si>
  <si>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</si>
  <si>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</si>
  <si>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</si>
  <si>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</si>
  <si>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</si>
  <si>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</si>
  <si>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</si>
  <si>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</si>
  <si>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</si>
  <si>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</si>
  <si>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</si>
  <si>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</si>
  <si>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</si>
  <si>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</si>
  <si>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</si>
  <si>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</si>
  <si>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</si>
  <si>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</si>
  <si>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</si>
  <si>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</si>
  <si>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</si>
  <si>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</si>
  <si>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</si>
  <si>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</si>
  <si>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</si>
  <si>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</si>
  <si>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</si>
  <si>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</si>
  <si>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</si>
  <si>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</si>
  <si>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</si>
  <si>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</si>
  <si>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</si>
  <si>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</si>
  <si>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</si>
  <si>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</si>
  <si>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</si>
  <si>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</si>
  <si>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</si>
  <si>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</si>
  <si>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</si>
  <si>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</si>
  <si>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</si>
  <si>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</si>
  <si>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</si>
  <si>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</si>
  <si>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</si>
  <si>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</si>
  <si>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</si>
  <si>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</si>
  <si>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</si>
  <si>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</si>
  <si>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</si>
  <si>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</si>
  <si>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</si>
  <si>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</si>
  <si>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</si>
  <si>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</si>
  <si>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</si>
  <si>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</si>
  <si>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</si>
  <si>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</si>
  <si>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</si>
  <si>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</si>
  <si>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</si>
  <si>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</si>
  <si>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</si>
  <si>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</si>
  <si>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</si>
  <si>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</si>
  <si>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</si>
  <si>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</si>
  <si>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</si>
  <si>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</si>
  <si>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</si>
  <si>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</si>
  <si>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</si>
  <si>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</si>
  <si>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</si>
  <si>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</si>
  <si>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</si>
  <si>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</si>
  <si>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</si>
  <si>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</si>
  <si>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</si>
  <si>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</si>
  <si>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</si>
  <si>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</si>
  <si>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</si>
  <si>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</si>
  <si>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</si>
  <si>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</si>
  <si>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</si>
  <si>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</si>
  <si>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</si>
  <si>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CONCRETO ESTAMPADO                                                                                                                                                                                                                                                                                                                                                                                                                                                                       </t>
  </si>
  <si>
    <t xml:space="preserve">DESMOLDANTE PARA FORMAS METALICAS A BASE DE OLEO VEGETAL                                                                                                                                                                                                                                                                                                                                                                                                                                                  </t>
  </si>
  <si>
    <t xml:space="preserve">DESMOLDANTE PROTETOR PARA FORMAS DE MADEIRA, DE BASE OLEOSA EMULSIONADA EM AGUA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</si>
  <si>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</si>
  <si>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</si>
  <si>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</si>
  <si>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</si>
  <si>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</si>
  <si>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</si>
  <si>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</si>
  <si>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</si>
  <si>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</si>
  <si>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</si>
  <si>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</si>
  <si>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</si>
  <si>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</si>
  <si>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</si>
  <si>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</si>
  <si>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</si>
  <si>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</si>
  <si>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</si>
  <si>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</si>
  <si>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</si>
  <si>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</si>
  <si>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</si>
  <si>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</si>
  <si>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</si>
  <si>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</si>
  <si>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</si>
  <si>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</si>
  <si>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</si>
  <si>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</si>
  <si>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</si>
  <si>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</si>
  <si>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</si>
  <si>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</si>
  <si>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</si>
  <si>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</si>
  <si>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</si>
  <si>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</si>
  <si>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</si>
  <si>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</si>
  <si>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</si>
  <si>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</si>
  <si>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</si>
  <si>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</si>
  <si>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</si>
  <si>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</si>
  <si>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</si>
  <si>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</si>
  <si>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</si>
  <si>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</si>
  <si>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</si>
  <si>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</si>
  <si>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</si>
  <si>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</si>
  <si>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</si>
  <si>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</si>
  <si>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</si>
  <si>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</si>
  <si>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</si>
  <si>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</si>
  <si>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</si>
  <si>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</si>
  <si>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</si>
  <si>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</si>
  <si>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</si>
  <si>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</si>
  <si>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</si>
  <si>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</si>
  <si>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</si>
  <si>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</si>
  <si>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</si>
  <si>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</si>
  <si>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</si>
  <si>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</si>
  <si>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</si>
  <si>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</si>
  <si>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</si>
  <si>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</si>
  <si>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</si>
  <si>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</si>
  <si>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</si>
  <si>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</si>
  <si>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</si>
  <si>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</si>
  <si>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</si>
  <si>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</si>
  <si>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</si>
  <si>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</si>
  <si>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</si>
  <si>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</si>
  <si>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</si>
  <si>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</si>
  <si>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LATAO, 3 " X 2 1/2 ", E= 1,9 A 2 MM, COM ANEL, CROMADO, TAMPA BOLA,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</si>
  <si>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</si>
  <si>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</si>
  <si>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</si>
  <si>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</si>
  <si>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</si>
  <si>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</si>
  <si>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</si>
  <si>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DIAGONAL (TIPO FLOR/QUADRADO/XIS) 25 X 18 X 7 CM                                                                                                                                                                                                                                                                                                                                                                                                                                 </t>
  </si>
  <si>
    <t xml:space="preserve">ELEMENTO VAZADO CERAMICO QUADRADO (RETO OU REDONDO), *7 A 9 X 20 X 20* CM (L X A X C)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</si>
  <si>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</si>
  <si>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</si>
  <si>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</si>
  <si>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</si>
  <si>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</si>
  <si>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</si>
  <si>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</si>
  <si>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</si>
  <si>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</si>
  <si>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</si>
  <si>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</si>
  <si>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</si>
  <si>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</si>
  <si>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</si>
  <si>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</si>
  <si>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</si>
  <si>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</si>
  <si>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</si>
  <si>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</si>
  <si>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</si>
  <si>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</si>
  <si>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</si>
  <si>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</si>
  <si>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</si>
  <si>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</si>
  <si>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</si>
  <si>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</si>
  <si>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</si>
  <si>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</si>
  <si>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</si>
  <si>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</si>
  <si>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</si>
  <si>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</si>
  <si>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</si>
  <si>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</si>
  <si>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</si>
  <si>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</si>
  <si>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</si>
  <si>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</si>
  <si>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</si>
  <si>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</si>
  <si>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</si>
  <si>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</si>
  <si>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</si>
  <si>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</si>
  <si>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</si>
  <si>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</si>
  <si>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</si>
  <si>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</si>
  <si>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</si>
  <si>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</si>
  <si>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</si>
  <si>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</si>
  <si>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</si>
  <si>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</si>
  <si>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</si>
  <si>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</si>
  <si>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</si>
  <si>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</si>
  <si>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</si>
  <si>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</si>
  <si>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</si>
  <si>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</si>
  <si>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</si>
  <si>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</si>
  <si>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</si>
  <si>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</si>
  <si>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</si>
  <si>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</si>
  <si>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</si>
  <si>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</si>
  <si>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EMULSAO ASFALTICA ANIONICA                                                                                                                                                                                                                                                                                                                                                                                                                                                                                </t>
  </si>
  <si>
    <t xml:space="preserve">EMULSAO ASFALTICA CATIONICA RL-1C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</si>
  <si>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</si>
  <si>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</si>
  <si>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</si>
  <si>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</si>
  <si>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</si>
  <si>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</si>
  <si>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</si>
  <si>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</si>
  <si>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</si>
  <si>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</si>
  <si>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</si>
  <si>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ENDURECEDOR MINERAL DE BASE CIMENTICIA PARA PISO DE CONCRETO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</si>
  <si>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</si>
  <si>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</si>
  <si>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</si>
  <si>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</si>
  <si>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</si>
  <si>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</si>
  <si>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</si>
  <si>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</si>
  <si>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</si>
  <si>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</si>
  <si>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</si>
  <si>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</si>
  <si>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</si>
  <si>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</si>
  <si>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</si>
  <si>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</si>
  <si>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</si>
  <si>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</si>
  <si>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</si>
  <si>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</si>
  <si>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</si>
  <si>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</si>
  <si>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</si>
  <si>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EPI - FAMILIA ALMOXARIFE - HORISTA (ENCARGOS COMPLEMENTARES - COLETADO CAIXA)                                                                                                                                                                                                                                                                                                                                                                                                                             </t>
  </si>
  <si>
    <t xml:space="preserve">EPI - FAMILIA ALMOXARIFE - MENSALISTA (ENCARGOS COMPLEMENTARES - COLETADO CAIXA)                                                                                                                                                                                                                                                                                                                                                                                                                          </t>
  </si>
  <si>
    <t xml:space="preserve">EPI - FAMILIA CARPINTEIRO DE FORMAS - HORISTA (ENCARGOS COMPLEMENTARES - COLETADO CAIXA)                                                                                                                                                                                                                                                                                                                                                                                                                  </t>
  </si>
  <si>
    <t xml:space="preserve">EPI - FAMILIA CARPINTEIRO DE FORMAS - MENSALISTA (ENCARGOS COMPLEMENTARES - COLETADO CAIXA)                                                                                                                                                                                                                                                                                                                                                                                                               </t>
  </si>
  <si>
    <t xml:space="preserve">EPI - FAMILIA ELETRICISTA - HORISTA (ENCARGOS COMPLEMENTARES - COLETADO CAIXA)                                                                                                                                                                                                                                                                                                                                                                                                                            </t>
  </si>
  <si>
    <t xml:space="preserve">EPI - FAMILIA ELETRICISTA - MENSALISTA (ENCARGOS COMPLEMENTARES - COLETADO CAIXA)                                                                                                                                                                                                                                                                                                                                                                                                                         </t>
  </si>
  <si>
    <t xml:space="preserve">EPI - FAMILIA ENCANADOR - HORISTA (ENCARGOS COMPLEMENTARES - COLETADO CAIXA)                                                                                                                                                                                                                                                                                                                                                                                                                              </t>
  </si>
  <si>
    <t xml:space="preserve">EPI - FAMILIA ENCANADOR - MENSALISTA (ENCARGOS COMPLEMENTARES - COLETADO CAIXA)                                                                                                                                                                                                                                                                                                                                                                                                                           </t>
  </si>
  <si>
    <t xml:space="preserve">EPI - FAMILIA ENCARREGADO GERAL - HORISTA (ENCARGOS COMPLEMENTARES - COLETADO CAIXA)                                                                                                                                                                                                                                                                                                                                                                                                                      </t>
  </si>
  <si>
    <t xml:space="preserve">EPI - FAMILIA ENCARREGADO GERAL - MENSALISTA (ENCARGOS COMPLEMENTARES - COLETADO CAIXA)                                                                                                                                                                                                                                                                                                                                                                                                                   </t>
  </si>
  <si>
    <t xml:space="preserve">EPI - FAMILIA ENGENHEIRO CIVIL - HORISTA (ENCARGOS COMPLEMENTARES - COLETADO CAIXA)                                                                                                                                                                                                                                                                                                                                                                                                                       </t>
  </si>
  <si>
    <t xml:space="preserve">EPI - FAMILIA ENGENHEIRO CIVIL - MENSALISTA (ENCARGOS COMPLEMENTARES - COLETADO CAIXA)                                                                                                                                                                                                                                                                                                                                                                                                                    </t>
  </si>
  <si>
    <t xml:space="preserve">EPI - FAMILIA OPERADOR ESCAVADEIRA - HORISTA (ENCARGOS COMPLEMENTARES - COLETADO CAIXA)                                                                                                                                                                                                                                                                                                                                                                                                                   </t>
  </si>
  <si>
    <t xml:space="preserve">EPI - FAMILIA OPERADOR ESCAVADEIRA - MENSALISTA (ENCARGOS COMPLEMENTARES - COLETADO CAIXA)                                                                                                                                                                                                                                                                                                                                                                                                                </t>
  </si>
  <si>
    <t xml:space="preserve">EPI - FAMILIA PEDREIRO - HORISTA (ENCARGOS COMPLEMENTARES - COLETADO CAIXA)                                                                                                                                                                                                                                                                                                                                                                                                                               </t>
  </si>
  <si>
    <t xml:space="preserve">EPI - FAMILIA PEDREIRO - MENSALISTA (ENCARGOS COMPLEMENTARES - COLETADO CAIXA)                                                                                                                                                                                                                                                                                                                                                                                                                            </t>
  </si>
  <si>
    <t xml:space="preserve">EPI - FAMILIA PINTOR - HORISTA (ENCARGOS COMPLEMENTARES - COLETADO CAIXA)                                                                                                                                                                                                                                                                                                                                                                                                                                 </t>
  </si>
  <si>
    <t xml:space="preserve">EPI - FAMILIA PINTOR - MENSALISTA (ENCARGOS COMPLEMENTARES - COLETADO CAIXA)                                                                                                                                                                                                                                                                                                                                                                                                                              </t>
  </si>
  <si>
    <t xml:space="preserve">EPI - FAMILIA SERVENTE - HORISTA (ENCARGOS COMPLEMENTARES - COLETADO CAIXA)                                                                                                                                                                                                                                                                                                                                                                                                                               </t>
  </si>
  <si>
    <t xml:space="preserve">EPI - FAMILIA SERVENTE - MENSALISTA (ENCARGOS COMPLEMENTARES - COLETADO CAIXA)                                                                                                                                                                                                                                                                                                                                                                                                                            </t>
  </si>
  <si>
    <t xml:space="preserve">EPI - FAMILIA SOLDADOR - HORISTA (ENCARGOS COMPLEMENTARES - COLETADO CAIXA)                                                                                                                                                                                                                                                                                                                                                                                                                               </t>
  </si>
  <si>
    <t xml:space="preserve">EPI - FAMILIA SOLDADOR - MENSALISTA (ENCARGOS COMPLEMENTARES - COLETADO CAIXA)                                                                                                                                                                                                                                                                                                                                                                                                                            </t>
  </si>
  <si>
    <t xml:space="preserve">EPI - FAMILIA TOPOGRAFO - HORISTA (ENCARGOS COMPLEMENTARES - COLETADO CAIXA)                                                                                                                                                                                                                                                                                                                                                                                                                              </t>
  </si>
  <si>
    <t xml:space="preserve">EPI - FAMILIA TOPOGRAFO - MENSALISTA (ENCARGOS COMPLEMENTARES - COLETADO CAIXA)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</si>
  <si>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</si>
  <si>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</si>
  <si>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</si>
  <si>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</si>
  <si>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</si>
  <si>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</si>
  <si>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</si>
  <si>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</si>
  <si>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</si>
  <si>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</si>
  <si>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</si>
  <si>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</si>
  <si>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</si>
  <si>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</si>
  <si>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</si>
  <si>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</si>
  <si>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</si>
  <si>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</si>
  <si>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</si>
  <si>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</si>
  <si>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</si>
  <si>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</si>
  <si>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</si>
  <si>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</si>
  <si>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</si>
  <si>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</si>
  <si>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</si>
  <si>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</si>
  <si>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</si>
  <si>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</si>
  <si>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</si>
  <si>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</si>
  <si>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</si>
  <si>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</si>
  <si>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</si>
  <si>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</si>
  <si>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</si>
  <si>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</si>
  <si>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</si>
  <si>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</si>
  <si>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</si>
  <si>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</si>
  <si>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</si>
  <si>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</si>
  <si>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</si>
  <si>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</si>
  <si>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</si>
  <si>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</si>
  <si>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</si>
  <si>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</si>
  <si>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</si>
  <si>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</si>
  <si>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ESTABILIZADOR BIVOLT AUTOMATICO, 1000 VA                                                                                                                                                                                                                                                                                                                                                                                                                                                                  </t>
  </si>
  <si>
    <t xml:space="preserve">ESTABILIZADOR BIVOLT AUTOMATICO, 1500 VA                                                                                                                                                                                                                                                                                                                                                                                                                                                                  </t>
  </si>
  <si>
    <t xml:space="preserve">ESTABILIZADOR BIVOLT AUTOMATICO, 2000 VA                                                                                                                                                                                                                                                                                                                                                                                                                                                                  </t>
  </si>
  <si>
    <t xml:space="preserve">ESTABILIZADOR BIVOLT AUTOMATICO, 300 VA                                                                                                                                                                                                                                                                                                                                                                                                                                                                   </t>
  </si>
  <si>
    <t xml:space="preserve">ESTABILIZADOR BIVOLT AUTOMATICO, 500 VA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</si>
  <si>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</si>
  <si>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</si>
  <si>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</si>
  <si>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</si>
  <si>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</si>
  <si>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</si>
  <si>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</si>
  <si>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</si>
  <si>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</si>
  <si>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</si>
  <si>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</si>
  <si>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</si>
  <si>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</si>
  <si>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</si>
  <si>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</si>
  <si>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</si>
  <si>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</si>
  <si>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</si>
  <si>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</si>
  <si>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</si>
  <si>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</si>
  <si>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</si>
  <si>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</si>
  <si>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</si>
  <si>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</si>
  <si>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</si>
  <si>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</si>
  <si>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</si>
  <si>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</si>
  <si>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</si>
  <si>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</si>
  <si>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FECHADRUA BICO DE PAPAGAIO PARA PORTA DE CORRER EXTERNA, EM ACO INOX COM ACABAMENTO CROMADO, MAQUINA COM 45 MM, INCLUINDO CHAVE TIPO CILINDRO                                                                                                                                                                                                                                                                                                                                                             </t>
  </si>
  <si>
    <t xml:space="preserve">FECHADRUA BICO DE PAPAGAIO PARA PORTA DE CORRER INTERNA, EM ACO INOX COM ACABAMENTO CROMADO, MAQUINA COM 45 MM, INCLUINDO CHAVE TIPO BIPARTIDA                                                                                                                                                                                                                                                                                                                                                            </t>
  </si>
  <si>
    <t xml:space="preserve">FECHADURA AUXILIAR DE SEGURANCA PARA PORTA EXTERNA, EM ACO INOX, BROCA DE 45 A 55 MM, LINGUETA COM 3 AVANCOS, INCLUINDO 2 CHAVES TIPO CILINDRO                                                                                                                                                                                                                                                                                                                                                            </t>
  </si>
  <si>
    <t xml:space="preserve">FECHADURA DE EMBUTIR PARA GAVETA E MOVEIS DE MADEIRA, EM ACO INOX COM ACABAMENTO CROMADO, COM ABAS LATERAIS, CILINDRO COM 22 MM DE DIAMETRO, INCLUINDO CHAVE COM PERFIL METALICO E CAPA ESCAMOTEAVEL                                                                                                                                                                                                                                                                                                      </t>
  </si>
  <si>
    <t xml:space="preserve">FECHADURA DE SOBREPOR PARA GAVETAS E ARMARIOS, EM ACO INOX COM ACABAMENTO CROMADO, COM CILINDRO DE APROX 20 MM                                                                                                                                                                                                                                                                                                                                                                                            </t>
  </si>
  <si>
    <t xml:space="preserve">FECHADURA DE SOBREPOR PARA PORTAO, EM ACO INOX COM ACABAMENTO CROMADO, CAIXA DE 100 MM, INCLUINDO CHAVE TIPO CILINDRO                                                                                                                                                                                                                                                                                                                                                                                     </t>
  </si>
  <si>
    <t xml:space="preserve">FECHADURA DE SOBREPOR PARA PORTAO, EM ACO INOX COM ACABAMENTO CROMADO, CAIXA DE 100 MM, INCLUINDO CHAVE TIPO TETRA                                                                                                                                                                                                                                                                                                                                                                                        </t>
  </si>
  <si>
    <t xml:space="preserve">FECHADURA DE SOBREPOR TIPO CAIXAO, EM FERRO COM ACABAMENTO RESINADO, SEM MACANETA, SEM CILINDRO, INCLUINDO CHAVE TIPO SIMPLES                                                                                                                                                                                                                                                                                                                                                                             </t>
  </si>
  <si>
    <t xml:space="preserve">FECHADURA ESPELHO PARA PORTA DE BANHEIRO, EM ACO INOX (MAQUINA, TESTA E CONTRA-TESTA) E EM ZAMAC (MACANETA, LINGUETA E TRINCOS) COM ACABAMENTO CROMADO, MAQUINA DE 40 MM, INCLUINDO CHAVE TIPO TRANQUETA                                                                                                                                                                                                                                                                                                  </t>
  </si>
  <si>
    <t xml:space="preserve">FECHADURA ESPELHO PARA PORTA DE BANHEIRO, EM ACO INOX (MAQUINA, TESTA E CONTRA-TESTA) E EM ZAMAC (MACANETA, LINGUETA E TRINCOS) COM ACABAMENTO CROMADO, MAQUINA DE 55 MM, INCLUINDO CHAVE TIPO TRANQUETA  (CONJUNTO DE FECHADURAS)                                                                                                                                                                                                                                                                        </t>
  </si>
  <si>
    <t xml:space="preserve">FECHADURA ESPELHO PARA PORTA EXTERNA, EM ACO INOX (MAQUINA, TESTA E CONTRA-TESTA) E EM ZAMAC (MACANETA, LINGUETA E TRINCOS) COM ACABAMENTO CROMADO, MAQUINA DE 40 MM, INCLUINDO CHAVE TIPO CILINDRO                                                                                                                                                                                                                                                                                                       </t>
  </si>
  <si>
    <t xml:space="preserve">FECHADURA ESPELHO PARA PORTA EXTERNA, EM ACO INOX (MAQUINA, TESTA E CONTRA-TESTA) E EM ZAMAC (MACANETA, LINGUETA E TRINCOS) COM ACABAMENTO CROMADO, MAQUINA DE 55 MM, INCLUINDO CHAVE TIPO CILINDRO                                                                                                                                                                                                                                                                                                       </t>
  </si>
  <si>
    <t xml:space="preserve">FECHADURA ESPELHO PARA PORTA INTERNA, EM ACO INOX (MAQUINA, TESTA E CONTRA-TESTA) E EM ZAMAC (MACANETA, LINGUETA E TRINCOS) COM ACABAMENTO CROMADO, MAQUINA DE 40 MM, INCLUINDO CHAVE TIPO INTERNA                                                                                                                                                                                                                                                                                                        </t>
  </si>
  <si>
    <t xml:space="preserve">FECHADURA ESPELHO PARA PORTA INTERNA, EM ACO INOX (MAQUINA, TESTA E CONTRA-TESTA) E EM ZAMAC (MACANETA, LINGUETA E TRINCOS) COM ACABAMENTO CROMADO, MAQUINA DE 55 MM, INCLUINDO CHAVE TIPO INTERNA                                                                                                                                                                                                                                                                                                        </t>
  </si>
  <si>
    <t xml:space="preserve">FECHADURA PARA PORTA PIVOTANTE DE VIDRO TEMPERADO, EM ACO INOX COM ACABAMENTO CROMADO, RECORTE PADRAO SANTA MARINA, COM CILINDRO EM LATAO, INCLUINDO CHAVE TIPO CILINDRO                                                                                                                                                                                                                                                                                                                                  </t>
  </si>
  <si>
    <t xml:space="preserve">FECHADURA ROSETA REDONDA PARA PORTA DE BANHEIRO, EM ACO INOX (MAQUINA, TESTA E CONTRA-TESTA) E EM ZAMAC (MACANETA, LINGUETA E TRINCOS) COM ACABAMENTO CROMADO, MAQUINA DE 40 MM, INCLUINDO CHAVE TIPO TRANQUETA                                                                                                                                                                                                                                                                                           </t>
  </si>
  <si>
    <t xml:space="preserve">FECHADURA ROSETA REDONDA PARA PORTA DE BANHEIRO, EM ACO INOX (MAQUINA, TESTA E CONTRA-TESTA) E EM ZAMAC (MACANETA, LINGUETA E TRINCOS) COM ACABAMENTO CROMADO, MAQUINA DE 55 MM, INCLUINDO CHAVE TIPO TRANQUETA                                                                                                                                                                                                                                                                                           </t>
  </si>
  <si>
    <t xml:space="preserve">FECHADURA ROSETA REDONDA PARA PORTA EXTERNA, EM ACO INOX (MAQUINA, TESTA E CONTRA-TESTA) E EM ZAMAC (MACANETA, LINGUETA E TRINCOS) COM ACABAMENTO CROMADO, MAQUINA DE 40 MM, INCLUINDO CHAVE TIPO CILINDRO                                                                                                                                                                                                                                                                                                </t>
  </si>
  <si>
    <t xml:space="preserve">FECHADURA ROSETA REDONDA PARA PORTA EXTERNA, EM ACO INOX (MAQUINA, TESTA E CONTRA-TESTA) E EM ZAMAC (MACANETA, LINGUETA E TRINCOS) COM ACABAMENTO CROMADO, MAQUINA DE 55 MM, INCLUINDO CHAVE TIPO CILINDRO                                                                                                                                                                                                                                                                                                </t>
  </si>
  <si>
    <t xml:space="preserve">FECHADURA ROSETA REDONDA PARA PORTA INTERNA, EM ACO INOX (MAQUINA, TESTA E CONTRA-TESTA) E EM ZAMAC (MACANETA, LINGUETA E TRINCOS) COM ACABAMENTO CROMADO, MAQUINA DE 40 MM, INCLUINDO CHAVE TIPO INTERNA (CONJUNTO DE FECHADURAS)                                                                                                                                                                                                                                                                        </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</si>
  <si>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</si>
  <si>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</si>
  <si>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 xml:space="preserve">FECHO / TRINCO TIPO AVIAO, EM ZAMAC CROMADO, *60* MM, PARA JANELAS - INCLUI PARAFUSOS                                                                                                                                                                                                                                                                                                                                                                                                                     </t>
  </si>
  <si>
    <t xml:space="preserve">FECHO DE SEGURANCA, TIPO BATOM, EM LATAO / ZAMAC, CROMADO, PARA PORTAS E JANELAS - INCLUI PARAFUSOS                                                                                                                                                                                                                                                                                                                                                                                                       </t>
  </si>
  <si>
    <t xml:space="preserve">FECHO QUEBRA UNHA, EM LATAO COM ACABAMENTO CROMADO, DE EMBUTIR, COM COMANDO ALAVANCA, ALTURA DE DE 22 CM, LARGURA MINIMA DE 1,90 CM E ESPESSURA MINIMA DE 1,90 MM, PARA PORTAS E JANELAS (INCLUI PARAFUSOS)                                                                                                                                                                                                                                                                                               </t>
  </si>
  <si>
    <t xml:space="preserve">FECHO QUEBRA UNHA, EM LATAO COM ACABAMENTO CROMADO, DE EMBUTIR, COM COMANDO ALAVANCA, ALTURA DE DE 40 CM, LARGURA MINIMA DE 1,90 CM E ESPESSURA MINIMA DE 1,90 MM, PARA PORTAS E JANELAS (INCLUI PARAFUSOS)                                                                                                                                                                                                                                                                                               </t>
  </si>
  <si>
    <t xml:space="preserve">FECHO QUEBRA UNHA, EM LATAO COM ACABAMENTO CROMADO, DE EMBUTIR, COM COMANDO DESLIZANTE, ALTURA DE 12 CM, LARGURA MINIMA DE 1,90 CM E ESPESSURA MINIMA DE 1,90 MM                                                                                                                                                                                                                                                                                                                                          </t>
  </si>
  <si>
    <t xml:space="preserve">FECHO QUEBRA UNHA, EM LATAO COM ACABAMENTO CROMADO, DE EMBUTIR, COM COMANDO DESLIZANTE, ALTURA DE 22 CM, LARGURA MINIMA DE 1,90 CM E ESPESSURA MINIMA DE 1,90 MM                                                                                                                                                                                                                                                                                                                                          </t>
  </si>
  <si>
    <t xml:space="preserve">FECHO QUEBRA UNHA, EM LATAO COM ACABAMENTO CROMADO, DE EMBUTIR, COM COMANDO DESLIZANTE, ALTURA DE 40 CM, LARGURA MINIMA DE 1,90 CM E ESPESSURA MINIMA DE 1,90 MM                                                                                                                                                                                                                                                                                                                                          </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</si>
  <si>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</si>
  <si>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</si>
  <si>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</si>
  <si>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 xml:space="preserve">FERRAMENTAS - FAMILIA CARPINTEIRO DE FORMAS - MENSALISTA (ENCARGOS COMPLEMENTARES - COLETADO CAIXA)                                                                                                                                                                                                                                                                                                                                                                                                       </t>
  </si>
  <si>
    <t xml:space="preserve">FERRAMENTAS - FAMILIA ELETRICISTA - HORISTA (ENCARGOS COMPLEMENTARES - COLETADO CAIXA)                                                                                                                                                                                                                                                                                                                                                                                                                    </t>
  </si>
  <si>
    <t xml:space="preserve">FERRAMENTAS - FAMILIA ELETRICISTA - MENSALISTA (ENCARGOS COMPLEMENTARES - COLETADO CAIXA)                                                                                                                                                                                                                                                                                                                                                                                                                 </t>
  </si>
  <si>
    <t xml:space="preserve">FERRAMENTAS - FAMILIA ENCANADOR - HORISTA (ENCARGOS COMPLEMENTARES - COLETADO CAIXA)                                                                                                                                                                                                                                                                                                                                                                                                                      </t>
  </si>
  <si>
    <t xml:space="preserve">FERRAMENTAS - FAMILIA ENCANADOR - MENSALISTA (ENCARGOS COMPLEMENTARES - COLETADO CAIXA)                                                                                                                                                                                                                                                                                                                                                                                                                   </t>
  </si>
  <si>
    <t xml:space="preserve">FERRAMENTAS - FAMILIA ENCARREGADO GERAL - HORISTA (ENCARGOS COMPLEMENTARES - COLETADO CAIXA)                                                                                                                                                                                                                                                                                                                                                                                                              </t>
  </si>
  <si>
    <t xml:space="preserve">FERRAMENTAS - FAMILIA ENCARREGADO GERAL - MENSALISTA (ENCARGOS COMPLEMENTARES - COLETADO CAIXA)                                                                                                                                                                                                                                                                                                                                                                                                           </t>
  </si>
  <si>
    <t xml:space="preserve">FERRAMENTAS - FAMILIA ENGENHEIRO CIVIL - HORISTA (ENCARGOS COMPLEMENTARES - COLETADO CAIXA)                                                                                                                                                                                                                                                                                                                                                                                                               </t>
  </si>
  <si>
    <t xml:space="preserve">FERRAMENTAS - FAMILIA ENGENHEIRO CIVIL - MENSALISTA (ENCARGOS COMPLEMENTARES - COLETADO CAIXA)                                                                                                                                                                                                                                                                                                                                                                                                            </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</si>
  <si>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</si>
  <si>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</si>
  <si>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</si>
  <si>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 xml:space="preserve">FERRAMENTAS - FAMILIA PEDREIRO - MENSALISTA (ENCARGOS COMPLEMENTARES - COLETADO CAIXA)                                                                                                                                                                                                                                                                                                                                                                                                                    </t>
  </si>
  <si>
    <t xml:space="preserve">FERRAMENTAS - FAMILIA PINTOR - HORISTA (ENCARGOS COMPLEMENTARES - COLETADO CAIXA)                                                                                                                                                                                                                                                                                                                                                                                                                         </t>
  </si>
  <si>
    <t xml:space="preserve">FERRAMENTAS - FAMILIA PINTOR - MENSALISTA (ENCARGOS COMPLEMENTARES - COLETADO CAIXA)                                                                                                                                                                                                                                                                                                                                                                                                                      </t>
  </si>
  <si>
    <t xml:space="preserve">FERRAMENTAS - FAMILIA SERVENTE - HORISTA (ENCARGOS COMPLEMENTARES - COLETADO CAIXA)                                                                                                                                                                                                                                                                                                                                                                                                                       </t>
  </si>
  <si>
    <t xml:space="preserve">FERRAMENTAS - FAMILIA SERVENTE - MENSALISTA (ENCARGOS COMPLEMENTARES - COLETADO CAIXA)                                                                                                                                                                                                                                                                                                                                                                                                                    </t>
  </si>
  <si>
    <t xml:space="preserve">FERRAMENTAS - FAMILIA SOLDADOR - HORISTA (ENCARGOS COMPLEMENTARES - COLETADO CAIXA)                                                                                                                                                                                                                                                                                                                                                                                                                       </t>
  </si>
  <si>
    <t xml:space="preserve">FERRAMENTAS - FAMILIA SOLDADOR - MENSALISTA (ENCARGOS COMPLEMENTARES - COLETADO CAIXA)                                                                                                                                                                                                                                                                                                                                                                                                                    </t>
  </si>
  <si>
    <t xml:space="preserve">FERRAMENTAS - FAMILIA TOPOGRAFO - HORISTA (ENCARGOS COMPLEMENTARES - COLETADO CAIXA)                                                                                                                                                                                                                                                                                                                                                                                                                      </t>
  </si>
  <si>
    <t xml:space="preserve">FERRAMENTAS - FAMILIA TOPOGRAFO - MENSALISTA (ENCARGOS COMPLEMENTARES - COLETADO CAIXA)                                                                                                                                                                                                                                                                                                                                                                                                                   </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</si>
  <si>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</si>
  <si>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3" A 4" E ESPESSURA MINIMA DA CHAPA DE 0,90 MM                                                                                                                                                                                                                                                                                                                                                         </t>
  </si>
  <si>
    <t xml:space="preserve">FERROLHO COM FECHO / TRINCO REDONDO, EM ACO GALVANIZADO / ZINCADO, DE SOBREPOR, COM COMPRIMENTO DE 5" E ESPESSURA MINIMA DA CHAPA DE 0,90 MM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</si>
  <si>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</si>
  <si>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8" E ESPESSURA MINIMA DA CHAPA DE 1,50 MM                                                                                                                                                                                                                                                                                                                                                              </t>
  </si>
  <si>
    <t xml:space="preserve">FERROLHO COM FECHO /TRINCO REDONDO, EM ACO GALVANIZADO / ZINCADO, DE SOBREPOR, COM COMPRIMENTO DE 10" A 12" E ESPESSURA MINIMA DA CHAPA DE 1,50 MM                                                                                                                                                                                                                                                                                                                                                        </t>
  </si>
  <si>
    <t xml:space="preserve">FERROLHO COM FECHO CHATO E PORTA CADEADO , EM ACO GALVANIZADO / ZINCADO, DE SOBREPOR, COM COMPRIMENTO DE 3" A 4", CHAPA COM ESPESSURA MINIMA DE 0,90 MM E LARGURA MINIMA DE 3,20 CM (FECHO SIMPLES / LEVE) (INCLUI PARAFUSOS)                                                                                                                                                                                                                                                                             </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</si>
  <si>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</si>
  <si>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</si>
  <si>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5", CHAPA COM ESPESSURA MINIMA DE 1,70 MM E LARGURA MINIMA DE 5,00 CM (FECHO REFORCADO)                                                                                                                                                                                                                                                                                                          </t>
  </si>
  <si>
    <t xml:space="preserve">FERROLHO COM FECHO CHATO E PORTA CADEADO , EM ACO GALVANIZADO / ZINCADO, DE SOBREPOR, COM COMPRIMENTO DE 6", CHAPA COM ESPESSURA MINIMA DE 0,90 MM E LARGURA MINIMA DE 3,80 CM (FECHO SIMPLES)                                                                                                                                                                                                                                                                                                            </t>
  </si>
  <si>
    <t xml:space="preserve">FERROLHO COM FECHO CHATO E PORTA CADEADO , EM ACO GALVANIZADO / ZINCADO, DE SOBREPOR, COM COMPRIMENTO DE 6", CHAPA COM ESPESSURA MINIMA DE 1,70 MM E LARGURA /MINIMA DE 5,00 CM (FECHO REFORCADO)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</si>
  <si>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</si>
  <si>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</si>
  <si>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</si>
  <si>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</si>
  <si>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</si>
  <si>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</si>
  <si>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</si>
  <si>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</si>
  <si>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</si>
  <si>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</si>
  <si>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</si>
  <si>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</si>
  <si>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</si>
  <si>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</si>
  <si>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</si>
  <si>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</si>
  <si>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</si>
  <si>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</si>
  <si>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</si>
  <si>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</si>
  <si>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</si>
  <si>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</si>
  <si>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</si>
  <si>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</si>
  <si>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</si>
  <si>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</si>
  <si>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</si>
  <si>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</si>
  <si>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</si>
  <si>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</si>
  <si>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</si>
  <si>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</si>
  <si>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</si>
  <si>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</si>
  <si>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</si>
  <si>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</si>
  <si>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</si>
  <si>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</si>
  <si>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</si>
  <si>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</si>
  <si>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</si>
  <si>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</si>
  <si>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</si>
  <si>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</si>
  <si>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</si>
  <si>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</si>
  <si>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</si>
  <si>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</si>
  <si>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</si>
  <si>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</si>
  <si>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</si>
  <si>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</si>
  <si>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</si>
  <si>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</si>
  <si>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</si>
  <si>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</si>
  <si>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</si>
  <si>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</si>
  <si>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</si>
  <si>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</si>
  <si>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</si>
  <si>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</si>
  <si>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</si>
  <si>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</si>
  <si>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</si>
  <si>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</si>
  <si>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</si>
  <si>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</si>
  <si>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</si>
  <si>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</si>
  <si>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</si>
  <si>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</si>
  <si>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</si>
  <si>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</si>
  <si>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</si>
  <si>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</si>
  <si>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</si>
  <si>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</si>
  <si>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</si>
  <si>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</si>
  <si>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</si>
  <si>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</si>
  <si>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</si>
  <si>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</si>
  <si>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</si>
  <si>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</si>
  <si>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</si>
  <si>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</si>
  <si>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</si>
  <si>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</si>
  <si>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</si>
  <si>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</si>
  <si>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</si>
  <si>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</si>
  <si>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</si>
  <si>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</si>
  <si>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</si>
  <si>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</si>
  <si>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</si>
  <si>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</si>
  <si>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</si>
  <si>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</si>
  <si>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</si>
  <si>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</si>
  <si>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</si>
  <si>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</si>
  <si>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</si>
  <si>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</si>
  <si>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</si>
  <si>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</si>
  <si>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</si>
  <si>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</si>
  <si>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</si>
  <si>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</si>
  <si>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</si>
  <si>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</si>
  <si>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</si>
  <si>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</si>
  <si>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</si>
  <si>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</si>
  <si>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</si>
  <si>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</si>
  <si>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</si>
  <si>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</si>
  <si>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</si>
  <si>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</si>
  <si>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E USO GERAL                                                                                                                                                                                                                                                                                                                                                                                                                                                </t>
  </si>
  <si>
    <t xml:space="preserve">GESSO PROJETADO                                                                                                                                                                                                                                                                                                                                                                                                                                                                                           </t>
  </si>
  <si>
    <t xml:space="preserve">GONZO DE EMBUTIR, EM LATAO / ZAMAC, *20 X 48* MM, PARA JANELA BASCULANTE / PIVOTANTE, JOGO COM 4 PECAS (PAR)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</si>
  <si>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</si>
  <si>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</si>
  <si>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</si>
  <si>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</si>
  <si>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</si>
  <si>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</si>
  <si>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</si>
  <si>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</si>
  <si>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</si>
  <si>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</si>
  <si>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</si>
  <si>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</si>
  <si>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</si>
  <si>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</si>
  <si>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</si>
  <si>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</si>
  <si>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</si>
  <si>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</si>
  <si>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</si>
  <si>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</si>
  <si>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</si>
  <si>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</si>
  <si>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</si>
  <si>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</si>
  <si>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</si>
  <si>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</si>
  <si>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</si>
  <si>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</si>
  <si>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</si>
  <si>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</si>
  <si>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</si>
  <si>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</si>
  <si>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</si>
  <si>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</si>
  <si>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</si>
  <si>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</si>
  <si>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</si>
  <si>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</si>
  <si>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</si>
  <si>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</si>
  <si>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</si>
  <si>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</si>
  <si>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</si>
  <si>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</si>
  <si>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</si>
  <si>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</si>
  <si>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</si>
  <si>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</si>
  <si>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</si>
  <si>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</si>
  <si>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 ALIZAR / VISTA LISA EM MADEIRA MACICA, PARA PORTA  , E = *1* CM, L = *5* CM, CEDRINHO / ANGELIM COMERCIAL / TAURI/ CURUPIXA / PEROBA / CUMARU OU EQUIVALENTE DA REGIAO                                                                                                                                                                                                                                                                                                                        </t>
  </si>
  <si>
    <t xml:space="preserve">GUARNICAO / ALIZAR / VISTA LISA EM MADEIRA MACICA, PARA PORTA , E = *1* CM, L = *5* CM,  PINUS /EUCALIPTO / VIROLA OU EQUIVALENTE DA REGIAO                                                                                                                                                                                                                                                                                                                                                               </t>
  </si>
  <si>
    <t xml:space="preserve">GUARNICAO / ALIZAR / VISTA, E = *1,5* CM, L = *5,0* CM, EM POLIESTIRENO, BRANCO (JOGO PARA 1 FACE)                                                                                                                                                                                                                                                                                                                                                                                                        </t>
  </si>
  <si>
    <t xml:space="preserve">GUARNICAO/ALIZAR/VISTA, E = *1,3* CM, L = *5,0* CM HASTE REGULAVEL = *35* MM, EM MDF/PVC WOOD/ POLIESTIRENO OU MADEIRA LAMINADA, PRIMER BRANCO (JOGO PARA 1 FACE)                                                                                                                                                                                                                                                                                                                                         </t>
  </si>
  <si>
    <t xml:space="preserve">GUARNICAO/ALIZAR/VISTA, E = *1,3* CM, L = *7,0* CM, EM POLIESTIRENO, BRANCO (JOGO PARA 1 FACE)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</si>
  <si>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</si>
  <si>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</si>
  <si>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</si>
  <si>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</si>
  <si>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</si>
  <si>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</si>
  <si>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</si>
  <si>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</si>
  <si>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</si>
  <si>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</si>
  <si>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</si>
  <si>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</si>
  <si>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</si>
  <si>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</si>
  <si>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</si>
  <si>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</si>
  <si>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</si>
  <si>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</si>
  <si>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</si>
  <si>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</si>
  <si>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</si>
  <si>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</si>
  <si>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</si>
  <si>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</si>
  <si>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</si>
  <si>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</si>
  <si>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</si>
  <si>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</si>
  <si>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 MEDIDOR DE AGUA, DN 1 1/2", VAZAO MAXIMA DE 20 M3/H, PARA AGUA POTAVEL FRIA, RELOJOARIA PLANA, CLASSE B, HORIZONTAL (SEM CONEXOES)                                                                                                                                                                                                                                                                                                                                                 </t>
  </si>
  <si>
    <t xml:space="preserve">HIDROMETRO MULTIJATO / MEDIDOR DE AGUA, DN 1", VAZAO MAXIMA DE 10 M3/H, PARA AGUA POTAVEL FRIA, RELOJOARIA PLANA, CLASSE B, HORIZONTAL (SEM CONEXOES)                                                                                                                                                                                                                                                                                                                                                     </t>
  </si>
  <si>
    <t xml:space="preserve">HIDROMETRO MULTIJATO / MEDIDOR DE AGUA, DN 1", VAZAO MAXIMA DE 7 M3/H, PARA AGUA POTAVEL FRIA, RELOJOARIA PLANA, CLASSE B, HORIZONTAL (SEM CONEXOES)                                                                                                                                                                                                                                                                                                                                                      </t>
  </si>
  <si>
    <t xml:space="preserve">HIDROMETRO MULTIJATO / MEDIDOR DE AGUA, DN 2", VAZAO MAXIMA DE 30 M3/H, PARA AGUA POTAVEL FRIA, RELOJOARIA PLANA, CLASSE B, HORIZONTAL (SEM CONEXOES)                                                                                                                                                                                                                                                                                                                                                     </t>
  </si>
  <si>
    <t xml:space="preserve">HIDROMETRO UNIJATO / MEDIDOR DE AGUA, DN 1/2", VAZAO MAXIMA DE 1,5 M3/H, PARA AGUA POTAVEL FRIA, RELOJOARIA PLANA, CLASSE B, HORIZONTAL (SEM CONEXOES)                                                                                                                                                                                                                                                                                                                                                    </t>
  </si>
  <si>
    <t xml:space="preserve">HIDROMETRO UNIJATO / MEDIDOR DE AGUA, DN 1/2", VAZAO MAXIMA DE 3 M3/H, PARA AGUA POTAVEL FRIA, RELOJOARIA PLANA, CLASSE B, HORIZONTAL (SEM CONEXOES)                                                                                                                                                                                                                                                                                                                                                      </t>
  </si>
  <si>
    <t xml:space="preserve">HIDROMETRO UNIJATO / MEDIDOR DE AGUA, DN 3/4", VAZAO MAXIMA DE 5 M3/H, PARA AGUA POTAVEL FRIA, RELOJOARIA PLANA, CLASSE B, HORIZONTAL (SEM CONEXOES)0,                                                                                                                                                                                                                                                                                                                                                    </t>
  </si>
  <si>
    <t xml:space="preserve">HIDROMETRO WOLTMANN, DN 2", VAZAO MAXIMA DE 50 M3/H, PARA AGUA POTAVEL FRIA, RELOJOARIA PLANA, TURBINA HORIZONTAL, EQUIPADO COM TELIMETRIA (SEM CONEXOES)                                                                                                                                                                                                                                                                                                                                                 </t>
  </si>
  <si>
    <t xml:space="preserve">HIDROMETRO WOLTMANN, DN 3", VAZAO MAXIMA DE 80 M3/H, PARA AGUA POTAVEL FRIA, RELOJOARIA PLANA, TURBINA HORIZONTAL, EQUIPADO COM TELIMETRIA (SEM CONEXOES)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</si>
  <si>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</si>
  <si>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</si>
  <si>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</si>
  <si>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</si>
  <si>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</si>
  <si>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</si>
  <si>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</si>
  <si>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</si>
  <si>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</si>
  <si>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</si>
  <si>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</si>
  <si>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</si>
  <si>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</si>
  <si>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</si>
  <si>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</si>
  <si>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</si>
  <si>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</si>
  <si>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</si>
  <si>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</si>
  <si>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</si>
  <si>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</si>
  <si>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</si>
  <si>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</si>
  <si>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</si>
  <si>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</si>
  <si>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</si>
  <si>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</si>
  <si>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</si>
  <si>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</si>
  <si>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</si>
  <si>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</si>
  <si>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</si>
  <si>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</si>
  <si>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</si>
  <si>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</si>
  <si>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</si>
  <si>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</si>
  <si>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</si>
  <si>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</si>
  <si>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80 X 60 CM (A X L), ACABAMENTO ACET OU BRILHANTE,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</si>
  <si>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</si>
  <si>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</si>
  <si>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60 X 60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</si>
  <si>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</si>
  <si>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</si>
  <si>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</si>
  <si>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</si>
  <si>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</si>
  <si>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</si>
  <si>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</si>
  <si>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200 CM, 4 FLS,  BANDEIRA COM BASCULA,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</si>
  <si>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</si>
  <si>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</si>
  <si>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</si>
  <si>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</si>
  <si>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</si>
  <si>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</si>
  <si>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</si>
  <si>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</si>
  <si>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</si>
  <si>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JARDINEIRO                                                                                                                                                                                                                                                                                                                                                                                                                                                                                                </t>
  </si>
  <si>
    <t xml:space="preserve">JARDINEIRO (MENSALISTA)                                                                                                                                                                                                                                                                                                                                                                                                                                                                                   </t>
  </si>
  <si>
    <t xml:space="preserve">JOELHO COM VISITA, PVC SERIE R, 90 GRAUS, 100 X 75 MM, PARA ESGOTO OU AGUAS PLUVIAIS PREDIAIS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</si>
  <si>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</si>
  <si>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</si>
  <si>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</si>
  <si>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</si>
  <si>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</si>
  <si>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</si>
  <si>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</si>
  <si>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</si>
  <si>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</si>
  <si>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</si>
  <si>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</si>
  <si>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</si>
  <si>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</si>
  <si>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</si>
  <si>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</si>
  <si>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</si>
  <si>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</si>
  <si>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</si>
  <si>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</si>
  <si>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</si>
  <si>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</si>
  <si>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</si>
  <si>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</si>
  <si>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</si>
  <si>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</si>
  <si>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</si>
  <si>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</si>
  <si>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</si>
  <si>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</si>
  <si>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</si>
  <si>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</si>
  <si>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</si>
  <si>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</si>
  <si>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</si>
  <si>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</si>
  <si>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</si>
  <si>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</si>
  <si>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</si>
  <si>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</si>
  <si>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</si>
  <si>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</si>
  <si>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</si>
  <si>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</si>
  <si>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</si>
  <si>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</si>
  <si>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</si>
  <si>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</si>
  <si>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</si>
  <si>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</si>
  <si>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</si>
  <si>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</si>
  <si>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</si>
  <si>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</si>
  <si>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</si>
  <si>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</si>
  <si>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</si>
  <si>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</si>
  <si>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</si>
  <si>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</si>
  <si>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</si>
  <si>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</si>
  <si>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</si>
  <si>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</si>
  <si>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</si>
  <si>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</si>
  <si>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</si>
  <si>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</si>
  <si>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</si>
  <si>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</si>
  <si>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</si>
  <si>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</si>
  <si>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</si>
  <si>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</si>
  <si>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</si>
  <si>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</si>
  <si>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</si>
  <si>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</si>
  <si>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</si>
  <si>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</si>
  <si>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</si>
  <si>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</si>
  <si>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</si>
  <si>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</si>
  <si>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</si>
  <si>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</si>
  <si>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</si>
  <si>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</si>
  <si>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</si>
  <si>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</si>
  <si>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</si>
  <si>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</si>
  <si>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</si>
  <si>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</si>
  <si>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</si>
  <si>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</si>
  <si>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</si>
  <si>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</si>
  <si>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</si>
  <si>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</si>
  <si>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</si>
  <si>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</si>
  <si>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</si>
  <si>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</si>
  <si>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</si>
  <si>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</si>
  <si>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</si>
  <si>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</si>
  <si>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</si>
  <si>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</si>
  <si>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</si>
  <si>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</si>
  <si>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</si>
  <si>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</si>
  <si>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</si>
  <si>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</si>
  <si>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</si>
  <si>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</si>
  <si>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</si>
  <si>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</si>
  <si>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OU AGUAS PLUVIAIS PREDIAIS                                                                                                                                                                                                                                                                                                                                                                                                                          </t>
  </si>
  <si>
    <t xml:space="preserve">JOELHO, PVC SERIE R, 45 GRAUS, DN 150 MM, PARA ESGOTO OU AGUAS PLUVIAIS PREDIAIS                                                                                                                                                                                                                                                                                                                                                                                                                          </t>
  </si>
  <si>
    <t xml:space="preserve">JOELHO, PVC SERIE R, 45 GRAUS, DN 40 MM, PARA ESGOTO OU AGUAS PLUVIAIS PREDIAIS                                                                                                                                                                                                                                                                                                                                                                                                                           </t>
  </si>
  <si>
    <t xml:space="preserve">JOELHO, PVC SERIE R, 45 GRAUS, DN 50 MM, PARA ESGOTO OU AGUAS PLUVIAIS PREDIAIS                                                                                                                                                                                                                                                                                                                                                                                                                           </t>
  </si>
  <si>
    <t xml:space="preserve">JOELHO, PVC SERIE R, 45 GRAUS, DN 75 MM, PARA ESGOTO OU AGUAS PLUVIAIS PREDIAIS                                                                                                                                                                                                                                                                                                                                                                                                                           </t>
  </si>
  <si>
    <t xml:space="preserve">JOELHO, PVC SERIE R, 90 GRAUS, DN 100 MM, PARA ESGOTO OU AGUAS PLUVIAIS PREDIAIS                                                                                                                                                                                                                                                                                                                                                                                                                          </t>
  </si>
  <si>
    <t xml:space="preserve">JOELHO, PVC SERIE R, 90 GRAUS, DN 150 MM, PARA ESGOTO OU AGUAS PLUVIAIS PREDIAIS                                                                                                                                                                                                                                                                                                                                                                                                                          </t>
  </si>
  <si>
    <t xml:space="preserve">JOELHO, PVC SERIE R, 90 GRAUS, DN 40 MM, PARA ESGOTO OU AGUAS PLUVIAIS PREDIAIS                                                                                                                                                                                                                                                                                                                                                                                                                           </t>
  </si>
  <si>
    <t xml:space="preserve">JOELHO, PVC SERIE R, 90 GRAUS, DN 50 MM, PARA ESGOTO OU AGUAS PLUVIAIS PREDIAIS                                                                                                                                                                                                                                                                                                                                                                                                                           </t>
  </si>
  <si>
    <t xml:space="preserve">JOELHO, PVC SERIE R, 90 GRAUS, DN 75 MM, PARA ESGOTO OU AGUAS PLUVIAIS PREDIAIS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</si>
  <si>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</si>
  <si>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</si>
  <si>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</si>
  <si>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</si>
  <si>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</si>
  <si>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</si>
  <si>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</si>
  <si>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</si>
  <si>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</si>
  <si>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</si>
  <si>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</si>
  <si>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</si>
  <si>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</si>
  <si>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</si>
  <si>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</si>
  <si>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</si>
  <si>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</si>
  <si>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</si>
  <si>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</si>
  <si>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</si>
  <si>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</si>
  <si>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</si>
  <si>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OU AGUAS PLUVIAIS PREDIAIS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</si>
  <si>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</si>
  <si>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</si>
  <si>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</si>
  <si>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</si>
  <si>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</si>
  <si>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</si>
  <si>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</si>
  <si>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</si>
  <si>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OU AGUAS PLUVIAIS PREDIAIS                                                                                                                                                                                                                                                                                                                                                                                                                      </t>
  </si>
  <si>
    <t xml:space="preserve">JUNCAO SIMPLES, PVC SERIE R, DN 100 X 75 MM, PARA ESGOTO OU AGUAS PLUVIAIS PREDIAIS                                                                                                                                                                                                                                                                                                                                                                                                                       </t>
  </si>
  <si>
    <t xml:space="preserve">JUNCAO SIMPLES, PVC SERIE R, DN 150 X 100 MM, PARA ESGOTO OU AGUAS PLUVIAIS PREDIAIS                                                                                                                                                                                                                                                                                                                                                                                                                      </t>
  </si>
  <si>
    <t xml:space="preserve">JUNCAO SIMPLES, PVC SERIE R, DN 150 X 150 MM, PARA ESGOTO OU AGUAS PLUVIAIS PREDIAIS                                                                                                                                                                                                                                                                                                                                                                                                                      </t>
  </si>
  <si>
    <t xml:space="preserve">JUNCAO SIMPLES, PVC SERIE R, DN 40 X 40 MM, PARA ESGOTO OU AGUAS PLUVIAIS PREDIAIS                                                                                                                                                                                                                                                                                                                                                                                                                        </t>
  </si>
  <si>
    <t xml:space="preserve">JUNCAO SIMPLES, PVC SERIE R, DN 50 X 50 MM, PARA ESGOTO OU AGUAS PLUVIAIS PREDIAIS                                                                                                                                                                                                                                                                                                                                                                                                                        </t>
  </si>
  <si>
    <t xml:space="preserve">JUNCAO SIMPLES, PVC SERIE R, DN 75 X 75 MM, PARA ESGOTO OU AGUAS PLUVIAIS PREDIAIS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</si>
  <si>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</si>
  <si>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</si>
  <si>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</si>
  <si>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</si>
  <si>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</si>
  <si>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</si>
  <si>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</si>
  <si>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</si>
  <si>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</si>
  <si>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</si>
  <si>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</si>
  <si>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</si>
  <si>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</si>
  <si>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</si>
  <si>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</si>
  <si>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</si>
  <si>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</si>
  <si>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</si>
  <si>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</si>
  <si>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</si>
  <si>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</si>
  <si>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</si>
  <si>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</si>
  <si>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</si>
  <si>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</si>
  <si>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</si>
  <si>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</si>
  <si>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</si>
  <si>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</si>
  <si>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</si>
  <si>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</si>
  <si>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</si>
  <si>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</si>
  <si>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</si>
  <si>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</si>
  <si>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</si>
  <si>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</si>
  <si>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</si>
  <si>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600 X 2100 MM OU 700 X 2100 MM, DE 35 MM A 40 MM DE ESPESSURA, COM MARCO EM ACO, NUCLEO COLMEIA, CAPA LISA EM HDF, ACABAMENTO MELAMINICO BRANCO (INCLUI MARCO, ALIZARES, DOBRADICAS E FECHADURA)                                                                                                                                                                                                                                                   </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</si>
  <si>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</si>
  <si>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</si>
  <si>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</si>
  <si>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</si>
  <si>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</si>
  <si>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</si>
  <si>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</si>
  <si>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</si>
  <si>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</si>
  <si>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MELAMINICO BRANCO (INCLUI MARCO, ALIZARES E DOBRADICAS)                                                                                                                                                                                                                                             </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</si>
  <si>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</si>
  <si>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 xml:space="preserve">KIT PORTA PRONTA DE MADEIRA, FOLHA MEDIA (NBR 15930) DE 900 X 2100 MM, DE 35 MM A 40 MM DE ESPESSURA, NUCLEO SEMI-SOLIDO (SARRAFEADO), ESTRUTURA USINADA PARA FECHADURA, CAPA LISA EM HDF, ACABAMENTO MELAMINICO BRANCO (INCLUI MARCO, ALIZARES E DOBRADICAS)                                                                                                                                                                                                                                             </t>
  </si>
  <si>
    <t xml:space="preserve">KIT PORTA PRONTA DE MADEIRA, FOLHA PESADA (NBR 15930) DE 800 X 2100 MM, DE 40 MM  A 45 MM DE ESPESSURA, NUCLEO SOLIDO, CAPA LISA EM HDF, ACABAMENTO MELAMINICO BRANCO (INCLUI MARCO, ALIZARES, DOBRADICAS E FECHADURA EXTERNA)                                                                                                                                                                                                                                                                            </t>
  </si>
  <si>
    <t xml:space="preserve">KIT PORTA PRONTA DE MADEIRA, FOLHA PESADA (NBR 15930) DE 800 X 2100 MM, DE 40 MM A 45 MM DE ESPESSURA , NUCLEO SOLIDO, ESTRUTURA USINADA PARA FECHADURA, CAPA LISA EM HDF, ACABAMENTO EM LAMINADO NATURAL COM VERNIZ (INCLUI MARCO, ALIZARES E DOBRADICAS)                                                                                                                                                                                                                                                </t>
  </si>
  <si>
    <t xml:space="preserve">KIT PORTA PRONTA DE MADEIRA, FOLHA PESADA (NBR 15930) DE 800 X 2100 MM, DE 40 MM A 45 MM DE ESPESSURA, COM MARCO EM ACO, NUCLEO SOLIDO, CAPA LISA EM HDF, ACABAMENTO MELAMINICO BRANCO (INCLUI MARCO, ALIZARES, DOBRADICAS E FECHADURA)                                                                                                                                                                                                                                                                   </t>
  </si>
  <si>
    <t xml:space="preserve">KIT PORTA PRONTA DE MADEIRA, FOLHA PESADA (NBR 15930) DE 900 X 2100 MM, DE 40 MM  A 45 MM DE ESPESSURA, NUCLEO SOLIDO, CAPA LISA EM HDF, ACABAMENTO MELAMINICO BRANCO (INCLUI MARCO, ALIZARES, DOBRADICAS E FECHADURA EXTERNA)                                                                                                                                                                                                                                                                            </t>
  </si>
  <si>
    <t xml:space="preserve">KIT PORTA PRONTA DE MADEIRA, FOLHA PESADA (NBR 15930) DE 900 X 2100 MM, DE 40 MM A 45 MM DE ESPESSURA , NUCLEO SOLIDO, ESTRUTURA USINADA PARA FECHADURA, CAPA LISA EM HDF, ACABAMENTO EM LAMINADO NATURAL COM VERNIZ (INCLUI MARCO, ALIZARES E DOBRADICAS)                                                                                                                                                                                                                                                </t>
  </si>
  <si>
    <t xml:space="preserve">KIT PORTA PRONTA DE MADEIRA, FOLHA PESADA (NBR 15930) DE 900 X 2100 MM, DE 40 MM A 45 MM DE ESPESSURA, COM MARCO EM ACO, NUCLEO SOLIDO, CAPA LISA EM HDF, ACABAMENTO MELAMINICO BRANCO (INCLUI MARCO, ALIZARES, DOBRADICAS E FECHADURA)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</si>
  <si>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</si>
  <si>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</si>
  <si>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</si>
  <si>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</si>
  <si>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</si>
  <si>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</si>
  <si>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</si>
  <si>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</si>
  <si>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</si>
  <si>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</si>
  <si>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</si>
  <si>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</si>
  <si>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</si>
  <si>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</si>
  <si>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</si>
  <si>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</si>
  <si>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</si>
  <si>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</si>
  <si>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LAMBRI EM ALUMINIO, DE APROXIMADAMENTE 0,6 KG/M, COM APROXIMADAMENTE 168,0 MM DE LARGURA, 6,0 MM DE ALTURA E 6,0 M DE EXTENSAO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</si>
  <si>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</si>
  <si>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</si>
  <si>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</si>
  <si>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</si>
  <si>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</si>
  <si>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</si>
  <si>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</si>
  <si>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</si>
  <si>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</si>
  <si>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</si>
  <si>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</si>
  <si>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</si>
  <si>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</si>
  <si>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</si>
  <si>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</si>
  <si>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</si>
  <si>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</si>
  <si>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</si>
  <si>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</si>
  <si>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</si>
  <si>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</si>
  <si>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</si>
  <si>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</si>
  <si>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</si>
  <si>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</si>
  <si>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</si>
  <si>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 - JATO) PARA AGUA FRIA, PRESSAO DE OPERACAO ENTRE 1400 E 1900 LIB/POL2, VAZAO MAXIMA ENTRE  400 E 700 L/H, POTENCIA DE OPERACAO ENTRE 2,50 E 3,00 CV                                                                                                                                                                                                                                                                                                                       </t>
  </si>
  <si>
    <t xml:space="preserve">LAVATORIO / CUBA DE EMBUTIR, OVAL, DE LOUCA BRANCA, SEM LADRAO, DIMENSOES *50 X 35* CM (L X C)                                                                                                                                                                                                                                                                                                                                                                                                            </t>
  </si>
  <si>
    <t xml:space="preserve">LAVATORIO / CUBA DE EMBUTIR, OVAL, DE LOUCA COLORIDA, SEM LADRAO, DIMENSOES *50 X 35* CM (L X C)                                                                                                                                                                                                                                                                                                                                                                                                          </t>
  </si>
  <si>
    <t xml:space="preserve">LAVATORIO / CUBA DE SOBREPOR, OVAL PEQUENA, DE LOUCA BRANCA, SEM LADRAO, DIMENSOES *44 X 31* CM (L X C)                                                                                                                                                                                                                                                                                                                                                                                                   </t>
  </si>
  <si>
    <t xml:space="preserve">LAVATORIO / CUBA DE SOBREPOR, RETANGULAR, DE LOUCA BRANCA, COM LADRAO, DIMENSOES *52 X 45* CM (L X C)                                                                                                                                                                                                                                                                                                                                                                                                     </t>
  </si>
  <si>
    <t xml:space="preserve">LAVATORIO / CUBA DE SOBREPOR, RETANGULAR, DE LOUCA COLORIDA, COM LADRAO, DIMENSOES *52 X 45* CM (L X C)                                                                                                                                                                                                                                                                                                                                                                                                   </t>
  </si>
  <si>
    <t xml:space="preserve">LAVATORIO DE CANTO DE LOUCA BRANCA, SUSPENSO (SEM COLUNA), DIMENSOES *40 X 30* CM (L X C)                                                                                                                                                                                                                                                                                                                                                                                                                 </t>
  </si>
  <si>
    <t xml:space="preserve">LAVATORIO DE LOUCA BRANCA, COM COLUNA, DIMENSOES *44 X 35* CM (L X C)                                                                                                                                                                                                                                                                                                                                                                                                                                     </t>
  </si>
  <si>
    <t xml:space="preserve">LAVATORIO DE LOUCA BRANCA, COM COLUNA, DIMENSOES *54 X 44* CM (L X C)                                                                                                                                                                                                                                                                                                                                                                                                                                     </t>
  </si>
  <si>
    <t xml:space="preserve">LAVATORIO DE LOUCA BRANCA, SUSPENSO (SEM COLUNA), DIMENSOES *40 X 30* CM                                                                                                                                                                                                                                                                                                                                                                                                                                  </t>
  </si>
  <si>
    <t xml:space="preserve">LAVATORIO DE LOUCA COLORIDA, COM COLUNA, DIMENSOES *54 X 44* CM (L X C)                                                                                                                                                                                                                                                                                                                                                                                                                                   </t>
  </si>
  <si>
    <t xml:space="preserve">LAVATORIO DE LOUCA COLORIDA, SUSPENSO (SEM COLUNA), DIMENSOES *40 X 30* CM (L X C)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</si>
  <si>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</si>
  <si>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</si>
  <si>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</si>
  <si>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</si>
  <si>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</si>
  <si>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</si>
  <si>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</si>
  <si>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</si>
  <si>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</si>
  <si>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</si>
  <si>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</si>
  <si>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</si>
  <si>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</si>
  <si>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</si>
  <si>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</si>
  <si>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</si>
  <si>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(INCLUSO SAPATAS FIXAS OU RODIZIOS)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</si>
  <si>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</si>
  <si>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</si>
  <si>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</si>
  <si>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</si>
  <si>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</si>
  <si>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</si>
  <si>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</si>
  <si>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</si>
  <si>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</si>
  <si>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</si>
  <si>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</si>
  <si>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</si>
  <si>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</si>
  <si>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</si>
  <si>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</si>
  <si>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</si>
  <si>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</si>
  <si>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</si>
  <si>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</si>
  <si>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</si>
  <si>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DE *260*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</si>
  <si>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</si>
  <si>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</si>
  <si>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</si>
  <si>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</si>
  <si>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</si>
  <si>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</si>
  <si>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</si>
  <si>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</si>
  <si>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EXTRA FORTE PRETA, E = 200 MICRA                                                                                                                                                                                                                                                                                                                                                                                                                                                            </t>
  </si>
  <si>
    <t xml:space="preserve">LONA PLASTICA PESADA PRETA, E =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</si>
  <si>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</si>
  <si>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</si>
  <si>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</si>
  <si>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</si>
  <si>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</si>
  <si>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138 W ATE 180 W, INVOLUCRO EM ALUMINIO OU ACO INOX                                                                                                                                                                                                                                                                                                                                                                                                           </t>
  </si>
  <si>
    <t xml:space="preserve">LUMINARIA DE LED PARA ILUMINACAO PUBLICA, DE 181 W ATE 239 W, INVOLUCRO EM ALUMINIO OU ACO INOX                                                                                                                                                                                                                                                                                                                                                                                                           </t>
  </si>
  <si>
    <t xml:space="preserve">LUMINARIA DE LED PARA ILUMINACAO PUBLICA, DE 240 W ATE 350 W, INVOLUCRO EM ALUMINIO OU ACO INOX                                                                                                                                                                                                                                                                                                                                                                                                           </t>
  </si>
  <si>
    <t xml:space="preserve">LUMINARIA DE LED PARA ILUMINACAO PUBLICA, DE 33 W ATE 50 W, INVOLUCRO EM ALUMINIO OU ACO INOX                                                                                                                                                                                                                                                                                                                                                                                                             </t>
  </si>
  <si>
    <t xml:space="preserve">LUMINARIA DE LED PARA ILUMINACAO PUBLICA, DE 51 W ATE 67 W, INVOLUCRO EM ALUMINIO OU ACO INOX                                                                                                                                                                                                                                                                                                                                                                                                             </t>
  </si>
  <si>
    <t xml:space="preserve">LUMINARIA DE LED PARA ILUMINACAO PUBLICA, DE 68 W ATE 97 W, INVOLUCRO EM ALUMINIO OU ACO INOX                                                                                                                                                                                                                                                                                                                                                                                                             </t>
  </si>
  <si>
    <t xml:space="preserve">LUMINARIA DE LED PARA ILUMINACAO PUBLICA, DE 98 W ATE 137 W, INVOLUCRO EM ALUMINIO OU ACO INOX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</si>
  <si>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</si>
  <si>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</si>
  <si>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</si>
  <si>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</si>
  <si>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</si>
  <si>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</si>
  <si>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</si>
  <si>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</si>
  <si>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</si>
  <si>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</si>
  <si>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</si>
  <si>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</si>
  <si>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</si>
  <si>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</si>
  <si>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</si>
  <si>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</si>
  <si>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</si>
  <si>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</si>
  <si>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</si>
  <si>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</si>
  <si>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</si>
  <si>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</si>
  <si>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</si>
  <si>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</si>
  <si>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A PROVA DE TEMPO, GASES, VAPOR E PO, EM ALUMINIO, COM GRADE, BASE E27, POTENCIA MAXIMA 100 W - REF Y 25/1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</si>
  <si>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</si>
  <si>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</si>
  <si>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</si>
  <si>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</si>
  <si>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</si>
  <si>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</si>
  <si>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</si>
  <si>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</si>
  <si>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</si>
  <si>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</si>
  <si>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</si>
  <si>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</si>
  <si>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</si>
  <si>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</si>
  <si>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</si>
  <si>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</si>
  <si>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</si>
  <si>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</si>
  <si>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</si>
  <si>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</si>
  <si>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</si>
  <si>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</si>
  <si>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</si>
  <si>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</si>
  <si>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</si>
  <si>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</si>
  <si>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</si>
  <si>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</si>
  <si>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</si>
  <si>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</si>
  <si>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</si>
  <si>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</si>
  <si>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</si>
  <si>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</si>
  <si>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</si>
  <si>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</si>
  <si>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</si>
  <si>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</si>
  <si>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</si>
  <si>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</si>
  <si>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</si>
  <si>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</si>
  <si>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</si>
  <si>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</si>
  <si>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</si>
  <si>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 100 MM, PARA ESGOTO OU AGUAS PLUVIAIS PREDIAIS                                                                                                                                                                                                                                                                                                                                                                                                                               </t>
  </si>
  <si>
    <t xml:space="preserve">LUVA DE CORRER, PVC SERIE R, 150 MM, PARA ESGOTO OU AGUAS PLUVIAIS PREDIAIS                                                                                                                                                                                                                                                                                                                                                                                                                               </t>
  </si>
  <si>
    <t xml:space="preserve">LUVA DE CORRER, PVC SERIE R, 75 MM, PARA ESGOTO OU AGUAS PLUVIAIS PREDIAIS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</si>
  <si>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</si>
  <si>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</si>
  <si>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</si>
  <si>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</si>
  <si>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</si>
  <si>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</si>
  <si>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</si>
  <si>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</si>
  <si>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</si>
  <si>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</si>
  <si>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</si>
  <si>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</si>
  <si>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</si>
  <si>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</si>
  <si>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</si>
  <si>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</si>
  <si>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</si>
  <si>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</si>
  <si>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</si>
  <si>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</si>
  <si>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</si>
  <si>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</si>
  <si>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</si>
  <si>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</si>
  <si>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</si>
  <si>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</si>
  <si>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</si>
  <si>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</si>
  <si>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</si>
  <si>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</si>
  <si>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</si>
  <si>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</si>
  <si>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</si>
  <si>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</si>
  <si>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</si>
  <si>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</si>
  <si>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</si>
  <si>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</si>
  <si>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</si>
  <si>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</si>
  <si>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</si>
  <si>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</si>
  <si>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</si>
  <si>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</si>
  <si>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</si>
  <si>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</si>
  <si>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</si>
  <si>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</si>
  <si>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</si>
  <si>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</si>
  <si>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</si>
  <si>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</si>
  <si>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</si>
  <si>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</si>
  <si>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</si>
  <si>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</si>
  <si>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</si>
  <si>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</si>
  <si>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</si>
  <si>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</si>
  <si>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</si>
  <si>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</si>
  <si>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</si>
  <si>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</si>
  <si>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</si>
  <si>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</si>
  <si>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</si>
  <si>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</si>
  <si>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</si>
  <si>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</si>
  <si>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</si>
  <si>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</si>
  <si>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</si>
  <si>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</si>
  <si>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</si>
  <si>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</si>
  <si>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</si>
  <si>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</si>
  <si>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</si>
  <si>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</si>
  <si>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</si>
  <si>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</si>
  <si>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</si>
  <si>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</si>
  <si>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</si>
  <si>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</si>
  <si>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</si>
  <si>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</si>
  <si>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</si>
  <si>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</si>
  <si>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</si>
  <si>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</si>
  <si>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</si>
  <si>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</si>
  <si>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</si>
  <si>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</si>
  <si>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</si>
  <si>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</si>
  <si>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</si>
  <si>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</si>
  <si>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</si>
  <si>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</si>
  <si>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</si>
  <si>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</si>
  <si>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</si>
  <si>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</si>
  <si>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</si>
  <si>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</si>
  <si>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</si>
  <si>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</si>
  <si>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</si>
  <si>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</si>
  <si>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</si>
  <si>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</si>
  <si>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</si>
  <si>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</si>
  <si>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</si>
  <si>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</si>
  <si>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</si>
  <si>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</si>
  <si>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</si>
  <si>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</si>
  <si>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</si>
  <si>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</si>
  <si>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</si>
  <si>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</si>
  <si>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</si>
  <si>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</si>
  <si>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</si>
  <si>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</si>
  <si>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</si>
  <si>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</si>
  <si>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</si>
  <si>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</si>
  <si>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</si>
  <si>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</si>
  <si>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</si>
  <si>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</si>
  <si>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</si>
  <si>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</si>
  <si>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</si>
  <si>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</si>
  <si>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 100 MM, PARA ESGOTO OU AGUAS PLUVIAIS PREDIAIS                                                                                                                                                                                                                                                                                                                                                                                                                                 </t>
  </si>
  <si>
    <t xml:space="preserve">LUVA SIMPLES, PVC SERIE R, 150 MM, PARA ESGOTO OU AGUAS PLUVIAIS PREDIAIS                                                                                                                                                                                                                                                                                                                                                                                                                                 </t>
  </si>
  <si>
    <t xml:space="preserve">LUVA SIMPLES, PVC SERIE R, 40 MM, PARA ESGOTO OU AGUAS PLUVIAIS PREDIAIS                                                                                                                                                                                                                                                                                                                                                                                                                                  </t>
  </si>
  <si>
    <t xml:space="preserve">LUVA SIMPLES, PVC SERIE R, 50 MM, PARA ESGOTO OU AGUAS PLUVIAIS PREDIAIS                                                                                                                                                                                                                                                                                                                                                                                                                                  </t>
  </si>
  <si>
    <t xml:space="preserve">LUVA SIMPLES, PVC SERIE R, 75 MM, PARA ESGOTO OU AGUAS PLUVIAIS PREDIAIS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</si>
  <si>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</si>
  <si>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</si>
  <si>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</si>
  <si>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</si>
  <si>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</si>
  <si>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</si>
  <si>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</si>
  <si>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</si>
  <si>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</si>
  <si>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</si>
  <si>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</si>
  <si>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</si>
  <si>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</si>
  <si>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</si>
  <si>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</si>
  <si>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</si>
  <si>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</si>
  <si>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</si>
  <si>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</si>
  <si>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</si>
  <si>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</si>
  <si>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OCA, EM ZAMAC COM ACABAMENTO CROMADO, COMPRIMENTO APROX DE 15 CM                                                                                                                                                                                                                                                                                                                                                                                                                   </t>
  </si>
  <si>
    <t xml:space="preserve">MACANETA ALAVANCA, RETA SIMPLES / OCA, CROMADA, COMPRIMENTO DE 10 A 16 CM, ACABAMENTO PADRAO POPULAR - SOMENTE MACANETAS                                                                                                                                                                                                                                                                                                                                                                                  </t>
  </si>
  <si>
    <t xml:space="preserve">MACANETA BOLA, EM ZAMAC COM ACABAMENTO CROMADO, DIAMETRO DE APROX 2 1/2"                                                                                                                                                                                                                                                                                                                                                                                                                                  </t>
  </si>
  <si>
    <t xml:space="preserve">MACARICO DE SOLDA 201 PARA EXTENSAO GLP OU ACETILENO                                                                                                                                                                                                                                                                                                                                                                                                                                                      </t>
  </si>
  <si>
    <t xml:space="preserve">MACARIQUEIRO                                                                                                                                                                                                                                                                                                                                                                                                                                                                                              </t>
  </si>
  <si>
    <t xml:space="preserve">MACARIQUEIRO (MENSALISTA)                                                                                                                                                                                                                                                                                                                                                                                                                                                                                 </t>
  </si>
  <si>
    <t xml:space="preserve">MADEIRA ROLICA TRATADA, D = 12 A 15 CM, H = 3,00 M, EM EUCALIPTO OU EQUIVALENTE DA REGIAO                                                                                                                                                                                                                                                                                                                                                                                                                 </t>
  </si>
  <si>
    <t xml:space="preserve">MADEIRA ROLICA TRATADA, D = 16 A 20 CM, H = 6,00 M, EM EUCALIPTO OU EQUIVALENTE DA REGIAO                                                                                                                                                                                                                                                                                                                                                                                                                 </t>
  </si>
  <si>
    <t xml:space="preserve">MADEIRA ROLICA TRATADA, D = 25 A 29 CM, H = 6,50 M, EM EUCALIPTO OU EQUIVALENTE DA REGIAO                                                                                                                                                                                                                                                                                                                                                                                                                 </t>
  </si>
  <si>
    <t xml:space="preserve">MADEIRA ROLICA TRATADA, D = 30 A 34 CM, H = 6,50 M, EM EUCALIPTO OU EQUIVALENTE DA REGIAO                                                                                                                                                                                                                                                                                                                                                                                                                 </t>
  </si>
  <si>
    <t xml:space="preserve">MADEIRA SERRADA EM PINUS, MISTA OU EQUIVALENTE DA REGIAO - BRUTA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</si>
  <si>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</si>
  <si>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</si>
  <si>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</si>
  <si>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</si>
  <si>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</si>
  <si>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</si>
  <si>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</si>
  <si>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</si>
  <si>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</si>
  <si>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</si>
  <si>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</si>
  <si>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</si>
  <si>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</si>
  <si>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</si>
  <si>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</si>
  <si>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</si>
  <si>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</si>
  <si>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</si>
  <si>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</si>
  <si>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</si>
  <si>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</si>
  <si>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</si>
  <si>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PVC, TRANCADA, DIAMETRO DE 3/8", COMPRIMENTO DE 1M (NORMATIZADA)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</si>
  <si>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</si>
  <si>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</si>
  <si>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</si>
  <si>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</si>
  <si>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</si>
  <si>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</si>
  <si>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</si>
  <si>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</si>
  <si>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</si>
  <si>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</si>
  <si>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</si>
  <si>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</si>
  <si>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</si>
  <si>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</si>
  <si>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</si>
  <si>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</si>
  <si>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</si>
  <si>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</si>
  <si>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</si>
  <si>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</si>
  <si>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</si>
  <si>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</si>
  <si>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</si>
  <si>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</si>
  <si>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</si>
  <si>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</si>
  <si>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</si>
  <si>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</si>
  <si>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</si>
  <si>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</si>
  <si>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</si>
  <si>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</si>
  <si>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 40 MM PARA FECHADURA DE EMBUTIR EXTERNA, EM ACO INOX                                                                                                                                                                                                                                                                                                                                                                                                                                           </t>
  </si>
  <si>
    <t xml:space="preserve">MAQUINA DE 40 MM PARA FECHADURA, PARA PORTA DE BANHEIRO, EM ACO INOX                                                                                                                                                                                                                                                                                                                                                                                                                                      </t>
  </si>
  <si>
    <t xml:space="preserve">MAQUINA DE 40 MM PARA FECHADURA, PARA PORTA INTERNA, EM ACO INOX                                                                                                                                                                                                                                                                                                                                                                                                                                          </t>
  </si>
  <si>
    <t xml:space="preserve">MAQUINA DE 55 MM PARA FECHADURA DE EMBUTIR EXTERNA, EM ACO INOX                                                                                                                                                                                                                                                                                                                                                                                                                                           </t>
  </si>
  <si>
    <t xml:space="preserve">MAQUINA DE 55 MM PARA FECHADURA, PARA PORTA DE BANHEIRO, EM ACO INOX                                                                                                                                                                                                                                                                                                                                                                                                                                      </t>
  </si>
  <si>
    <t xml:space="preserve">MAQUINA DE 55 MM PARA FECHADURA, PARA PORTA INTERNA, EM ACO INOX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</si>
  <si>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</si>
  <si>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</si>
  <si>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</si>
  <si>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</si>
  <si>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</si>
  <si>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VASO/TANQUE/JATO DE PRESSAO PORTATIL PARA JATEAMENTO, CONTROLE AUTOMATICO E REMOTO, CAMARA DE 1 SAIDA, 280 L, DIAM. *670* MM, BICO JATO CURTO VENTURI DE 5/16", MANGUEIRA DE 1" DE 10 M, COMPLETA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</si>
  <si>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</si>
  <si>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</si>
  <si>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</si>
  <si>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</si>
  <si>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</si>
  <si>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</si>
  <si>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</si>
  <si>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</si>
  <si>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</si>
  <si>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</si>
  <si>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</si>
  <si>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</si>
  <si>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</si>
  <si>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</si>
  <si>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</si>
  <si>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</si>
  <si>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</si>
  <si>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</si>
  <si>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</si>
  <si>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</si>
  <si>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</si>
  <si>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</si>
  <si>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</si>
  <si>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</si>
  <si>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</si>
  <si>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</si>
  <si>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</si>
  <si>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</si>
  <si>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</si>
  <si>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</si>
  <si>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</si>
  <si>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</si>
  <si>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</si>
  <si>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</si>
  <si>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</si>
  <si>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</si>
  <si>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</si>
  <si>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 xml:space="preserve">MEIO BLOCO DE CONCRETO ESTRUTURAL 14 X 19 X 14 CM, FBK 4,5 MPA (NBR 6136)                                                                                                                                                                                                                                                                                                                                                                                                                                 </t>
  </si>
  <si>
    <t xml:space="preserve">MEIO BLOCO DE CONCRETO ESTRUTURAL 14 X 19 X 19 CM, FBK 14 MPA (NBR 6136)                                                                                                                                                                                                                                                                                                                                                                                                                                  </t>
  </si>
  <si>
    <t xml:space="preserve">MEIO BLOCO DE CONCRETO ESTRUTURAL 14 X 19 X 19 CM, FBK 4,5 MPA (NBR 6136)                                                                                                                                                                                                                                                                                                                                                                                                                                 </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</si>
  <si>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</si>
  <si>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</si>
  <si>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</si>
  <si>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</si>
  <si>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</si>
  <si>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 xml:space="preserve">MEIO BLOCO DE VEDACAO DE CONCRETO 19 X 19 X 19 CM (CLASSE C - NBR 6136)                                                                                                                                                                                                                                                                                                                                                                                                                                   </t>
  </si>
  <si>
    <t xml:space="preserve">MEIO BLOCO DE VEDACAO DE CONCRETO 9 X 19 X 19 CM (CLASSE C - NBR 6136)                                                                                                                                                                                                                                                                                                                                                                                                                                    </t>
  </si>
  <si>
    <t xml:space="preserve">MEIO BLOCO ESTRUTURAL CERAMICO 14 X 19 X 14 CM, 6,0 MPA (NBR 15270)                                                                                                                                                                                                                                                                                                                                                                                                                                       </t>
  </si>
  <si>
    <t xml:space="preserve">MEIO BLOCO ESTRUTURAL CERAMICO 14 X 19 X 19 CM, 6,0 MPA (NBR 15270)                                                                                                                                                                                                                                                                                                                                                                                                                                       </t>
  </si>
  <si>
    <t xml:space="preserve">MEIO-FIO OU GUIA DE CONCRETO PRE MOLDADO, COMP 1 M, *30 X 10/12* CM (H X L1/L2)                                                                                                                                                                                                                                                                                                                                                                                                                           </t>
  </si>
  <si>
    <t xml:space="preserve">MEIO-FIO OU GUIA DE CONCRETO PRE MOLDADO, COMP 80 CM, *30 X 10/10* (H X L1/L2)                                                                                                                                                                                                                                                                                                                                                                                                                            </t>
  </si>
  <si>
    <t xml:space="preserve">MEIO-FIO OU GUIA DE CONCRETO PRE-MOLDADO, COMP *39* CM, *19 X 6,5/6,5* CM (H X L1/L2)                                                                                                                                                                                                                                                                                                                                                                                                                     </t>
  </si>
  <si>
    <t xml:space="preserve">MEIO-FIO OU GUIA DE CONCRETO PRE-MOLDADO, COMP 1 M, *20 X 12/15* CM (H X L1/L2)                                                                                                                                                                                                                                                                                                                                                                                                                           </t>
  </si>
  <si>
    <t xml:space="preserve">MEIO-FIO OU GUIA DE CONCRETO PRE-MOLDADO, COMP 80 CM, *25 X 08/08* CM (H X L1/L2)                                                                                                                                                                                                                                                                                                                                                                                                                         </t>
  </si>
  <si>
    <t xml:space="preserve">MEIO-FIO OU GUIA DE CONCRETO PRE-MOLDADO, TIPO CHAPEU PARA BOCA DE LOBO,  DIMENSOES *1,20* X 0,15 X 0,30 M                                                                                                                                                                                                                                                                                                                                                                                                </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</si>
  <si>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</si>
  <si>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</si>
  <si>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</si>
  <si>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 xml:space="preserve">MEMBRANA IMPERMEABILIZANTE A BASE DE POLIUREIA, BICOMPONENTE, APLICACAO A FRIO                                                                                                                                                                                                                                                                                                                                                                                                                            </t>
  </si>
  <si>
    <t xml:space="preserve">MEMBRANA IMPERMEABILIZANTE A BASE DE POLIURETANO                                                                                                                                                                                                                                                                                                                                                                                                                                                          </t>
  </si>
  <si>
    <t xml:space="preserve">MEMBRANA IMPERMEABILIZANTE ACRILICA MONOCOMPONENTE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</si>
  <si>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</si>
  <si>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</si>
  <si>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</si>
  <si>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</si>
  <si>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</si>
  <si>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</si>
  <si>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</si>
  <si>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</si>
  <si>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</si>
  <si>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INDICUDUAL, SIFONADO, LOUCA BRANCA, SEM COMPLEMENTOS                                                                                                                                                                                                                                                                                                                                                                                                                                             </t>
  </si>
  <si>
    <t xml:space="preserve">MICTORIO INDIVIDUAL ACO INOX (AISI 304), E = 0,8 MM, DE *50  X 45  X 35* (C X A X P)                                                                                                                                                                                                                                                                                                                                                                                                                      </t>
  </si>
  <si>
    <t xml:space="preserve">MICTORIO INDIVIDUAL, SIFONADO, VALVULA EMBUTIDA, DE LOUCA BRANCA, SEM COMPLEMENTOS - PADRAO ALTO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</si>
  <si>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</si>
  <si>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</si>
  <si>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</si>
  <si>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</si>
  <si>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</si>
  <si>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</si>
  <si>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</si>
  <si>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</si>
  <si>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</si>
  <si>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</si>
  <si>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</si>
  <si>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</si>
  <si>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</si>
  <si>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</si>
  <si>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</si>
  <si>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</si>
  <si>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HIDRAULICA AEREA, PARA PORTAS DE ATE 1.100 MM E PESO DE ATE 85 KG, COM CORPO EM ALUMINIO E BRACO EM ACO, SEM BRACO DE PARADA                                                                                                                                                                                                                                                                                                                                                                         </t>
  </si>
  <si>
    <t xml:space="preserve">MOLA HIDRAULICA AEREA, PARA PORTAS DE ATE 850 MM E PESO DE ATE 50 KG, COM CORPO EM ALUMINIO E BRACO EM ACO, SEM BRACO DE PARADA                                                                                                                                                                                                                                                                                                                                                                           </t>
  </si>
  <si>
    <t xml:space="preserve">MOLA HIDRAULICA AEREA, PARA PORTAS DE ATE 950 MM E PESO DE ATE 65 KG, COM CORPO EM ALUMINIO E BRACO EM ACO, SEM BRACO DE PARADA                                                                                                                                                                                                                                                                                                                                                                           </t>
  </si>
  <si>
    <t xml:space="preserve">MOLA HIDRAULICA DE PISO, PARA PORTAS DE ATE 1100 MM E PESO DE ATE 120 KG, COM CORPO EM ACO INOX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</si>
  <si>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</si>
  <si>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</si>
  <si>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</si>
  <si>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</si>
  <si>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</si>
  <si>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</si>
  <si>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</si>
  <si>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</si>
  <si>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</si>
  <si>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</si>
  <si>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</si>
  <si>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</si>
  <si>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</si>
  <si>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</si>
  <si>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</si>
  <si>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</si>
  <si>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</si>
  <si>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</si>
  <si>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</si>
  <si>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</si>
  <si>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</si>
  <si>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</si>
  <si>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</si>
  <si>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</si>
  <si>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</si>
  <si>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</si>
  <si>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</si>
  <si>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</si>
  <si>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</si>
  <si>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</si>
  <si>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</si>
  <si>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</si>
  <si>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 *10 X 10* CM, H= *2,60* M + CURVA DE 0,40 M                                                                                                                                                                                                                                                                                                                                                                                                                                     </t>
  </si>
  <si>
    <t xml:space="preserve">MOURAO DE CONCRETO RETO, SECAO QUADARA *10 X 10* CM, H= *2,30* M                                                                                                                                                                                                                                                                                                                                                                                                                                          </t>
  </si>
  <si>
    <t xml:space="preserve">MOURAO DE CONCRETO RETO, SECAO QUADRADA, *10 X 10* CM, H= 3,00 M                                                                                                                                                                                                                                                                                                                                                                                                                                          </t>
  </si>
  <si>
    <t xml:space="preserve">MOURAO DE CONCRETO RETO, TIPO ESTICADOR, *10 X 10* CM, H= 2,50 M                                                                                                                                                                                                                                                                                                                                                                                                                                          </t>
  </si>
  <si>
    <t xml:space="preserve">MOURAO ROLICO DE MADEIRA TRATADA, D = 16 A 20 CM, H = 2,20 M, EM EUCALIPTO OU EQUIVALENTE DA REGIAO (PARA CERCA)                                                                                                                                                                                                                                                                                                                                                                                          </t>
  </si>
  <si>
    <t xml:space="preserve">MOURAO ROLICO DE MADEIRA TRATADA, D = 8 A 11 CM, H = 2,20 M, EM EUCALIPTO OU EQUIVALENTE DA REGIAO (PARA CERCA)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</si>
  <si>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</si>
  <si>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</si>
  <si>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</si>
  <si>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</si>
  <si>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</si>
  <si>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</si>
  <si>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</si>
  <si>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</si>
  <si>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</si>
  <si>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</si>
  <si>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</si>
  <si>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</si>
  <si>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</si>
  <si>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</si>
  <si>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</si>
  <si>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</si>
  <si>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</si>
  <si>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</si>
  <si>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</si>
  <si>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</si>
  <si>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</si>
  <si>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</si>
  <si>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</si>
  <si>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</si>
  <si>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</si>
  <si>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</si>
  <si>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</si>
  <si>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</si>
  <si>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</si>
  <si>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</si>
  <si>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</si>
  <si>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</si>
  <si>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</si>
  <si>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</si>
  <si>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</si>
  <si>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</si>
  <si>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</si>
  <si>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</si>
  <si>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</si>
  <si>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</si>
  <si>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</si>
  <si>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</si>
  <si>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</si>
  <si>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</si>
  <si>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</si>
  <si>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</si>
  <si>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</si>
  <si>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</si>
  <si>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</si>
  <si>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</si>
  <si>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</si>
  <si>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NOBREAK TRIFASICO, DE 10 KVA FATOR DE POTENCIA DE 0,8, AUTONOMIA MINIMA DE 30 MINUTOS A PLENA CARGA                                                                                                                                                                                                                                                                                                                                                                                                       </t>
  </si>
  <si>
    <t xml:space="preserve">NOBREAK TRIFASICO, DE 15 KVA FATOR DE POTENCIA DE 0,8, AUTONOMIA MINIMA DE 30 MINUTOS A PLENA CARGA                                                                                                                                                                                                                                                                                                                                                                                                       </t>
  </si>
  <si>
    <t xml:space="preserve">NOBREAK TRIFASICO, DE 20 KVA FATOR DE POTENCIA DE 0,8, AUTONOMIA MINIMA DE 30 MINUTOS A PLENA CARGA                                                                                                                                                                                                                                                                                                                                                                                                       </t>
  </si>
  <si>
    <t xml:space="preserve">NOBREAK TRIFASICO, DE 25 KVA FATOR DE POTENCIA DE 0,8, AUTONOMIA MINIMA DE 30 MINUTOS A PLENA CARGA                                                                                                                                                                                                                                                                                                                                                                                                       </t>
  </si>
  <si>
    <t xml:space="preserve">NOBREAK TRIFASICO, DE 5 KVA FATOR DE POTENCIA DE 0,8, AUTONOMIA MINIMA DE 30 MINUTOS A PLENA CARGA                                                                                                                                                                                                                                                                                                                                                                                                        </t>
  </si>
  <si>
    <t xml:space="preserve">NUMERO / ALGARISMO PARA RESIDENCIA (FACHADA), EM ZAMAC, COM ALTURA DE APROX *45* MM, INCLUSIVE PARAFUSOS                                                                                                                                                                                                                                                                                                                                                                                                  </t>
  </si>
  <si>
    <t xml:space="preserve">NUMERO / ALGARISMO PARA RESIDENCIA (FACHADA), EM ZAMAC, COM ALTURA DE APROX 125 MM, INCLUSIVE PARAFUSOS                                                                                                                                                                                                                                                                                                                                                                                                   </t>
  </si>
  <si>
    <t xml:space="preserve">OCULOS DE SEGURANCA CONTRA IMPACTOS COM LENTE INCOLOR, ARMACAO NYLON, COM PROTECAO UVA E UVB                                                                                                                                                                                                                                                                                                                                                                                                              </t>
  </si>
  <si>
    <t xml:space="preserve">OLEO COMBUSTIVEL BPF A GRANEL                                                                                                                                                                                                                                                                                                                                                                                                                                                                             </t>
  </si>
  <si>
    <t xml:space="preserve">OLEO DIESEL COMBUSTIVEL COMUM                                                                                                                                                                                                                                                                                                                                                                                                                                                                             </t>
  </si>
  <si>
    <t xml:space="preserve">OLEO LUBRIFICANTE PARA MOTORES DE EQUIPAMENTOS PESADOS (CAMINHOES, TRATORES, RETROS E ETC)                                                                                                                                                                                                                                                                                                                                                                                                                </t>
  </si>
  <si>
    <t xml:space="preserve">OLHO MAGICO PARA PORTAS, EM LATAO, COM LENTE DE POLICARBONATO, ANGULO DE *200* GRAUS, ESPESSURA ENTRE *25 E 46* MM, INCLUINDO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</si>
  <si>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</si>
  <si>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</si>
  <si>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</si>
  <si>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</si>
  <si>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t>
  </si>
  <si>
    <t xml:space="preserve">OPERADOR DE BETONEIRA ESTACIONARIA / MISTURADOR (MENSALISTA)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</si>
  <si>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</si>
  <si>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</si>
  <si>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</si>
  <si>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</si>
  <si>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</si>
  <si>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</si>
  <si>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OU GUINCHEIRO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</si>
  <si>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</si>
  <si>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</si>
  <si>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</si>
  <si>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</si>
  <si>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</si>
  <si>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</si>
  <si>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</si>
  <si>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</si>
  <si>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</si>
  <si>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</si>
  <si>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</si>
  <si>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</si>
  <si>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</si>
  <si>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</si>
  <si>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</si>
  <si>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 MESA VIBROACABADORA                                                                                                                                                                                                                                                                                                                                                                                                                                                           </t>
  </si>
  <si>
    <t xml:space="preserve">OPERADOR DE PAVIMENTADORA / 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</si>
  <si>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</si>
  <si>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</si>
  <si>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</si>
  <si>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</si>
  <si>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</si>
  <si>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</si>
  <si>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</si>
  <si>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MAXIMO DE 10330 KG                                                                                                                                                                                                                                                                                                                                                                          </t>
  </si>
  <si>
    <t xml:space="preserve">PA CARREGADEIRA SOBRE RODAS, POTENCIA LIQUIDA 128 HP, CAPACIDADE DA CACAMBA DE 1,7 A 2,8 M3, PESO OPERACIONAL MAXIMO DE 11632 KG                                                                                                                                                                                                                                                                                                                                                                          </t>
  </si>
  <si>
    <t xml:space="preserve">PA CARREGADEIRA SOBRE RODAS, POTENCIA LIQUIDA 197 HP, CAPACIDADE DA CACAMBA DE 2,5 A 3,5 M3, PESO OPERACIONAL MAXIMO DE 18338 KG                                                                                                                                                                                                                                                                                                                                                                          </t>
  </si>
  <si>
    <t xml:space="preserve">PA CARREGADEIRA SOBRE RODAS, POTENCIA LIQUIDA 213 HP, CAPACIDADE DA CACAMBA DE 1,9 A 3,5 M3, PESO OPERACIONAL MAXIMO DE 19234 KG                                                                                                                                                                                                                                                                                                                                                                          </t>
  </si>
  <si>
    <t xml:space="preserve">PA CARREGADEIRA SOBRE RODAS, POTENCIA 152 HP, CAPACIDADE DA CACAMBA DE 1,53 A 2,30 M3, PESO OPERACIONAL MAXIMO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</si>
  <si>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</si>
  <si>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</si>
  <si>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</si>
  <si>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</si>
  <si>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</si>
  <si>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</si>
  <si>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</si>
  <si>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</si>
  <si>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TERMOISOLANTE PARA FECHAMENTOS VERTICAIS (INCLUI PARAFUSOS DE FIXACAO) REVESTIDO EM ACO GALVALUME, LARGURA UTIL DE 1100 MM, REVESTIMENTO COM ESPESSURA DE 0,50 MM, COM PRE-PINTURA NAS DUAS FACES, NUCLEO EM POLIURETANO (PUR) COM ESPESSURA 40/50 MM                                                                                                                                                                                                                                              </t>
  </si>
  <si>
    <t xml:space="preserve">PAINEL TERMOISOLANTE PARA FECHAMENTOS VERTICAIS (INCLUI PARAFUSOS DE FIXACAO) REVESTIDO EM ACO GALVALUME, LARGURA UTIL DE 1100 MM, REVESTIMENTO COM ESPESSURA DE 0,50 MM, COM PRE-PINTURA NAS DUAS FACES, NUCLEO EM POLIURETANO (PUR) COM ESPESSURA 70/80 MM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</si>
  <si>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</si>
  <si>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</si>
  <si>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</si>
  <si>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</si>
  <si>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</si>
  <si>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</si>
  <si>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</si>
  <si>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</si>
  <si>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</si>
  <si>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</si>
  <si>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</si>
  <si>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</si>
  <si>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</si>
  <si>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</si>
  <si>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</si>
  <si>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</si>
  <si>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</si>
  <si>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</si>
  <si>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</si>
  <si>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</si>
  <si>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</si>
  <si>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</si>
  <si>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</si>
  <si>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</si>
  <si>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</si>
  <si>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</si>
  <si>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</si>
  <si>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</si>
  <si>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</si>
  <si>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</si>
  <si>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</si>
  <si>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</si>
  <si>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</si>
  <si>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</si>
  <si>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</si>
  <si>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</si>
  <si>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</si>
  <si>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</si>
  <si>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</si>
  <si>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</si>
  <si>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</si>
  <si>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</si>
  <si>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</si>
  <si>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</si>
  <si>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</si>
  <si>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</si>
  <si>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</si>
  <si>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</si>
  <si>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</si>
  <si>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</si>
  <si>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</si>
  <si>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</si>
  <si>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</si>
  <si>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</si>
  <si>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</si>
  <si>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</si>
  <si>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</si>
  <si>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</si>
  <si>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</si>
  <si>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</si>
  <si>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</si>
  <si>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</si>
  <si>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</si>
  <si>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</si>
  <si>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</si>
  <si>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MM X 19 MM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</si>
  <si>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</si>
  <si>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</si>
  <si>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</si>
  <si>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</si>
  <si>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</si>
  <si>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</si>
  <si>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</si>
  <si>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</si>
  <si>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</si>
  <si>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</si>
  <si>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</si>
  <si>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(VARIACAO REGIONAL DE PECAS POR M2)                                                                                                                                                                                                                                                                                                                                                                                                   </t>
  </si>
  <si>
    <t xml:space="preserve">PASTA LUBRIFICANTE PARA TUBOS E CONEXOES COM JUNTA ELASTICA (USO EM PVC, ACO, POLIETILENO E OUTROS) ( DE *400*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</si>
  <si>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</si>
  <si>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</si>
  <si>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SOLIDAS, SEM MESCLAGEM/MISTURA, ACABAMENTO LISO *2,5 X 2,5* CM                                                                                                                                                                                                                                                                                                                                                             </t>
  </si>
  <si>
    <t xml:space="preserve">PASTILHA CERAMICA/PORCELANA, REVEST INT/EXT E  PISCINA, CORES BRANCA OU FRIAS, SOLIDAS, SEM MESCLAGEM/MISTURA, ACABAMENTO LISO *5 X 5* CM                                                                                                                                                                                                                                                                                                                                                                 </t>
  </si>
  <si>
    <t xml:space="preserve">PASTILHA CERAMICA/PORCELANA, REVEST INT/EXT E  PISCINA, CORES LISAS/SOLIDAS, QUENTES, SEM MESCLAGEM/MISTURA, *2,5 X 2,5* CM                                                                                                                                                                                                                                                                                                                                                                               </t>
  </si>
  <si>
    <t xml:space="preserve">PASTILHA CERAMICA/PORCELANA, REVEST INT/EXT E  PISCINA, CORES LISAS/SOLIDAS, QUENTES, SEM MESCLAGEM/MISTURA, *5 X 5*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</si>
  <si>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</si>
  <si>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</si>
  <si>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</si>
  <si>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</si>
  <si>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</si>
  <si>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</si>
  <si>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</si>
  <si>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</si>
  <si>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</si>
  <si>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</si>
  <si>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</si>
  <si>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</si>
  <si>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</si>
  <si>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</si>
  <si>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</si>
  <si>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</si>
  <si>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</si>
  <si>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</si>
  <si>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</si>
  <si>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</si>
  <si>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</si>
  <si>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</si>
  <si>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</si>
  <si>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</si>
  <si>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</si>
  <si>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</si>
  <si>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</si>
  <si>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</si>
  <si>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</si>
  <si>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</si>
  <si>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</si>
  <si>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</si>
  <si>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</si>
  <si>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</si>
  <si>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</si>
  <si>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</si>
  <si>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</si>
  <si>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</si>
  <si>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</si>
  <si>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"H" DE ACO LAMINADO, "HP" 250 X 62,0                                                                                                                                                                                                                                                                                                                                                                                                                                                               </t>
  </si>
  <si>
    <t xml:space="preserve">PERFIL "H" DE ACO LAMINADO, "HP" 310 X 79,0                                                                                                                                                                                                                                                                                                                                                                                                                                                               </t>
  </si>
  <si>
    <t xml:space="preserve">PERFIL "H" DE ACO LAMINADO, "W" 200 X 35,9                                                                                                                                                                                                                                                                                                                                                                                                                                                                </t>
  </si>
  <si>
    <t xml:space="preserve">PERFIL "I" DE ACO LAMINADO, ABAS INCLINADAS, "I" 102 X 12,7                                                                                                                                                                                                                                                                                                                                                                                                                                               </t>
  </si>
  <si>
    <t xml:space="preserve">PERFIL "I" DE ACO LAMINADO, ABAS INCLINADAS, "I" 152 X 22                                                                                                                                                                                                                                                                                                                                                                                                                                                 </t>
  </si>
  <si>
    <t xml:space="preserve">PERFIL "I" DE ACO LAMINADO, ABAS INCLINADAS, "I" 203 X 34,3                                                                                                                                                                                                                                                                                                                                                                                                                                               </t>
  </si>
  <si>
    <t xml:space="preserve">PERFIL "I" DE ACO LAMINADO, ABAS PARALELAS, "W", QUALQUER BITOLA                                                                                                                                                                                                                                                                                                                                                                                                                                          </t>
  </si>
  <si>
    <t xml:space="preserve">PERFIL "U" DE ACO LAMINADO, "U" 102 X 9,3                                                                                                                                                                                                                                                                                                                                                                                                                                                                 </t>
  </si>
  <si>
    <t xml:space="preserve">PERFIL "U" DE ACO LAMINADO, "U" 152 X 15,6                                                                                                                                                                                                                                                                                                                                                                                                                                                                </t>
  </si>
  <si>
    <t xml:space="preserve">PERFIL "U" EM CHAPA ACO DOBRADA, E = 3,04 MM, H = 20 CM, ABAS = 5 CM (4,47 KG/M)                                                                                                                                                                                                                                                                                                                                                                                                                          </t>
  </si>
  <si>
    <t xml:space="preserve">PERFIL "U" ENRIJECIDO DE ACO GALVANIZADO, DOBRADO, 150 X 60 X 20 MM, E = 3,00 MM OU 200 X 75 X 25 MM, E = 3,75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</si>
  <si>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</si>
  <si>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</si>
  <si>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</si>
  <si>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</si>
  <si>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</si>
  <si>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</si>
  <si>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</si>
  <si>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</si>
  <si>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</si>
  <si>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</si>
  <si>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</si>
  <si>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</si>
  <si>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</si>
  <si>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</si>
  <si>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</si>
  <si>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</si>
  <si>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</si>
  <si>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</si>
  <si>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</si>
  <si>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</si>
  <si>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</si>
  <si>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</si>
  <si>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DE ABAS IGUAIS, EM ALUMINIO,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</si>
  <si>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</si>
  <si>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</si>
  <si>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</si>
  <si>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</si>
  <si>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</si>
  <si>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</si>
  <si>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</si>
  <si>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</si>
  <si>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</si>
  <si>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</si>
  <si>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</si>
  <si>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</si>
  <si>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</si>
  <si>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PICAPE CABINE SIMPLES COM MOTOR 1.6 FLEX, CAMBIO MANUAL, POTENCIA 101/104 CV, 2 PORTAS                                                                                                                                                                                                                                                                                                                                                                                                                    </t>
  </si>
  <si>
    <t xml:space="preserve">PILAR QUADRADO NAO APARELHADO *10 X 10* CM, EM MACARANDUBA, ANGELIM OU EQUIVALENTE DA REGIAO - BRUTA                                                                                                                                                                                                                                                                                                                                                                                                      </t>
  </si>
  <si>
    <t xml:space="preserve">PILAR QUADRADO NAO APARELHADO *15 X 15* CM, EM MACARANDUBA, ANGELIM OU EQUIVALENTE DA REGIAO - BRUTA                                                                                                                                                                                                                                                                                                                                                                                                      </t>
  </si>
  <si>
    <t xml:space="preserve">PILAR QUADRADO NAO APARELHADO *20 X 20* CM, EM MACARANDUBA, ANGELIM OU EQUIVALENTE DA REGIAO - BRUTA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</si>
  <si>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</si>
  <si>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</si>
  <si>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</si>
  <si>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</si>
  <si>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</si>
  <si>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</si>
  <si>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</si>
  <si>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EM LATAO, CHAPA COM 3 MM DE ESPESSURA E GUIA COM ROLETE DE 9 MM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</si>
  <si>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</si>
  <si>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</si>
  <si>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</si>
  <si>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</si>
  <si>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</si>
  <si>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</si>
  <si>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</si>
  <si>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</si>
  <si>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</si>
  <si>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</si>
  <si>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</si>
  <si>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</si>
  <si>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</si>
  <si>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</si>
  <si>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</si>
  <si>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</si>
  <si>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</si>
  <si>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</si>
  <si>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</si>
  <si>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</si>
  <si>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</si>
  <si>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</si>
  <si>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</si>
  <si>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</si>
  <si>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</si>
  <si>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</si>
  <si>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E = 2,0 CM (SEM COLOCACAO)                                                                                                                                                                                                                                                                                                                                                                                                                        </t>
  </si>
  <si>
    <t xml:space="preserve">PISO FULGET (GRANITO LAVADO) EM PLACAS DE *75 X 75* CM, E = 2,0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</si>
  <si>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</si>
  <si>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</si>
  <si>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</si>
  <si>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</si>
  <si>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</si>
  <si>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</si>
  <si>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</si>
  <si>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</si>
  <si>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</si>
  <si>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</si>
  <si>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</si>
  <si>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</si>
  <si>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</si>
  <si>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</si>
  <si>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</si>
  <si>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 CHAPA DE GESSO ACARTONADO, RESISTENTE A UMIDADE (RU), COR VERDE, E = 12,5 MM, 1200 X 1800 MM (L X C)                                                                                                                                                                                                                                                                                                                                                                                              </t>
  </si>
  <si>
    <t xml:space="preserve">PLACA / CHAPA DE GESSO ACARTONADO, RESISTENTE A UMIDADE (RU), COR VERDE, E = 12,5 MM, 1200 X 2400 MM (L X C)                                                                                                                                                                                                                                                                                                                                                                                              </t>
  </si>
  <si>
    <t xml:space="preserve">PLACA / CHAPA DE GESSO ACARTONADO, RESISTENTE AO FOGO (RF), COR ROSA, E = 12,5 MM, 1200 X 1800 MM (L X C)                                                                                                                                                                                                                                                                                                                                                                                                 </t>
  </si>
  <si>
    <t xml:space="preserve">PLACA / CHAPA DE GESSO ACARTONADO, RESISTENTE AO FOGO (RF), COR ROSA, E = 12,5 MM, 1200 X 2400 MM (L X C)                                                                                                                                                                                                                                                                                                                                                                                                 </t>
  </si>
  <si>
    <t xml:space="preserve">PLACA / CHAPA DE GESSO ACARTONADO, STANDARD (ST), COR BRANCA, E = 12,5 MM, 1200 X 1800 MM (L X C)                                                                                                                                                                                                                                                                                                                                                                                                         </t>
  </si>
  <si>
    <t xml:space="preserve">PLACA / CHAPA DE GESSO ACARTONADO, STANDARD (ST), COR BRANCA, E = 12,5 MM, 1200 X 2400 MM (L X C)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</si>
  <si>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</si>
  <si>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</si>
  <si>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</si>
  <si>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</si>
  <si>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</si>
  <si>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</si>
  <si>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</si>
  <si>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*60 X 60* CM, ESPESSURA DE 12 MM (SEM COLOCACAO)                                                                                                                                                                                                                                                                                                                                                                                                                               </t>
  </si>
  <si>
    <t xml:space="preserve">PLACA DE INAUGURACAO EM BRONZE *35X 50*CM                                                                                                                                                                                                                                                                                                                                                                                                                                                                 </t>
  </si>
  <si>
    <t xml:space="preserve">PLACA DE INAUGURACAO METALICA, *40* CM X *60* CM                                                                                                                                                                                                                                                                                                                                                                                                                                                          </t>
  </si>
  <si>
    <t xml:space="preserve">PLACA DE OBRA (PARA CONSTRUCAO CIVIL) EM CHAPA GALVANIZADA *N. 22*, ADESIVADA, DE *2,0 X 1,125* M                                                                                                                                                                                                                                                                                                                                                                                                         </t>
  </si>
  <si>
    <t xml:space="preserve">PLACA DE SINALIZACAO DE SEGURANCA CONTRA INCENDIO - ALERTA, TRIANGULAR, BASE DE *30* CM, EM PVC *2* MM ANTI-CHAMAS (SIMBOLOS, CORES E PICTOGRAMAS CONFORME NBR 16820)                                                                                                                                                                                                                                                                                                                                     </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</si>
  <si>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</si>
  <si>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</si>
  <si>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 xml:space="preserve">PLACA DE SINALIZACAO DE SEGURANCA CONTRA INCENDIO, FOTOLUMINESCENTE, RETANGULAR, *12 X 40* CM, EM PVC *2* MM ANTI-CHAMAS (SIMBOLOS, CORES E PICTOGRAMAS CONFORME NBR 16820)                                                                                                                                                                                                                                                                                                                               </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</si>
  <si>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</si>
  <si>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</si>
  <si>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</si>
  <si>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</si>
  <si>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</si>
  <si>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</si>
  <si>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</si>
  <si>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</si>
  <si>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</si>
  <si>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</si>
  <si>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</si>
  <si>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</si>
  <si>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</si>
  <si>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</si>
  <si>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</si>
  <si>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</si>
  <si>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</si>
  <si>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</si>
  <si>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</si>
  <si>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</si>
  <si>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</si>
  <si>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</si>
  <si>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</si>
  <si>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</si>
  <si>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</si>
  <si>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</si>
  <si>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</si>
  <si>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</si>
  <si>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</si>
  <si>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</si>
  <si>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</si>
  <si>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</si>
  <si>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</si>
  <si>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</si>
  <si>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</si>
  <si>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</si>
  <si>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</si>
  <si>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</si>
  <si>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</si>
  <si>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</si>
  <si>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</si>
  <si>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</si>
  <si>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</si>
  <si>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</si>
  <si>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</si>
  <si>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</si>
  <si>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*7,5 X 7,5* CM EM PINUS, MISTA OU EQUIVALENTE DA REGIAO - BRUTA                                                                                                                                                                                                                                                                                                                                                                                                                                 </t>
  </si>
  <si>
    <t xml:space="preserve">PONTALETE ROLIÇO SEM TRATAMENTO, D = 8 A 11 CM, H = 3 M, EM EUCALIPTO OU EQUIVALENTE DA REGIAO - BRUTA (PARA ESCORAMENTO)                                                                                                                                                                                                                                                                                                                                                                                 </t>
  </si>
  <si>
    <t xml:space="preserve">PONTALETE ROLIÇO SEM TRATAMENTO, D = 8 A 11 CM, H = 6 M, EM EUCALIPTO OU EQUIVALENTE DA REGIAO - BRUTA (PARA ESCORAMENTO)                                                                                                                                                                                                                                                                                                                                                                                 </t>
  </si>
  <si>
    <t xml:space="preserve">PONTEIRO PARA MARTELO ROMPEDOR, DIAMETRO = *28* MM, COMPRIMENTO = *520* MM, ENCAIXE SEXTAVADO                                                                                                                                                                                                                                                                                                                                                                                                             </t>
  </si>
  <si>
    <t xml:space="preserve">PORCA OLHAL EM ACO GALVANIZADO, ESPESSURA 16MM, ABERTURA 21MM                                                                                                                                                                                                                                                                                                                                                                                                                                             </t>
  </si>
  <si>
    <t xml:space="preserve">PORCA OLHAL M 16,  EM ACO GALVANIZADO, DIAMETRO = 16 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</si>
  <si>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</si>
  <si>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</si>
  <si>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</si>
  <si>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</si>
  <si>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</si>
  <si>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</si>
  <si>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</si>
  <si>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</si>
  <si>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</si>
  <si>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</si>
  <si>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CORTA-FOGO PARA SAIDA DE EMERGENCIA, COM FECHADURA, VAO LUZ DE 90 X 210 CM, CLASSE P-90 (NBR 11742)                                                                                                                                                                                                                                                                                                                                                                                                 </t>
  </si>
  <si>
    <t xml:space="preserve">PORTA DE ABRIR / GIRO, DE MADEIRA FOLHA MEDIA (NBR 15930) DE 1000 X 2100 MM, DE 35 MM A 40 MM DE ESPESSURA, NUCLEO SEMI-SOLIDO (SARRAFEADO), CAPA LISA EM HDF, ACABAMENTO EM LAMINADO NATURAL PARA VERNIZ                                                                                                                                                                                                                                                                                                 </t>
  </si>
  <si>
    <t xml:space="preserve">PORTA DE ABRIR / GIRO, DE MADEIRA FOLHA MEDIA (NBR 15930) DE 1000 X 2100 MM, DE 35 MM A 40 MM DE ESPESSURA, NUCLEO SEMI-SOLIDO (SARRAFEADO), CAPA LISA EM HDF, ACABAMENTO EM PRIMER PARA PINTURA                                                                                                                                                                                                                                                                                                          </t>
  </si>
  <si>
    <t xml:space="preserve">PORTA DE ABRIR / GIRO, DE MADEIRA FOLHA MEDIA (NBR 15930) DE 700 X 2100 MM, DE 35 MM A 40 MM DE ESPESSURA, NUCLEO SEMI-SOLIDO (SARRAFEADO), CAPA FRISADA EM HDF, ACABAMENTO MELAMINICO EM PADRAO MADEIRA                                                                                                                                                                                                                                                                                                  </t>
  </si>
  <si>
    <t xml:space="preserve">PORTA DE ABRIR / GIRO, DE MADEIRA FOLHA MEDIA (NBR 15930) DE 700 X 2100 MM, DE 35 MM A 40 MM DE ESPESSURA, NUCLEO SEMI-SOLIDO (SARRAFEADO), CAPA LISA EM HDF, ACABAMENTO EM LAMINADO NATURAL PARA VERNIZ                                                                                                                                                                                                                                                                                                  </t>
  </si>
  <si>
    <t xml:space="preserve">PORTA DE ABRIR / GIRO, DE MADEIRA FOLHA MEDIA (NBR 15930) DE 800 X 2100 MM, DE 35 MM A 40 MM DE ESPESSURA, NUCLEO SEMI-SOLIDO (SARRAFEADO), CAPA FRISADA EM HDF, ACABAMENTO MELAMINICO EM PADRAO MADEIRA                                                                                                                                                                                                                                                                                                  </t>
  </si>
  <si>
    <t xml:space="preserve">PORTA DE ABRIR / GIRO, DE MADEIRA FOLHA MEDIA (NBR 15930) DE 800 X 2100 MM, DE 35 MM A 40 MM DE ESPESSURA, NUCLEO SEMI-SOLIDO (SARRAFEADO), CAPA LISA EM HDF, ACABAMENTO EM LAMINADO NATURAL PARA VERNIZ                                                                                                                                                                                                                                                                                                  </t>
  </si>
  <si>
    <t xml:space="preserve">PORTA DE ABRIR / GIRO, DE MADEIRA FOLHA MEDIA (NBR 15930) DE 900 X 2100 MM, DE 35 MM A 40 MM DE ESPESSURA, NUCLEO SEMI-SOLIDO (SARRAFEADO), CAPA LISA EM HDF, ACABAMENTO EM LAMINADO NATURAL PARA VERNIZ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</si>
  <si>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</si>
  <si>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</si>
  <si>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</si>
  <si>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</si>
  <si>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</si>
  <si>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</si>
  <si>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</si>
  <si>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</si>
  <si>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</si>
  <si>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</si>
  <si>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</si>
  <si>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</si>
  <si>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</si>
  <si>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</si>
  <si>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</si>
  <si>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</si>
  <si>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</si>
  <si>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600 X 2100 MM, DE 35 MM A 40 MM DE ESPESSURA, NUCLEO COLMEIA, CAPA LISA EM HDF, ACABAMENTO EM PRIMER PARA PINTURA                                                                                                                                                                                                                                                                                                                                             </t>
  </si>
  <si>
    <t xml:space="preserve">PORTA DE MADEIRA, FOLHA LEVE (NBR 15930) DE 700 X 2100 MM, DE 35 MM A 40 MM DE ESPESSURA, NUCLEO COLMEIA, CAPA LISA EM HDF, ACABAMENTO EM PRIMER PARA PINTURA                                                                                                                                                                                                                                                                                                                                             </t>
  </si>
  <si>
    <t xml:space="preserve">PORTA DE MADEIRA, FOLHA LEVE (NBR 15930) DE 800 X 2100 MM, DE 35 MM A 40 MM DE ESPESSURA, NUCLEO COLMEIA, CAPA LISA EM HDF, ACABAMENTO EM PRIMER PARA PINTURA                                                                                                                                                                                                                                                                                                                                             </t>
  </si>
  <si>
    <t xml:space="preserve">PORTA DE MADEIRA, FOLHA LEVE (NBR 15930), DE 600 X 2100 MM, E = 35 MM, NUCLEO COLMEIA, CAPA LISA EM HDF, ACABAMENTO MELAMINICO EM PADRAO MADEIRA                                                                                                                                                                                                                                                                                                                                                          </t>
  </si>
  <si>
    <t xml:space="preserve">PORTA DE MADEIRA, FOLHA MEDIA (NBR 15930) DE 600 X 2100 MM, DE 35 MM A 40 MM DE ESPESSURA, NUCLEO SEMI-SOLIDO (SARRAFEADO), CAPA FRISADA EM HDF, ACABAMENTO MELAMINICO EM PADRAO MADEIRA                                                                                                                                                                                                                                                                                                                  </t>
  </si>
  <si>
    <t xml:space="preserve">PORTA DE MADEIRA, FOLHA MEDIA (NBR 15930) DE 600 X 2100 MM, DE 35 MM A 40 MM DE ESPESSURA, NUCLEO SEMI-SOLIDO (SARRAFEADO), CAPA LISA EM HDF, ACABAMENTO EM PRIMER PARA PINTURA                                                                                                                                                                                                                                                                                                                           </t>
  </si>
  <si>
    <t xml:space="preserve">PORTA DE MADEIRA, FOLHA MEDIA (NBR 15930) DE 600 X 2100 MM, DE 35 MM A 40 MM DE ESPESSURA, NUCLEO SEMI-SOLIDO (SARRAFEADO), CAPA LISA EM HDF, ACABAMENTO LAMINADO NATURAL PARA VERNIZ                                                                                                                                                                                                                                                                                                                     </t>
  </si>
  <si>
    <t xml:space="preserve">PORTA DE MADEIRA, FOLHA MEDIA (NBR 15930) DE 700 X 2100 MM, DE 35 MM A 40 MM DE ESPESSURA, NUCLEO SEMI-SOLIDO (SARRAFEADO), CAPA LISA EM HDF, ACABAMENTO EM PRIMER PARA PINTURA                                                                                                                                                                                                                                                                                                                           </t>
  </si>
  <si>
    <t xml:space="preserve">PORTA DE MADEIRA, FOLHA MEDIA (NBR 15930) DE 800 X 2100 MM, DE 35 MM A 40 MM DE ESPESSURA, NUCLEO SEMI-SOLIDO (SARRAFEADO), CAPA LISA EM HDF, ACABAMENTO EM PRIMER PARA PINTURA                                                                                                                                                                                                                                                                                                                           </t>
  </si>
  <si>
    <t xml:space="preserve">PORTA DE MADEIRA, FOLHA MEDIA (NBR 15930) DE 900 X 2100 MM, DE 35 MM A 40 MM DE ESPESSURA, NUCLEO SEMI-SOLIDO (SARRAFEADO), CAPA LISA EM HDF, ACABAMENTO EM PRIMER PARA PINTURA                                                                                                                                                                                                                                                                                                                           </t>
  </si>
  <si>
    <t xml:space="preserve">PORTA DE MADEIRA, FOLHA PESADA (NBR 15930) DE 800 X 2100 MM, DE 40 MM A 45 MM DE ESPESSURA, NUCLEO SOLIDO, CAPA LISA EM HDF, ACABAMENTO EM LAMINADO NATURAL PARA VERNIZ                                                                                                                                                                                                                                                                                                                                   </t>
  </si>
  <si>
    <t xml:space="preserve">PORTA DE MADEIRA, FOLHA PESADA (NBR 15930) DE 800 X 2100 MM, DE 40 MM A 45 MM DE ESPESSURA, NUCLEO SOLIDO, CAPA LISA EM HDF, ACABAMENTO EM PRIMER PARA PINTURA                                                                                                                                                                                                                                                                                                                                            </t>
  </si>
  <si>
    <t xml:space="preserve">PORTA DE MADEIRA, FOLHA PESADA (NBR 15930) DE 900 X 2100 MM, DE 40 MM A 45 MM DE ESPESSURA, NUCLEO SOLIDO, CAPA LISA EM HDF, ACABAMENTO EM LAMINADO NATURAL PARA VERNIZ                                                                                                                                                                                                                                                                                                                                   </t>
  </si>
  <si>
    <t xml:space="preserve">PORTA DE MADEIRA, FOLHA PESADA (NBR 15930) DE 900 X 2100 MM, DE 40 MM A 45 MM DE ESPESSURA,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</si>
  <si>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</si>
  <si>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</si>
  <si>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</si>
  <si>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</si>
  <si>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</si>
  <si>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</si>
  <si>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</si>
  <si>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</si>
  <si>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</si>
  <si>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</si>
  <si>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</si>
  <si>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</si>
  <si>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</si>
  <si>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</si>
  <si>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</si>
  <si>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</si>
  <si>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</si>
  <si>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</si>
  <si>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</si>
  <si>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</si>
  <si>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</si>
  <si>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</si>
  <si>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</si>
  <si>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</si>
  <si>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</si>
  <si>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</si>
  <si>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</si>
  <si>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</si>
  <si>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</si>
  <si>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</si>
  <si>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</si>
  <si>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</si>
  <si>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</si>
  <si>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</si>
  <si>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</si>
  <si>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POSTE ROLICO DE MADEIRA TRATADA, D = 20 A 25 CM, H = 12,00 M, EM EUCALIPTO OU EQUIVALENTE DA REGIAO                                                                                                                                                                                                                                                                                                                                                                                                       </t>
  </si>
  <si>
    <t xml:space="preserve">POZOLANA DE CLASSE C                                                                                                                                                                                                                                                                                                                                                                                                                                                                                      </t>
  </si>
  <si>
    <t xml:space="preserve">PRANCHA  APARELHADA *4 X 30* CM, EM MACARANDUBA, ANGELIM OU EQUIVALENTE DA REGIAO                                                                                                                                                                                                                                                                                                                                                                                                                         </t>
  </si>
  <si>
    <t xml:space="preserve">PRANCHA NAO APARELHADA  *6 X 25* CM, EM MACARANDUBA, ANGELIM OU EQUIVALENTE DA REGIAO -  BRUTA                                                                                                                                                                                                                                                                                                                                                                                                            </t>
  </si>
  <si>
    <t xml:space="preserve">PRANCHA NAO APARELHADA  *6 X 30* CM, EM MACARANDUBA, ANGELIM OU EQUIVALENTE DA REGIAO - BRUTA                                                                                                                                                                                                                                                                                                                                                                                                             </t>
  </si>
  <si>
    <t xml:space="preserve">PRANCHA NAO APARELHADA  *6 X 40* CM, EM MACARANDUBA, ANGELIM OU EQUIVALENTE DA REGIAO -  BRUTA                                                                                                                                                                                                                                                                                                                                                                                                            </t>
  </si>
  <si>
    <t xml:space="preserve">PRANCHAO  APARELHADO *8 X 30* CM, EM MACARANDUBA, ANGELIM OU EQUIVALENTE DA REGIAO                                                                                                                                                                                                                                                                                                                                                                                                                        </t>
  </si>
  <si>
    <t xml:space="preserve">PRANCHAO APARELHADO *7,5 X 23* CM, EM MACARANDUBA, ANGELIM OU EQUIVALENTE DA REGIAO                                                                                                                                                                                                                                                                                                                                                                                                                       </t>
  </si>
  <si>
    <t xml:space="preserve">PRANCHAO NAO APARELHADO  *7,5 X 23* CM, EM MACARANDUBA, ANGELIM OU EQUIVALENTE DA REGIAO - BRUTA                                                                                                                                                                                                                                                                                                                                                                                                          </t>
  </si>
  <si>
    <t xml:space="preserve">PRANCHAO NAO APARELHADO *8 X 30* CM, EM MACARANDUBA, ANGELIM OU EQUIVALENTE DA REGIAO - BRUTA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</si>
  <si>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</si>
  <si>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</si>
  <si>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</si>
  <si>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</si>
  <si>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</si>
  <si>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</si>
  <si>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</si>
  <si>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</si>
  <si>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</si>
  <si>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</si>
  <si>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</si>
  <si>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</si>
  <si>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</si>
  <si>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</si>
  <si>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</si>
  <si>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</si>
  <si>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</si>
  <si>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</si>
  <si>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</si>
  <si>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</si>
  <si>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</si>
  <si>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</si>
  <si>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</si>
  <si>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</si>
  <si>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</si>
  <si>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</si>
  <si>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</si>
  <si>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</si>
  <si>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</si>
  <si>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</si>
  <si>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</si>
  <si>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</si>
  <si>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</si>
  <si>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</si>
  <si>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</si>
  <si>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</si>
  <si>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</si>
  <si>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</si>
  <si>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</si>
  <si>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</si>
  <si>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</si>
  <si>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PUXADOR DE EMBUTIR TIPO CONCHA, COM FURO PARA CHAVE, EM LATAO CROMADO,  COMPRIMENTO DE APROX *100* MM E LARGURA DE APROX *40* MM                                                                                                                                                                                                                                                                                                                                                                          </t>
  </si>
  <si>
    <t xml:space="preserve">PUXADOR TIPO ALCA, EM ZAMAC CROMADO, COM COMPRIMENTO DE APROX 150 MM, COM ROSETA PARA PORTAS DE MADEIRAS, INCLUINDO PARAFUSOS                                                                                                                                                                                                                                                                                                                                                                             </t>
  </si>
  <si>
    <t xml:space="preserve">PUXADOR TIPO ALCA, EM ZAMAC CROMADO, COM ROSETAS, COMPRIMENTO DE APROX *100* MM, PARA PORTAS E JANELAS DE MADEIRA, INCLUINDO PARAFUSOS                                                                                                                                                                                                                                                                                                                                                                    </t>
  </si>
  <si>
    <t xml:space="preserve">PUXADOR TUBULAR RETO DUPLO, EM ALUMINIO CROMADO, COMPRIMENTO DE APROX 400 MM E DIAMETRO DE 25 MM (1")                                                                                                                                                                                                                                                                                                                                                                                                     </t>
  </si>
  <si>
    <t xml:space="preserve">PUXADOR TUBULAR RETO SIMPLES, EM ALUMINIO CROMADO, COM COMPRIMENTO DE APROX 400 MM E DIAMETRO DE 25 MM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</si>
  <si>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</si>
  <si>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INCLUINDO BARRAMENTO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</si>
  <si>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</si>
  <si>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</si>
  <si>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</si>
  <si>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</si>
  <si>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</si>
  <si>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</si>
  <si>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</si>
  <si>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*42*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</si>
  <si>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</si>
  <si>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</si>
  <si>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</si>
  <si>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</si>
  <si>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</si>
  <si>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48 DISJUNTORES DIN, 100 A                                                                                                                                                                                                                                                                                                                                                                                 </t>
  </si>
  <si>
    <t xml:space="preserve">QUADRO DE DISTRIBUICAO, EM PVC, DE EMBUTIR, COM BARRAMENTO TERRA / NEUTRO, PARA 12 DISJUNTORES NEMA OU 16 DISJUNTORES DIN                                                                                                                                                                                                                                                                                                                                                                                 </t>
  </si>
  <si>
    <t xml:space="preserve">QUADRO DE DISTRIBUICAO, EM PVC, DE EMBUTIR, COM BARRAMENTO TERRA / NEUTRO, PARA 18 DISJUNTORES NEMA OU 24 DISJUNTORES DIN                                                                                                                                                                                                                                                                                                                                                                                 </t>
  </si>
  <si>
    <t xml:space="preserve">QUADRO DE DISTRIBUICAO, EM PVC, DE EMBUTIR, COM BARRAMENTO TERRA / NEUTRO, PARA 27 DISJUNTORES NEMA OU 36 DISJUNTORES DIN                                                                                                                                                                                                                                                                                                                                                                                 </t>
  </si>
  <si>
    <t xml:space="preserve">QUADRO DE DISTRIBUICAO, EM PVC, DE EMBUTIR, COM BARRAMENTO TERRA / NEUTRO, PARA 48 DISJUNTORES DIN                                                                                                                                                                                                                                                                                                                                                                                                        </t>
  </si>
  <si>
    <t xml:space="preserve">QUADRO DE DISTRIBUICAO, EM PVC, DE EMBUTIR, COM BARRAMENTO TERRA / NEUTRO, PARA 6 DISJUNTORES NEMA OU 8 DISJUNTORES DIN                                                                                                                                                                                                                                                                                                                                                                                   </t>
  </si>
  <si>
    <t xml:space="preserve">QUADRO DE DISTRIBUICAO, SEM BARRAMENTO, EM PVC, DE EMBUTIR, PARA 12 DISJUNTORES NEMA OU 16 DISJUNTORES DIN                                                                                                                                                                                                                                                                                                                                                                                                </t>
  </si>
  <si>
    <t xml:space="preserve">QUADRO DE DISTRIBUICAO, SEM BARRAMENTO, EM PVC, DE EMBUTIR, PARA 18 DISJUNTORES NEMA OU 24 DISJUNTORES DIN                                                                                                                                                                                                                                                                                                                                                                                                </t>
  </si>
  <si>
    <t xml:space="preserve">QUADRO DE DISTRIBUICAO, SEM BARRAMENTO, EM PVC, DE EMBUTIR, PARA 27 DISJUNTORES NEMA OU 36 DISJUNTORES DIN                                                                                                                                                                                                                                                                                                                                                                                                </t>
  </si>
  <si>
    <t xml:space="preserve">QUADRO DE DISTRIBUICAO, SEM BARRAMENTO, EM PVC, DE EMBUTIR, PARA 3 DISJUNTORES NEMA OU 4 DISJUNTORES DIN                                                                                                                                                                                                                                                                                                                                                                                                  </t>
  </si>
  <si>
    <t xml:space="preserve">QUADRO DE DISTRIBUICAO, SEM BARRAMENTO, EM PVC, DE EMBUTIR, PARA 6 DISJUNTORES NEMA OU 8 DISJUNTORES DIN                                                                                                                                                                                                                                                                                                                                                                                                  </t>
  </si>
  <si>
    <t xml:space="preserve">QUADRO DE DISTRIBUICAO, SEM BARRAMENTO, EM PVC, DE SOBREPOR,  PARA 3 DISJUNTORES NEMA OU 4 DISJUNTORES DIN                                                                                                                                                                                                                                                                                                                                                                                                </t>
  </si>
  <si>
    <t xml:space="preserve">QUADRO DE DISTRIBUICAO, SEM BARRAMENTO, EM PVC, DE SOBREPOR, PARA 12 DISJUNTORES NEMA OU 16 DISJUNTORES DIN                                                                                                                                                                                                                                                                                                                                                                                               </t>
  </si>
  <si>
    <t xml:space="preserve">QUADRO DE DISTRIBUICAO, SEM BARRAMENTO, EM PVC, DE SOBREPOR, PARA 18 DISJUNTORES NEMA OU 24 DISJUNTORES DIN                                                                                                                                                                                                                                                                                                                                                                                               </t>
  </si>
  <si>
    <t xml:space="preserve">QUADRO DE DISTRIBUICAO, SEM BARRAMENTO, EM PVC, DE SOBREPOR, PARA 27 DISJUNTORES NEMA OU 36 DISJUNTORES DIN                                                                                                                                                                                                                                                                                                                                                                                               </t>
  </si>
  <si>
    <t xml:space="preserve">QUADRO DE DISTRIBUICAO, SEM BARRAMENTO, EM PVC, DE SOBREPOR, PARA 6 DISJUNTORES NEMA OU 8 DISJUNTORES DIN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</si>
  <si>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</si>
  <si>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</si>
  <si>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</si>
  <si>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</si>
  <si>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</si>
  <si>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</si>
  <si>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</si>
  <si>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</si>
  <si>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</si>
  <si>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</si>
  <si>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</si>
  <si>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</si>
  <si>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</si>
  <si>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</si>
  <si>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</si>
  <si>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</si>
  <si>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</si>
  <si>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</si>
  <si>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</si>
  <si>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</si>
  <si>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</si>
  <si>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</si>
  <si>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</si>
  <si>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</si>
  <si>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</si>
  <si>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</si>
  <si>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</si>
  <si>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</si>
  <si>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</si>
  <si>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</si>
  <si>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</si>
  <si>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</si>
  <si>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</si>
  <si>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</si>
  <si>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</si>
  <si>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</si>
  <si>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</si>
  <si>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OU AGUAS PLUVIAIS PREDIAIS                                                                                                                                                                                                                                                                                                                                                                                                                   </t>
  </si>
  <si>
    <t xml:space="preserve">REDUCAO EXCENTRICA PVC, SERIE R, DN 150 X 100 MM, PARA ESGOTO OU AGUAS PLUVIAIS PREDIAIS                                                                                                                                                                                                                                                                                                                                                                                                                  </t>
  </si>
  <si>
    <t xml:space="preserve">REDUCAO EXCENTRICA PVC, SERIE R, DN 75 X 50 MM, PARA ESGOTO OU AGUAS PLUVIAIS PREDIAIS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</si>
  <si>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</si>
  <si>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</si>
  <si>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</si>
  <si>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</si>
  <si>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</si>
  <si>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</si>
  <si>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</si>
  <si>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</si>
  <si>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</si>
  <si>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</si>
  <si>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</si>
  <si>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</si>
  <si>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</si>
  <si>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</si>
  <si>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</si>
  <si>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</si>
  <si>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</si>
  <si>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</si>
  <si>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</si>
  <si>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</si>
  <si>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</si>
  <si>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</si>
  <si>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</si>
  <si>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</si>
  <si>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</si>
  <si>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</si>
  <si>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</si>
  <si>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</si>
  <si>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</si>
  <si>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</si>
  <si>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</si>
  <si>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</si>
  <si>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</si>
  <si>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</si>
  <si>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</si>
  <si>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</si>
  <si>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</si>
  <si>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</si>
  <si>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</si>
  <si>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</si>
  <si>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</si>
  <si>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</si>
  <si>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</si>
  <si>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</si>
  <si>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</si>
  <si>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</si>
  <si>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</si>
  <si>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</si>
  <si>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</si>
  <si>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</si>
  <si>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</si>
  <si>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CIMENTICIO, QUALQUER COR                                                                                                                                                                                                                                                                                                                                                                                                                                                                          </t>
  </si>
  <si>
    <t xml:space="preserve">REJUNTE EPOXI, QUALQUER COR                                                                                                                                                                                                                                                                                                                                                                                                                                                                               </t>
  </si>
  <si>
    <t xml:space="preserve">RELE FOTOELETRICO INTERNO E EXTERNO BIVOLT 1000 W, DE CONECTOR, SEM BASE                                                                                                                                                                                                                                                                                                                                                                                                                                  </t>
  </si>
  <si>
    <t xml:space="preserve">RELE TERMICO BIMETAL PARA USO EM MOTORES TRIFASICOS, TENSAO 380 V, POTENCIA ATE 15 CV, CORRENTE NOMINAL MAXIMA 22 A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</si>
  <si>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</si>
  <si>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</si>
  <si>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</si>
  <si>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</si>
  <si>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</si>
  <si>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</si>
  <si>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</si>
  <si>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</si>
  <si>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</si>
  <si>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</si>
  <si>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</si>
  <si>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</si>
  <si>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</si>
  <si>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APARELHADA *1,5 X 5* CM, EM MACARANDUBA, ANGELIM OU EQUIVALENTE DA REGIAO                                                                                                                                                                                                                                                                                                                                                                                                                           </t>
  </si>
  <si>
    <t xml:space="preserve">RIPA NAO APARELHADA  *1 X 3* CM, EM MACARANDUBA, ANGELIM OU EQUIVALENTE DA REGIAO - BRUTA                                                                                                                                                                                                                                                                                                                                                                                                                 </t>
  </si>
  <si>
    <t xml:space="preserve">RIPA NAO APARELHADA,  *1,5 X 5* CM, EM MACARANDUBA, ANGELIM OU EQUIVALENTE DA REGIAO -  BRUTA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</si>
  <si>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</si>
  <si>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</si>
  <si>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</si>
  <si>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</si>
  <si>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</si>
  <si>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</si>
  <si>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</si>
  <si>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</si>
  <si>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</si>
  <si>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</si>
  <si>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</si>
  <si>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TIPO NAPOLEAO PARA JANELAS DE CORRER, EM ZAMAC, COMPRIMENTO DE APROX 60 CM, COM ROLAMENTO EM ACO                                                                                                                                                                                                                                                                                                                                                                                                  </t>
  </si>
  <si>
    <t xml:space="preserve">RODO PARA CHAO 40 CM COM CABO                                                                                                                                                                                                                                                                                                                                                                                                                                                                             </t>
  </si>
  <si>
    <t xml:space="preserve">ROLDANA CONCAVA DUPLA, 4 RODAS, EM ZAMAC COM CHAPA DE LATAO, ROLAMENTOS EM ACO, PARA PORTAS E JANELAS DE CORRER                                                                                                                                                                                                                                                                                                                                                                                           </t>
  </si>
  <si>
    <t xml:space="preserve">ROLDANA CONCAVA DUPLA, 4 RODAS, PARA PORTA DE CORRER, EM ZAMAC COM CHAPA DE ACO,  ROLAMENTO INTERNO BLINDADO DE ACO REVESTIDO EM NYLON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</si>
  <si>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</si>
  <si>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</si>
  <si>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</si>
  <si>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</si>
  <si>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</si>
  <si>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</si>
  <si>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</si>
  <si>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</si>
  <si>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</si>
  <si>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</si>
  <si>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</si>
  <si>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</si>
  <si>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</si>
  <si>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</si>
  <si>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</si>
  <si>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</si>
  <si>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</si>
  <si>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</si>
  <si>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</si>
  <si>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</si>
  <si>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</si>
  <si>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</si>
  <si>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</si>
  <si>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</si>
  <si>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</si>
  <si>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</si>
  <si>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</si>
  <si>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</si>
  <si>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</si>
  <si>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</si>
  <si>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</si>
  <si>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</si>
  <si>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</si>
  <si>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*2,5 X 10* CM EM PINUS, MISTA OU EQUIVALENTE DA REGIAO - BRUTA                                                                                                                                                                                                                                                                                                                                                                                                                                    </t>
  </si>
  <si>
    <t xml:space="preserve">SARRAFO *2,5 X 5* CM EM PINUS, MISTA OU EQUIVALENTE DA REGIAO - BRUTA                                                                                                                                                                                                                                                                                                                                                                                                                                     </t>
  </si>
  <si>
    <t xml:space="preserve">SARRAFO *2,5 X 7,5* CM EM PINUS, MISTA OU EQUIVALENTE DA REGIAO - BRUTA                                                                                                                                                                                                                                                                                                                                                                                                                                   </t>
  </si>
  <si>
    <t xml:space="preserve">SARRAFO APARELHADO *2 X 10* CM, EM MACARANDUBA, ANGELIM OU EQUIVALENTE DA REGIAO                                                                                                                                                                                                                                                                                                                                                                                                                          </t>
  </si>
  <si>
    <t xml:space="preserve">SARRAFO NAO APARELHADO *2,5 X 10* CM, EM MACARANDUBA, ANGELIM OU EQUIVALENTE DA REGIAO -  BRUTA                                                                                                                                                                                                                                                                                                                                                                                                           </t>
  </si>
  <si>
    <t xml:space="preserve">SARRAFO NAO APARELHADO *2,5 X 7* CM, EM MACARANDUBA, ANGELIM OU EQUIVALENTE DA REGIAO -  BRUTA                                                                                                                                                                                                                                                                                                                                                                                                            </t>
  </si>
  <si>
    <t xml:space="preserve">SARRAFO NAO APARELHADO 2,5 X 5 CM, EM MACARANDUBA, ANGELIM OU EQUIVALENTE DA REGIAO -  BRUTA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</si>
  <si>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</si>
  <si>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</si>
  <si>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</si>
  <si>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</si>
  <si>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</si>
  <si>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SELANTE A BASE DE ALCATRAO E POLIURETANO PARA JUNTAS HORIZONTAIS                                                                                                                                                                                                                                                                                                                                                                                                                                          </t>
  </si>
  <si>
    <t xml:space="preserve">SELANTE ACRILICO PARA TRATAMENTO / ACABAMENTO SUPERFICIAL DE CONCRETO ESTAMPADO, APARENTE, PEDRAS E OUTROS                                                                                                                                                                                                                                                                                                                                                                                                </t>
  </si>
  <si>
    <t xml:space="preserve">SELANTE DE BASE ASFALTICA PARA VEDACAO                                                                                                                                                                                                                                                                                                                                                                                                                                                                    </t>
  </si>
  <si>
    <t xml:space="preserve">SELANTE ELASTICO MONOCOMPONENTE A BASE DE POLIURETANO (PU) PARA JUNTAS DIVERSAS                                                                                                                                                                                                                                                                                                                                                                                                                           </t>
  </si>
  <si>
    <t xml:space="preserve">SELANTE MONOCOMPONENTE A BASE DE SILICONE DE BAIXO MODULO, PARA JUNTAS DE PAVIMENTACAO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</si>
  <si>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</si>
  <si>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</si>
  <si>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</si>
  <si>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</si>
  <si>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</si>
  <si>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</si>
  <si>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</si>
  <si>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</si>
  <si>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</si>
  <si>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</si>
  <si>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</si>
  <si>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</si>
  <si>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</si>
  <si>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</si>
  <si>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</si>
  <si>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</si>
  <si>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</si>
  <si>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</si>
  <si>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</si>
  <si>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</si>
  <si>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</si>
  <si>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</si>
  <si>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</si>
  <si>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</si>
  <si>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</si>
  <si>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</si>
  <si>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</si>
  <si>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</si>
  <si>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</si>
  <si>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</si>
  <si>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</si>
  <si>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</si>
  <si>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</si>
  <si>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</si>
  <si>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</si>
  <si>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</si>
  <si>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</si>
  <si>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</si>
  <si>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</si>
  <si>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</si>
  <si>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</si>
  <si>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</si>
  <si>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</si>
  <si>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</si>
  <si>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</si>
  <si>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</si>
  <si>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</si>
  <si>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</si>
  <si>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</si>
  <si>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</si>
  <si>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</si>
  <si>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</si>
  <si>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</si>
  <si>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</si>
  <si>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</si>
  <si>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</si>
  <si>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</si>
  <si>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</si>
  <si>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</si>
  <si>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</si>
  <si>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</si>
  <si>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</si>
  <si>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</si>
  <si>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</si>
  <si>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</si>
  <si>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</si>
  <si>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</si>
  <si>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</si>
  <si>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</si>
  <si>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</si>
  <si>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</si>
  <si>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</si>
  <si>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</si>
  <si>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</si>
  <si>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</si>
  <si>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</si>
  <si>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</si>
  <si>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</si>
  <si>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NAO  APARELHADA  *2,5 X 20* CM, EM MACARANDUBA, ANGELIM OU EQUIVALENTE DA REGIAO - BRUTA                                                                                                                                                                                                                                                                                                                                                                                                           </t>
  </si>
  <si>
    <t xml:space="preserve">TABUA *2,5 X 15 CM EM PINUS, MISTA OU EQUIVALENTE DA REGIAO - BRUTA                                                                                                                                                                                                                                                                                                                                                                                                                                       </t>
  </si>
  <si>
    <t xml:space="preserve">TABUA *2,5 X 23* CM EM PINUS, MISTA OU EQUIVALENTE DA REGIAO - BRUTA                                                                                                                                                                                                                                                                                                                                                                                                                                      </t>
  </si>
  <si>
    <t xml:space="preserve">TABUA *2,5 X 30 CM EM PINUS, MISTA OU EQUIVALENTE DA REGIAO - BRUTA                                                                                                                                                                                                                                                                                                                                                                                                                                       </t>
  </si>
  <si>
    <t xml:space="preserve">TABUA APARELHADA *2,5 X 15* CM, EM MACARANDUBA, ANGELIM OU EQUIVALENTE DA REGIAO                                                                                                                                                                                                                                                                                                                                                                                                                          </t>
  </si>
  <si>
    <t xml:space="preserve">TABUA APARELHADA *2,5 X 25* CM, EM MACARANDUBA, ANGELIM OU EQUIVALENTE DA REGIAO                                                                                                                                                                                                                                                                                                                                                                                                                          </t>
  </si>
  <si>
    <t xml:space="preserve">TABUA APARELHADA *2,5 X 30* CM, EM MACARANDUBA, ANGELIM OU EQUIVALENTE DA REGIAO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</si>
  <si>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</si>
  <si>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</si>
  <si>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</si>
  <si>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NAO APARELHADA *2,5 X 15* CM, EM MACARANDUBA, ANGELIM OU EQUIVALENTE DA REGIAO - BRUTA                                                                                                                                                                                                                                                                                                                                                                                                              </t>
  </si>
  <si>
    <t xml:space="preserve">TABUA NAO APARELHADA *2,5 X 30* CM, EM MACARANDUBA, ANGELIM OU EQUIVALENTE DA REGIAO - BRUTA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</si>
  <si>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</si>
  <si>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</si>
  <si>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</si>
  <si>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</si>
  <si>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</si>
  <si>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</si>
  <si>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</si>
  <si>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ARMADO PARA FOSSA SEPTICA, DIAMETRO NOMINAL DE 3,00 M E ESPESSURA MINIMA DE 100 MM                                                                                                                                                                                                                                                                                                                                                                                                      </t>
  </si>
  <si>
    <t xml:space="preserve">TAMPA DE CONCRETO ARMADO PARA FOSSA, D = *0,90* M, E = 0,05 M                                                                                                                                                                                                                                                                                                                                                                                                                                             </t>
  </si>
  <si>
    <t xml:space="preserve">TAMPA DE CONCRETO ARMADO PARA FOSSA, D = *1,10* M, E = 0,05 M                                                                                                                                                                                                                                                                                                                                                                                                                                             </t>
  </si>
  <si>
    <t xml:space="preserve">TAMPA DE CONCRETO ARMADO PARA FOSSA, D = *1,35* M, E = 0,05 M                                                                                                                                                                                                                                                                                                                                                                                                                                             </t>
  </si>
  <si>
    <t xml:space="preserve">TAMPA DE CONCRETO ARMADO PARA FOSSA, D = 1,50 M, E = 0,05 M                                                                                                                                                                                                                                                                                                                                                                                                                                               </t>
  </si>
  <si>
    <t xml:space="preserve">TAMPA DE CONCRETO ARMADO PARA FOSSA, D = 2,00 M, E = 0,05 M                                                                                                                                                                                                                                                                                                                                                                                                                                               </t>
  </si>
  <si>
    <t xml:space="preserve">TAMPA DE CONCRETO ARMADO PARA FOSSA, D = 2,50 M, E = 0,05 M                                                                                                                                                                                                                                                                                                                                                                                                                                               </t>
  </si>
  <si>
    <t xml:space="preserve">TAMPA DE CONCRETO ARMADO PARA POCO DE INSPECAO, COM FURO E TAMPINHA, DIAMETRO NOMINAL DE 3,00 M E ESPESSURA MINIMA DE 100 MM                                                                                                                                                                                                                                                                                                                                                                              </t>
  </si>
  <si>
    <t xml:space="preserve">TAMPA DE CONCRETO ARMADO PARA POCO, COM  FURO E TAMPINHA, D = *0,90* M, E = 0,05 M                                                                                                                                                                                                                                                                                                                                                                                                                        </t>
  </si>
  <si>
    <t xml:space="preserve">TAMPA DE CONCRETO ARMADO PARA POCO, COM  FURO E TAMPINHA, D = *1,10* M, E = 0,05 M                                                                                                                                                                                                                                                                                                                                                                                                                        </t>
  </si>
  <si>
    <t xml:space="preserve">TAMPA DE CONCRETO ARMADO PARA POCO, COM  FURO E TAMPINHA, D = *1,35* M, E = 0,05 M                                                                                                                                                                                                                                                                                                                                                                                                                        </t>
  </si>
  <si>
    <t xml:space="preserve">TAMPA DE CONCRETO ARMADO PARA POCO, COM  FURO E TAMPINHA, D = 1,50 M, E = 0,05 M                                                                                                                                                                                                                                                                                                                                                                                                                          </t>
  </si>
  <si>
    <t xml:space="preserve">TAMPA DE CONCRETO ARMADO PARA POCO, COM  FURO E TAMPINHA, D = 2,00 M, E = 0,05 M                                                                                                                                                                                                                                                                                                                                                                                                                          </t>
  </si>
  <si>
    <t xml:space="preserve">TAMPA DE CONCRETO ARMADO PARA POCO, COM  FURO E TAMPINHA, D = 2,50 M, E = 0,05 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</si>
  <si>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</si>
  <si>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</si>
  <si>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</si>
  <si>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</si>
  <si>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</si>
  <si>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</si>
  <si>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</si>
  <si>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</si>
  <si>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</si>
  <si>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</si>
  <si>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</si>
  <si>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</si>
  <si>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</si>
  <si>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</si>
  <si>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</si>
  <si>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</si>
  <si>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</si>
  <si>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</si>
  <si>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</si>
  <si>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</si>
  <si>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</si>
  <si>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</si>
  <si>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</si>
  <si>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</si>
  <si>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</si>
  <si>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400 X 400 MM, REDE PLUVIAL/ESGOTO/ELETRICA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</si>
  <si>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</si>
  <si>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</si>
  <si>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</si>
  <si>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</si>
  <si>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</si>
  <si>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</si>
  <si>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</si>
  <si>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</si>
  <si>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</si>
  <si>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</si>
  <si>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</si>
  <si>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</si>
  <si>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</si>
  <si>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</si>
  <si>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</si>
  <si>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</si>
  <si>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LOUCA BRANCA, COM COLUNA, *30* L                                                                                                                                                                                                                                                                                                                                                                                                                                                                </t>
  </si>
  <si>
    <t xml:space="preserve">TANQUE DE LOUCA BRANCA, SUSPENSO, *20* L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</si>
  <si>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</si>
  <si>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</si>
  <si>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</si>
  <si>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</si>
  <si>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</si>
  <si>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</si>
  <si>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</si>
  <si>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LIVRE / OCUPADO PARA PORTA DE BANHEIRO, CORPO EM ZAMAC E ESPELHO EM LATAO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</si>
  <si>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</si>
  <si>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</si>
  <si>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</si>
  <si>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</si>
  <si>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</si>
  <si>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</si>
  <si>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</si>
  <si>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</si>
  <si>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</si>
  <si>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</si>
  <si>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</si>
  <si>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</si>
  <si>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</si>
  <si>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</si>
  <si>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</si>
  <si>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</si>
  <si>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</si>
  <si>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</si>
  <si>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</si>
  <si>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</si>
  <si>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</si>
  <si>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</si>
  <si>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</si>
  <si>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</si>
  <si>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</si>
  <si>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</si>
  <si>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</si>
  <si>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</si>
  <si>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</si>
  <si>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OU AGUAS PLUVIAIS PREDIAIS                                                                                                                                                                                                                                                                                                                                                                                                                         </t>
  </si>
  <si>
    <t xml:space="preserve">TE DE INSPECAO, PVC, SERIE R, 150 X 100 MM, PARA ESGOTO OU AGUAS PLUVIAIS PREDIAIS                                                                                                                                                                                                                                                                                                                                                                                                                        </t>
  </si>
  <si>
    <t xml:space="preserve">TE DE INSPECAO, PVC, SERIE R, 75 X 75 MM, PARA ESGOTO OU AGUAS PLUVIAIS PREDIAIS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</si>
  <si>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</si>
  <si>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</si>
  <si>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</si>
  <si>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</si>
  <si>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</si>
  <si>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</si>
  <si>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</si>
  <si>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</si>
  <si>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</si>
  <si>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</si>
  <si>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</si>
  <si>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</si>
  <si>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</si>
  <si>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</si>
  <si>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</si>
  <si>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</si>
  <si>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</si>
  <si>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</si>
  <si>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</si>
  <si>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</si>
  <si>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</si>
  <si>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</si>
  <si>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</si>
  <si>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</si>
  <si>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</si>
  <si>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</si>
  <si>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</si>
  <si>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</si>
  <si>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</si>
  <si>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</si>
  <si>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</si>
  <si>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</si>
  <si>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</si>
  <si>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</si>
  <si>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</si>
  <si>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</si>
  <si>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</si>
  <si>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</si>
  <si>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</si>
  <si>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</si>
  <si>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</si>
  <si>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</si>
  <si>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</si>
  <si>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</si>
  <si>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</si>
  <si>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</si>
  <si>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</si>
  <si>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</si>
  <si>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</si>
  <si>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</si>
  <si>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</si>
  <si>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</si>
  <si>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</si>
  <si>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</si>
  <si>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</si>
  <si>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</si>
  <si>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</si>
  <si>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</si>
  <si>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</si>
  <si>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</si>
  <si>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</si>
  <si>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</si>
  <si>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</si>
  <si>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</si>
  <si>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</si>
  <si>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</si>
  <si>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</si>
  <si>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</si>
  <si>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</si>
  <si>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</si>
  <si>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</si>
  <si>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</si>
  <si>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</si>
  <si>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</si>
  <si>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</si>
  <si>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</si>
  <si>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</si>
  <si>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</si>
  <si>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</si>
  <si>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</si>
  <si>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</si>
  <si>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</si>
  <si>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</si>
  <si>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</si>
  <si>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</si>
  <si>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</si>
  <si>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</si>
  <si>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</si>
  <si>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</si>
  <si>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</si>
  <si>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</si>
  <si>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</si>
  <si>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</si>
  <si>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</si>
  <si>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</si>
  <si>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</si>
  <si>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</si>
  <si>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</si>
  <si>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</si>
  <si>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</si>
  <si>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</si>
  <si>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</si>
  <si>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</si>
  <si>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</si>
  <si>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</si>
  <si>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</si>
  <si>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</si>
  <si>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</si>
  <si>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</si>
  <si>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</si>
  <si>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</si>
  <si>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</si>
  <si>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</si>
  <si>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</si>
  <si>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</si>
  <si>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</si>
  <si>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</si>
  <si>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</si>
  <si>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</si>
  <si>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</si>
  <si>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</si>
  <si>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</si>
  <si>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</si>
  <si>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</si>
  <si>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</si>
  <si>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</si>
  <si>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</si>
  <si>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</si>
  <si>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</si>
  <si>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</si>
  <si>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</si>
  <si>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</si>
  <si>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</si>
  <si>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</si>
  <si>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</si>
  <si>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</si>
  <si>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</si>
  <si>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</si>
  <si>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</si>
  <si>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</si>
  <si>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</si>
  <si>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</si>
  <si>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</si>
  <si>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</si>
  <si>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</si>
  <si>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</si>
  <si>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</si>
  <si>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</si>
  <si>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</si>
  <si>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</si>
  <si>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</si>
  <si>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</si>
  <si>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</si>
  <si>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</si>
  <si>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</si>
  <si>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</si>
  <si>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</si>
  <si>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</si>
  <si>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</si>
  <si>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</si>
  <si>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</si>
  <si>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</si>
  <si>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</si>
  <si>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</si>
  <si>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</si>
  <si>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OU AGUAS PLUVIAIS PREDIAIS                                                                                                                                                                                                                                                                                                                                                                                                                                    </t>
  </si>
  <si>
    <t xml:space="preserve">TE, PVC, SERIE R, 100 X 75 MM, PARA ESGOTO OU AGUAS PLUVIAIS PREDIAIS                                                                                                                                                                                                                                                                                                                                                                                                                                     </t>
  </si>
  <si>
    <t xml:space="preserve">TE, PVC, SERIE R, 150 X 100 MM, PARA ESGOTO OU AGUAS PLUVIAIS PREDIAIS                                                                                                                                                                                                                                                                                                                                                                                                                                    </t>
  </si>
  <si>
    <t xml:space="preserve">TE, PVC, SERIE R, 150 X 150 MM, PARA ESGOTO OU AGUAS PLUVIAIS PREDIAIS                                                                                                                                                                                                                                                                                                                                                                                                                                    </t>
  </si>
  <si>
    <t xml:space="preserve">TE, PVC, SERIE R, 75 X 75 MM, PARA ESGOTO OU AGUAS PLUVIAIS PREDIAIS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</si>
  <si>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</si>
  <si>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</si>
  <si>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</si>
  <si>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</si>
  <si>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</si>
  <si>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</si>
  <si>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</si>
  <si>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</si>
  <si>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</si>
  <si>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</si>
  <si>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</si>
  <si>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</si>
  <si>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</si>
  <si>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</si>
  <si>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</si>
  <si>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</si>
  <si>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</si>
  <si>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</si>
  <si>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</si>
  <si>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</si>
  <si>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</si>
  <si>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</si>
  <si>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</si>
  <si>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GALVANIZADA/ZINCADA PARA ALVENARIA, FIO D = *1,24 MM, MALHA 25 X 25 MM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</si>
  <si>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</si>
  <si>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</si>
  <si>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Q-138, (2,20 KG/M2), DIAMETRO DO FIO = 4,2 MM, LARGURA = 2,45 M, ESPACAMENTO DA MALHA = 10  X 10 CM                                                                                                                                                                                                                                                                                                                                                                 </t>
  </si>
  <si>
    <t xml:space="preserve">TELA DE ACO SOLDADA NERVURADA, CA-60, Q-159, (2,52 KG/M2), DIAMETRO DO FIO = 4,5 MM, LARGURA =  2,45 M, ESPACAMENTO DA MALHA = 10 X 10 CM                                                                                                                                                                                                                                                                                                                                                                 </t>
  </si>
  <si>
    <t xml:space="preserve">TELA DE ACO SOLDADA NERVURADA, CA-60, Q-196, (3,11 KG/M2), DIAMETRO DO FIO = 5,0 MM, LARGURA = 2,45 M, ESPACAMENTO DA MALHA = 10 X 10 CM                                                                                                                                                                                                                                                                                                                                                                  </t>
  </si>
  <si>
    <t xml:space="preserve">TELA DE ACO SOLDADA NERVURADA, CA-60, Q-283 (4,48 KG/M2), DIAMETRO DO FIO = 6,0 MM, LARGURA = 2,45 X 6,00 M DE COMPRIMENTO, ESPACAMENTO DA MALHA = 10 X 10 CM                                                                                                                                                                                                                                                                                                                                             </t>
  </si>
  <si>
    <t xml:space="preserve">TELA DE ACO SOLDADA NERVURADA, CA-60, Q-61, (0,97 KG/M2), DIAMETRO DO FIO = 3,4 MM, LARGURA = 2,45 M, ESPACAMENTO DA MALHA = 15 X 15 CM                                                                                                                                                                                                                                                                                                                                                                   </t>
  </si>
  <si>
    <t xml:space="preserve">TELA DE ACO SOLDADA NERVURADA, CA-60, Q-92, (1,48 KG/M2), DIAMETRO DO FIO = 4,2 MM, LARGURA = 2,45 X 60 M DE COMPRIMENTO, ESPACAMENTO DA MALHA = 15  X 15 CM                                                                                                                                                                                                                                                                                                                                              </t>
  </si>
  <si>
    <t xml:space="preserve">TELA DE ACO SOLDADA NERVURADA, CA-60, T-196, (2,11 KG/M2), DIAMETRO DO FIO = 5,0 MM, LARGURA = 2,45 M, ESPACAMENTO DA MALHA = 30 X 10 CM                                                                                                                                                                                                                                                                                                                                                                  </t>
  </si>
  <si>
    <t xml:space="preserve">TELA DE ANIAGEM (JUTA)                                                                                                                                                                                                                                                                                                                                                                                                                                                                                    </t>
  </si>
  <si>
    <t xml:space="preserve">TELA DE ARAME GALVANIZADA QUADRANGULAR / LOSANGULAR, FIO 2,11 MM (14 BWG), MALHA 5 X 5 CM, H = 2 M                                                                                                                                                                                                                                                                                                                                                                                                        </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</si>
  <si>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</si>
  <si>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</si>
  <si>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</si>
  <si>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 xml:space="preserve">TELA DE ARAME GALVANIZADA QUADRANGULAR / LOSANGULAR, FIO 2,77 MM (12 BWG), MALHA 8 X 8 CM, H = 2 M                                                                                                                                                                                                                                                                                                                                                                                                        </t>
  </si>
  <si>
    <t xml:space="preserve">TELA DE ARAME GALVANIZADA QUADRANGULAR / LOSANGULAR, FIO 3,4 MM (10 BWG), MALHA 5 X 5 CM, H = 2 M                                                                                                                                                                                                                                                                                                                                                                                                         </t>
  </si>
  <si>
    <t xml:space="preserve">TELA DE ARAME GALVANIZADA QUADRANGULAR / LOSANGULAR, FIO 4,19 MM (8 BWG), MALHA 5 X 5 CM, H = 2 M                                                                                                                                                                                                                                                                                                                                                                                                         </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</si>
  <si>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</si>
  <si>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</si>
  <si>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 xml:space="preserve">TELA DE ARAME GALVANIZADA,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</si>
  <si>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</si>
  <si>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</si>
  <si>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</si>
  <si>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</si>
  <si>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</si>
  <si>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</si>
  <si>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</si>
  <si>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</si>
  <si>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</si>
  <si>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</si>
  <si>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</si>
  <si>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</si>
  <si>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</si>
  <si>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</si>
  <si>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</si>
  <si>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</si>
  <si>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</si>
  <si>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</si>
  <si>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</si>
  <si>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</si>
  <si>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</si>
  <si>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</si>
  <si>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</si>
  <si>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</si>
  <si>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</si>
  <si>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</si>
  <si>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</si>
  <si>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</si>
  <si>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</si>
  <si>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</si>
  <si>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</si>
  <si>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</si>
  <si>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</si>
  <si>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</si>
  <si>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</si>
  <si>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</si>
  <si>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</si>
  <si>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</si>
  <si>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</si>
  <si>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</si>
  <si>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</si>
  <si>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</si>
  <si>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</si>
  <si>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</si>
  <si>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</si>
  <si>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</si>
  <si>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</si>
  <si>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ESPESSURA DE 30 MM, DENSIDADE DE 35 KG/M3, COM DUAS FACES TRAPEZOIDAIS, ACABAMENTO NATURAL (NAO INCLUI ACESSORIOS DE FIXACAO)                                                                                                                                                                                                                                                                                 </t>
  </si>
  <si>
    <t xml:space="preserve">TELHA ONDULADA EM ACO ZINCADO, ALTURA DE 17 MM, ESPESSURA DE 0,50 MM, LARGURA UTIL DE APROXIMADAMENTE 985 MM, SEM PINTURA                                                                                                                                                                                                                                                                                                                                                                                 </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</si>
  <si>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</si>
  <si>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 xml:space="preserve">TELHA TERMOISOLANTE REVESTIDA EM ACO GALVANIZADO, FACE SUPERIOR EM TELHA TRAPEZOIDAL E FACE INFERIOR EM CHAPA PLANA (SEM ACESSORIOS DE FIXACAO), REVESTIMENTO COM ESPESSURA DE 0,50 MM COM PRE-PINTURA NAS DUAS FACES, NUCLEO EM POLIESTIRENO (EPS) DE 30 MM                                                                                                                                                                                                                                              </t>
  </si>
  <si>
    <t xml:space="preserve">TELHA TERMOISOLANTE REVESTIDA EM ACO GALVANIZADO, FACE SUPERIOR EM TELHA TRAPEZOIDAL E FACE INFERIOR EM CHAPA PLANA (SEM ACESSORIOS DE FIXACAO), REVESTIMENTO COM ESPESSURA DE 0,50 MM COM PRE-PINTURA NAS DUAS FACES, NUCLEO EM POLIESTIRENO (EPS) DE 50 MM                                                                                                                                                                                                                                              </t>
  </si>
  <si>
    <t xml:space="preserve">TELHA TERMOISOLANTE REVESTIDA EM ACO GALVANIZADO, FACES SUPERIOR E INFERIOR EM TELHA TRAPEZOIDAL (SEM ACESSORIOS DE FIXACAO), REVESTIMENTO COM ESPESSURA DE 0,50 MM COM PRE-PINTURA NAS DUAS FACES, NUCLEO EM POLIESTIRENO (EPS) DE 50 MM                                                                                                                                                                                                                                                                 </t>
  </si>
  <si>
    <t xml:space="preserve">TELHA TRAPEZOIDAL EM ACO ZINCADO, SEM PINTURA, ALTURA DE APROXIMADAMENTE 40 MM, ESPESSURA DE 0,50 MM E LARGURA UTIL DE 980 MM                                                                                                                                                                                                                                                                                                                                                                             </t>
  </si>
  <si>
    <t xml:space="preserve">TELHA TRAPEZOIDAL EM ALUMINIO, ALTURA DE *38* MM E ESPESSURA DE 0,5 MM (LARGURA TOTAL DE 1056 MM E COMPRIMENTO DE 5000 MM)                                                                                                                                                                                                                                                                                                                                                                                </t>
  </si>
  <si>
    <t xml:space="preserve">TELHA TRAPEZOIDAL EM ALUMINIO, ALTURA DE *38* MM E ESPESSURA DE 0,7 MM (LARGURA TOTAL DE 1056 MM E COMPRIMENTO DE 5000 MM)                                                                                                                                                                                                                                                                                                                                                                                </t>
  </si>
  <si>
    <t xml:space="preserve">TELHA VIDRO TIPO CANAL OU COLONIAL, C = 46 A 50 CM                                                                                                                                                                                                                                                                                                                                                                                                                                                        </t>
  </si>
  <si>
    <t xml:space="preserve">TELHADOR                                                                                                                                                                                                                                                                                                                                                                                                                                                                                                  </t>
  </si>
  <si>
    <t xml:space="preserve">TELHADOR  (MENSALISTA)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</si>
  <si>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</si>
  <si>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</si>
  <si>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</si>
  <si>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</si>
  <si>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</si>
  <si>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</si>
  <si>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</si>
  <si>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</si>
  <si>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</si>
  <si>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</si>
  <si>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</si>
  <si>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</si>
  <si>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</si>
  <si>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</si>
  <si>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</si>
  <si>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</si>
  <si>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</si>
  <si>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</si>
  <si>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</si>
  <si>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</si>
  <si>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</si>
  <si>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</si>
  <si>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</si>
  <si>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</si>
  <si>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</si>
  <si>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</si>
  <si>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</si>
  <si>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</si>
  <si>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</si>
  <si>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</si>
  <si>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</si>
  <si>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</si>
  <si>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</si>
  <si>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</si>
  <si>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</si>
  <si>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</si>
  <si>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</si>
  <si>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(L X A X C)                                                                                                                                                                                                                                                                                                                                                                                                                                                     </t>
  </si>
  <si>
    <t xml:space="preserve">TIJOLO CERAMICO MACICO APARENTE *6 X 12 X 24* CM (L X A X C)                                                                                                                                                                                                                                                                                                                                                                                                                                              </t>
  </si>
  <si>
    <t xml:space="preserve">TIJOLO CERAMICO MACICO APARENTE 2 FUROS, *6,5 X 10 X 20* CM (L X A X C)                                                                                                                                                                                                                                                                                                                                                                                                                                   </t>
  </si>
  <si>
    <t xml:space="preserve">TIJOLO CERAMICO MACICO COMUM *5 X 10 X 20* CM (L X A X C)                                                                                                                                                                                                                                                                                                                                                                                                                                                 </t>
  </si>
  <si>
    <t xml:space="preserve">TIJOLO CERAMICO REFRATARIO 2,5 X 11,4 X 22,9 CM (L X A X C)                                                                                                                                                                                                                                                                                                                                                                                                                                               </t>
  </si>
  <si>
    <t xml:space="preserve">TIJOLO CERAMICO REFRATARIO 6,3 X 11,4 X 22,9 CM (L X A X C)                                                                                                                                                                                                                                                                                                                                                                                                                                               </t>
  </si>
  <si>
    <t xml:space="preserve">TIL PARA LIGACAO PREDIAL, EM PVC, JE, BBB, DN 100 X 100 MM, PARA REDE COLETORA ESGOTO (NBR 10569)                                                                                                                                                                                                                                                                                                                                                                                                         </t>
  </si>
  <si>
    <t xml:space="preserve">TIL TUBO QUEDA, EM PVC, JE, BBB, DN 100 X 100 MM, PARA REDE COLETORA DE ESGOTO (NBR 10569)                                                                                                                                                                                                                                                                                                                                                                                                                </t>
  </si>
  <si>
    <t xml:space="preserve">TINTA / REVESTIMENTO A BASE DE RESINA EPOXI COM ALCATRAO, BICOMPONENTE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</si>
  <si>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</si>
  <si>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</si>
  <si>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MADEIRAS E METAIS                                                                                                                                                                                                                                                                                                                                                                                                                                                            </t>
  </si>
  <si>
    <t xml:space="preserve">TINTA ACRILICA PARA CERAMICA                                                                                                                                                                                                                                                                                                                                                                                                                                                                              </t>
  </si>
  <si>
    <t xml:space="preserve">TINTA ACRILICA PREMIUM PARA PISO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</si>
  <si>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</si>
  <si>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</si>
  <si>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</si>
  <si>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</si>
  <si>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</si>
  <si>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</si>
  <si>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BASE AGUA PREMIUM, BRANCA                                                                                                                                                                                                                                                                                                                                                                                                                                                                     </t>
  </si>
  <si>
    <t xml:space="preserve">TINTA ESMALTE BASE AGUA PREMIUM ACETINADO                                                                                                                                                                                                                                                                                                                                                                                                                                                                 </t>
  </si>
  <si>
    <t xml:space="preserve">TINTA ESMALTE BASE AGUA PREMIUM BRILHANTE                                                                                                                                                                                                                                                                                                                                                                                                                                                                 </t>
  </si>
  <si>
    <t xml:space="preserve">TINTA ESMALTE SINTETICO PREMIUM ACETINADO                                                                                                                                                                                                                                                                                                                                                                                                                                                                 </t>
  </si>
  <si>
    <t xml:space="preserve">TINTA ESMALTE SINTETICO PREMIUM BRILHANTE                                                                                                                                                                                                                                                                                                                                                                                                                                                                 </t>
  </si>
  <si>
    <t xml:space="preserve">TINTA ESMALTE SINTETICO PREMIUM DE DUPLA ACAO GRAFITE FOSCO PARA SUPERFICIES METALICAS FERROSAS                                                                                                                                                                                                                                                                                                                                                                                                           </t>
  </si>
  <si>
    <t xml:space="preserve">TINTA ESMALTE SINTETICO PREMIUM DE EFEITO PROTETOR DE SUPERFICIE METALICA ALUMINIO                                                                                                                                                                                                                                                                                                                                                                                                                        </t>
  </si>
  <si>
    <t xml:space="preserve">TINTA ESMALTE SINTETICO PREMIUM FOSCO                                                                                                                                                                                                                                                                                                                                                                                                                                                                     </t>
  </si>
  <si>
    <t xml:space="preserve">TINTA ESMALTE SINTETICO STANDARD ACETINADO                                                                                                                                                                                                                                                                                                                                                                                                                                                                </t>
  </si>
  <si>
    <t xml:space="preserve">TINTA ESMALTE SINTETICO STANDARD BRILHANTE                                                                                                                                                                                                                                                                                                                                                                                                                                                                </t>
  </si>
  <si>
    <t xml:space="preserve">TINTA ESMALTE SINTETICO STANDARD FOSCO                                                                                                                                                                                                                                                                                                                                                                                                                                                                    </t>
  </si>
  <si>
    <t xml:space="preserve">TINTA LATEX ACRILICA ECONOMICA, COR BRANCA                                                                                                                                                                                                                                                                                                                                                                                                                                                                </t>
  </si>
  <si>
    <t xml:space="preserve">TINTA LATEX ACRILICA STANDARD, COR BRANCA                                                                                                                                                                                                                                                                                                                                                                                                                                                                 </t>
  </si>
  <si>
    <t xml:space="preserve">TINTA MINERAL IMPERMEAVEL EM PO, BRANCA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</si>
  <si>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</si>
  <si>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</si>
  <si>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</si>
  <si>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</si>
  <si>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</si>
  <si>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</si>
  <si>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</si>
  <si>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</si>
  <si>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</si>
  <si>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</si>
  <si>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</si>
  <si>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</si>
  <si>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</si>
  <si>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</si>
  <si>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</si>
  <si>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</si>
  <si>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</si>
  <si>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</si>
  <si>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</si>
  <si>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</si>
  <si>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</si>
  <si>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</si>
  <si>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</si>
  <si>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</si>
  <si>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</si>
  <si>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</si>
  <si>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</si>
  <si>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</si>
  <si>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</si>
  <si>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</si>
  <si>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</si>
  <si>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</si>
  <si>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</si>
  <si>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</si>
  <si>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</si>
  <si>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</si>
  <si>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</si>
  <si>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</si>
  <si>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</si>
  <si>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</si>
  <si>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</si>
  <si>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</si>
  <si>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</si>
  <si>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</si>
  <si>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</si>
  <si>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</si>
  <si>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</si>
  <si>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</si>
  <si>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</si>
  <si>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</si>
  <si>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</si>
  <si>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</si>
  <si>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</si>
  <si>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</si>
  <si>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</si>
  <si>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</si>
  <si>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</si>
  <si>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</si>
  <si>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</si>
  <si>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</si>
  <si>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</si>
  <si>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</si>
  <si>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</si>
  <si>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</si>
  <si>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</si>
  <si>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</si>
  <si>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</si>
  <si>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</si>
  <si>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</si>
  <si>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</si>
  <si>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</si>
  <si>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</si>
  <si>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</si>
  <si>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</si>
  <si>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</si>
  <si>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</si>
  <si>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</si>
  <si>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</si>
  <si>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</si>
  <si>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 / PRENDEDOR DE PORTA, EM LATAO CROMADO, MONTADO EM PISO                                                                                                                                                                                                                                                                                                                                                                                                                                             </t>
  </si>
  <si>
    <t xml:space="preserve">TRAVA-QUEDAS EM ACO PARA CORDA DE 12 MM, EXTENSOR DE 25 X 300 MM, COM MOSQUETAO TIPO GANCHO TRAVA DUPLA                                                                                                                                                                                                                                                                                                                                                                                                   </t>
  </si>
  <si>
    <t xml:space="preserve">TRELICA NERVURADA (ESPACADOR), ALTURA = 120,0 MM, DIAMETRO DOS BANZOS INFERIORES E SUPERIOR = 6,0 MM, DIAMETRO DA DIAGONAL = 4,2 MM                                                                                                                                                                                                                                                                                                                                                                       </t>
  </si>
  <si>
    <t xml:space="preserve">TRILHO PANTOGRAFICO CONCAVO, TIPO U, EM ALUMINIO, COM DIMENSOES DE APROX *35 X 35* MM, PARA ROLDANA DE PORTA DE CORRER                                                                                                                                                                                                                                                                                                                                                                                    </t>
  </si>
  <si>
    <t xml:space="preserve">TRILHO PANTOGRAFICO RETO, EM ALUMINIO, TIPO U, COM DIMENSOES DE *38 X 38* MM PARA PORTA DE CORRER                                                                                                                                                                                                                                                                                                                                                                                                         </t>
  </si>
  <si>
    <t xml:space="preserve">TRILHO QUADRADO FRIZADO PARA RODIZIO (VERGALHAO MACICO), EM ALUMINIO, COM DIMENSOES DE *6 X 6* MM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</si>
  <si>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</si>
  <si>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</si>
  <si>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</si>
  <si>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</si>
  <si>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</si>
  <si>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</si>
  <si>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</si>
  <si>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</si>
  <si>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</si>
  <si>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</si>
  <si>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 1/4", E= *3,56 MM, SCHEDULE 40, *3,38* KG/M                                                                                                                                                                                                                                                                                                                                                                                                                                </t>
  </si>
  <si>
    <t xml:space="preserve">TUBO ACO CARBONO SEM COSTURA 1/2", E= *2,77 MM, SCHEDULE 40, *1,27 KG/M                                                                                                                                                                                                                                                                                                                                                                                                                                   </t>
  </si>
  <si>
    <t xml:space="preserve">TUBO ACO CARBONO SEM COSTURA 1/2", E= *3,73 MM, SCHEDULE 80, *1,62 KG/M                                                                                                                                                                                                                                                                                                                                                                                                                                   </t>
  </si>
  <si>
    <t xml:space="preserve">TUBO ACO CARBONO SEM COSTURA 1", E= *3,38 MM, SCHEDULE 40, *2,50*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</si>
  <si>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</si>
  <si>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</si>
  <si>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</si>
  <si>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</si>
  <si>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</si>
  <si>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</si>
  <si>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</si>
  <si>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3", E= *5,49 MM, SCHEDULE 40, *11,28* KG/M                                                                                                                                                                                                                                                                                                                                                                                                                                   </t>
  </si>
  <si>
    <t xml:space="preserve">TUBO ACO CARBONO SEM COSTURA 4", E= *6,02 MM, SCHEDULE 40, *16,06 KG/M                                                                                                                                                                                                                                                                                                                                                                                                                                    </t>
  </si>
  <si>
    <t xml:space="preserve">TUBO ACO CARBONO SEM COSTURA 4", E= *8,56 MM, SCHEDULE 80, *22,31 KG/M                                                                                                                                                                                                                                                                                                                                                                                                                                    </t>
  </si>
  <si>
    <t xml:space="preserve">TUBO ACO CARBONO SEM COSTURA 5", E= *6,55 MM, SCHEDULE 40, *21,75*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</si>
  <si>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</si>
  <si>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</si>
  <si>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</si>
  <si>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</si>
  <si>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</si>
  <si>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</si>
  <si>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</si>
  <si>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</si>
  <si>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</si>
  <si>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</si>
  <si>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</si>
  <si>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</si>
  <si>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</si>
  <si>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</si>
  <si>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</si>
  <si>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</si>
  <si>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</si>
  <si>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</si>
  <si>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</si>
  <si>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</si>
  <si>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</si>
  <si>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</si>
  <si>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</si>
  <si>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</si>
  <si>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</si>
  <si>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</si>
  <si>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</si>
  <si>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</si>
  <si>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</si>
  <si>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</si>
  <si>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</si>
  <si>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</si>
  <si>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</si>
  <si>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</si>
  <si>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</si>
  <si>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</si>
  <si>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</si>
  <si>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</si>
  <si>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</si>
  <si>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</si>
  <si>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</si>
  <si>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</si>
  <si>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</si>
  <si>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</si>
  <si>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</si>
  <si>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</si>
  <si>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</si>
  <si>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</si>
  <si>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</si>
  <si>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</si>
  <si>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</si>
  <si>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</si>
  <si>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</si>
  <si>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</si>
  <si>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</si>
  <si>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</si>
  <si>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</si>
  <si>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</si>
  <si>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</si>
  <si>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</si>
  <si>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</si>
  <si>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</si>
  <si>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</si>
  <si>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</si>
  <si>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</si>
  <si>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</si>
  <si>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</si>
  <si>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</si>
  <si>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</si>
  <si>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</si>
  <si>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</si>
  <si>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</si>
  <si>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</si>
  <si>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</si>
  <si>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</si>
  <si>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</si>
  <si>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</si>
  <si>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</si>
  <si>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</si>
  <si>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</si>
  <si>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</si>
  <si>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</si>
  <si>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</si>
  <si>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</si>
  <si>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</si>
  <si>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</si>
  <si>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</si>
  <si>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</si>
  <si>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</si>
  <si>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</si>
  <si>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</si>
  <si>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</si>
  <si>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</si>
  <si>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</si>
  <si>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</si>
  <si>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ARMADO PARA AGUAS PLUVIAIS, CLASSE PA-1, COM ENCAIXE PONTA E BOLSA, DIAMETRO NOMINAL DE = 600 MM                                                                                                                                                                                                                                                                                                                                                                                         </t>
  </si>
  <si>
    <t xml:space="preserve">TUBO DE CONCRETO ARMADO PARA AGUAS PLUVIAIS, CLASSE PA-1, COM ENCAIXE PONTA E BOLSA, DIAMETRO NOMINAL DE 1000 MM                                                                                                                                                                                                                                                                                                                                                                                          </t>
  </si>
  <si>
    <t xml:space="preserve">TUBO DE CONCRETO ARMADO PARA AGUAS PLUVIAIS, CLASSE PA-1, COM ENCAIXE PONTA E BOLSA, DIAMETRO NOMINAL DE 1100 MM                                                                                                                                                                                                                                                                                                                                                                                          </t>
  </si>
  <si>
    <t xml:space="preserve">TUBO DE CONCRETO ARMADO PARA AGUAS PLUVIAIS, CLASSE PA-1, COM ENCAIXE PONTA E BOLSA, DIAMETRO NOMINAL DE 1200 MM                                                                                                                                                                                                                                                                                                                                                                                          </t>
  </si>
  <si>
    <t xml:space="preserve">TUBO DE CONCRETO ARMADO PARA AGUAS PLUVIAIS, CLASSE PA-1, COM ENCAIXE PONTA E BOLSA, DIAMETRO NOMINAL DE 1500 MM                                                                                                                                                                                                                                                                                                                                                                                          </t>
  </si>
  <si>
    <t xml:space="preserve">TUBO DE CONCRETO ARMADO PARA AGUAS PLUVIAIS, CLASSE PA-1, COM ENCAIXE PONTA E BOLSA, DIAMETRO NOMINAL DE 2000 MM                                                                                                                                                                                                                                                                                                                                                                                          </t>
  </si>
  <si>
    <t xml:space="preserve">TUBO DE CONCRETO ARMADO PARA AGUAS PLUVIAIS, CLASSE PA-1, COM ENCAIXE PONTA E BOLSA, DIAMETRO NOMINAL DE 300 MM                                                                                                                                                                                                                                                                                                                                                                                           </t>
  </si>
  <si>
    <t xml:space="preserve">TUBO DE CONCRETO ARMADO PARA AGUAS PLUVIAIS, CLASSE PA-1, COM ENCAIXE PONTA E BOLSA, DIAMETRO NOMINAL DE 400 MM                                                                                                                                                                                                                                                                                                                                                                                           </t>
  </si>
  <si>
    <t xml:space="preserve">TUBO DE CONCRETO ARMADO PARA AGUAS PLUVIAIS, CLASSE PA-1, COM ENCAIXE PONTA E BOLSA, DIAMETRO NOMINAL DE 500 MM                                                                                                                                                                                                                                                                                                                                                                                           </t>
  </si>
  <si>
    <t xml:space="preserve">TUBO DE CONCRETO ARMADO PARA AGUAS PLUVIAIS, CLASSE PA-1, COM ENCAIXE PONTA E BOLSA, DIAMETRO NOMINAL DE 700 MM                                                                                                                                                                                                                                                                                                                                                                                           </t>
  </si>
  <si>
    <t xml:space="preserve">TUBO DE CONCRETO ARMADO PARA AGUAS PLUVIAIS, CLASSE PA-1, COM ENCAIXE PONTA E BOLSA, DIAMETRO NOMINAL DE 800 MM                                                                                                                                                                                                                                                                                                                                                                                           </t>
  </si>
  <si>
    <t xml:space="preserve">TUBO DE CONCRETO ARMADO PARA AGUAS PLUVIAIS, CLASSE PA-1, COM ENCAIXE PONTA E BOLSA, DIAMETRO NOMINAL DE 900 MM                                                                                                                                                                                                                                                                                                                                                                                           </t>
  </si>
  <si>
    <t xml:space="preserve">TUBO DE CONCRETO ARMADO PARA AGUAS PLUVIAIS, CLASSE PA-2, COM ENCAIXE PONTA E BOLSA, DIAMETRO NOMINAL DE 1000 MM                                                                                                                                                                                                                                                                                                                                                                                          </t>
  </si>
  <si>
    <t xml:space="preserve">TUBO DE CONCRETO ARMADO PARA AGUAS PLUVIAIS, CLASSE PA-2, COM ENCAIXE PONTA E BOLSA, DIAMETRO NOMINAL DE 1100 MM                                                                                                                                                                                                                                                                                                                                                                                          </t>
  </si>
  <si>
    <t xml:space="preserve">TUBO DE CONCRETO ARMADO PARA AGUAS PLUVIAIS, CLASSE PA-2, COM ENCAIXE PONTA E BOLSA, DIAMETRO NOMINAL DE 1200 MM                                                                                                                                                                                                                                                                                                                                                                                          </t>
  </si>
  <si>
    <t xml:space="preserve">TUBO DE CONCRETO ARMADO PARA AGUAS PLUVIAIS, CLASSE PA-2, COM ENCAIXE PONTA E BOLSA, DIAMETRO NOMINAL DE 1500 MM                                                                                                                                                                                                                                                                                                                                                                                          </t>
  </si>
  <si>
    <t xml:space="preserve">TUBO DE CONCRETO ARMADO PARA AGUAS PLUVIAIS, CLASSE PA-2, COM ENCAIXE PONTA E BOLSA, DIAMETRO NOMINAL DE 2000 MM                                                                                                                                                                                                                                                                                                                                                                                          </t>
  </si>
  <si>
    <t xml:space="preserve">TUBO DE CONCRETO ARMADO PARA AGUAS PLUVIAIS, CLASSE PA-2, COM ENCAIXE PONTA E BOLSA, DIAMETRO NOMINAL DE 300 MM                                                                                                                                                                                                                                                                                                                                                                                           </t>
  </si>
  <si>
    <t xml:space="preserve">TUBO DE CONCRETO ARMADO PARA AGUAS PLUVIAIS, CLASSE PA-2, COM ENCAIXE PONTA E BOLSA, DIAMETRO NOMINAL DE 400 MM                                                                                                                                                                                                                                                                                                                                                                                           </t>
  </si>
  <si>
    <t xml:space="preserve">TUBO DE CONCRETO ARMADO PARA AGUAS PLUVIAIS, CLASSE PA-2, COM ENCAIXE PONTA E BOLSA, DIAMETRO NOMINAL DE 500 MM                                                                                                                                                                                                                                                                                                                                                                                           </t>
  </si>
  <si>
    <t xml:space="preserve">TUBO DE CONCRETO ARMADO PARA AGUAS PLUVIAIS, CLASSE PA-2, COM ENCAIXE PONTA E BOLSA, DIAMETRO NOMINAL DE 600 MM                                                                                                                                                                                                                                                                                                                                                                                           </t>
  </si>
  <si>
    <t xml:space="preserve">TUBO DE CONCRETO ARMADO PARA AGUAS PLUVIAIS, CLASSE PA-2, COM ENCAIXE PONTA E BOLSA, DIAMETRO NOMINAL DE 700 MM                                                                                                                                                                                                                                                                                                                                                                                           </t>
  </si>
  <si>
    <t xml:space="preserve">TUBO DE CONCRETO ARMADO PARA AGUAS PLUVIAIS, CLASSE PA-2, COM ENCAIXE PONTA E BOLSA, DIAMETRO NOMINAL DE 800 MM                                                                                                                                                                                                                                                                                                                                                                                           </t>
  </si>
  <si>
    <t xml:space="preserve">TUBO DE CONCRETO ARMADO PARA AGUAS PLUVIAIS, CLASSE PA-2, COM ENCAIXE PONTA E BOLSA, DIAMETRO NOMINAL DE 900 MM                                                                                                                                                                                                                                                                                                                                                                                           </t>
  </si>
  <si>
    <t xml:space="preserve">TUBO DE CONCRETO ARMADO PARA AGUAS PLUVIAIS, CLASSE PA-3, COM ENCAIXE PONTA E BOLSA, DIAMETRO NOMINAL DE 1000 MM                                                                                                                                                                                                                                                                                                                                                                                          </t>
  </si>
  <si>
    <t xml:space="preserve">TUBO DE CONCRETO ARMADO PARA AGUAS PLUVIAIS, CLASSE PA-3, COM ENCAIXE PONTA E BOLSA, DIAMETRO NOMINAL DE 1100 MM                                                                                                                                                                                                                                                                                                                                                                                          </t>
  </si>
  <si>
    <t xml:space="preserve">TUBO DE CONCRETO ARMADO PARA AGUAS PLUVIAIS, CLASSE PA-3, COM ENCAIXE PONTA E BOLSA, DIAMETRO NOMINAL DE 1200 MM                                                                                                                                                                                                                                                                                                                                                                                          </t>
  </si>
  <si>
    <t xml:space="preserve">TUBO DE CONCRETO ARMADO PARA AGUAS PLUVIAIS, CLASSE PA-3, COM ENCAIXE PONTA E BOLSA, DIAMETRO NOMINAL DE 1500 MM                                                                                                                                                                                                                                                                                                                                                                                          </t>
  </si>
  <si>
    <t xml:space="preserve">TUBO DE CONCRETO ARMADO PARA AGUAS PLUVIAIS, CLASSE PA-3, COM ENCAIXE PONTA E BOLSA, DIAMETRO NOMINAL DE 400 MM                                                                                                                                                                                                                                                                                                                                                                                           </t>
  </si>
  <si>
    <t xml:space="preserve">TUBO DE CONCRETO ARMADO PARA AGUAS PLUVIAIS, CLASSE PA-3, COM ENCAIXE PONTA E BOLSA, DIAMETRO NOMINAL DE 500 MM                                                                                                                                                                                                                                                                                                                                                                                           </t>
  </si>
  <si>
    <t xml:space="preserve">TUBO DE CONCRETO ARMADO PARA AGUAS PLUVIAIS, CLASSE PA-3, COM ENCAIXE PONTA E BOLSA, DIAMETRO NOMINAL DE 600 MM                                                                                                                                                                                                                                                                                                                                                                                           </t>
  </si>
  <si>
    <t xml:space="preserve">TUBO DE CONCRETO ARMADO PARA AGUAS PLUVIAIS, CLASSE PA-3, COM ENCAIXE PONTA E BOLSA, DIAMETRO NOMINAL DE 700 MM                                                                                                                                                                                                                                                                                                                                                                                           </t>
  </si>
  <si>
    <t xml:space="preserve">TUBO DE CONCRETO ARMADO PARA AGUAS PLUVIAIS, CLASSE PA-3, COM ENCAIXE PONTA E BOLSA, DIAMETRO NOMINAL DE 800 MM                                                                                                                                                                                                                                                                                                                                                                                           </t>
  </si>
  <si>
    <t xml:space="preserve">TUBO DE CONCRETO ARMADO PARA AGUAS PLUVIAIS, CLASSE PA-3, COM ENCAIXE PONTA E BOLSA, DIAMETRO NOMINAL DE 900 MM                                                                                                                                                                                                                                                                                                                                                                                           </t>
  </si>
  <si>
    <t xml:space="preserve">TUBO DE CONCRETO ARMADO PARA ESGOTO SANITARIO, CLASSE EA-2, COM ENCAIXE PONTA E BOLSA, COM JUNTA ELASTICA, DIAMETRO NOMINAL DE 1000 MM                                                                                                                                                                                                                                                                                                                                                                    </t>
  </si>
  <si>
    <t xml:space="preserve">TUBO DE CONCRETO ARMADO PARA ESGOTO SANITARIO, CLASSE EA-2, COM ENCAIXE PONTA E BOLSA, COM JUNTA ELASTICA, DIAMETRO NOMINAL DE 300 MM                                                                                                                                                                                                                                                                                                                                                                     </t>
  </si>
  <si>
    <t xml:space="preserve">TUBO DE CONCRETO ARMADO PARA ESGOTO SANITARIO, CLASSE EA-2, COM ENCAIXE PONTA E BOLSA, COM JUNTA ELASTICA, DIAMETRO NOMINAL DE 400 MM                                                                                                                                                                                                                                                                                                                                                                     </t>
  </si>
  <si>
    <t xml:space="preserve">TUBO DE CONCRETO ARMADO PARA ESGOTO SANITARIO, CLASSE EA-2, COM ENCAIXE PONTA E BOLSA, COM JUNTA ELASTICA, DIAMETRO NOMINAL DE 500 MM                                                                                                                                                                                                                                                                                                                                                                     </t>
  </si>
  <si>
    <t xml:space="preserve">TUBO DE CONCRETO ARMADO PARA ESGOTO SANITARIO, CLASSE EA-2, COM ENCAIXE PONTA E BOLSA, COM JUNTA ELASTICA, DIAMETRO NOMINAL DE 600 MM                                                                                                                                                                                                                                                                                                                                                                     </t>
  </si>
  <si>
    <t xml:space="preserve">TUBO DE CONCRETO ARMADO PARA ESGOTO SANITARIO, CLASSE EA-2, COM ENCAIXE PONTA E BOLSA, COM JUNTA ELASTICA, DIAMETRO NOMINAL DE 700 MM                                                                                                                                                                                                                                                                                                                                                                     </t>
  </si>
  <si>
    <t xml:space="preserve">TUBO DE CONCRETO ARMADO PARA ESGOTO SANITARIO, CLASSE EA-2, COM ENCAIXE PONTA E BOLSA, COM JUNTA ELASTICA, DIAMETRO NOMINAL DE 800 MM                                                                                                                                                                                                                                                                                                                                                                     </t>
  </si>
  <si>
    <t xml:space="preserve">TUBO DE CONCRETO ARMADO PARA ESGOTO SANITARIO, CLASSE EA-2, COM ENCAIXE PONTA E BOLSA, COM JUNTA ELASTICA, DIAMETRO NOMINAL DE 900 MM                                                                                                                                                                                                                                                                                                                                                                     </t>
  </si>
  <si>
    <t xml:space="preserve">TUBO DE CONCRETO ARMADO PARA ESGOTO SANITARIO, CLASSE EA-3, COM ENCAIXE PONTA E BOLSA, COM JUNTA ELASTICA, DIAMETRO NOMINAL DE 1000 MM                                                                                                                                                                                                                                                                                                                                                                    </t>
  </si>
  <si>
    <t xml:space="preserve">TUBO DE CONCRETO ARMADO PARA ESGOTO SANITARIO, CLASSE EA-3, COM ENCAIXE PONTA E BOLSA, COM JUNTA ELASTICA, DIAMETRO NOMINAL DE 400 MM                                                                                                                                                                                                                                                                                                                                                                     </t>
  </si>
  <si>
    <t xml:space="preserve">TUBO DE CONCRETO ARMADO PARA ESGOTO SANITARIO, CLASSE EA-3, COM ENCAIXE PONTA E BOLSA, COM JUNTA ELASTICA, DIAMETRO NOMINAL DE 500 MM                                                                                                                                                                                                                                                                                                                                                                     </t>
  </si>
  <si>
    <t xml:space="preserve">TUBO DE CONCRETO ARMADO PARA ESGOTO SANITARIO, CLASSE EA-3, COM ENCAIXE PONTA E BOLSA, COM JUNTA ELASTICA, DIAMETRO NOMINAL DE 600 MM                                                                                                                                                                                                                                                                                                                                                                     </t>
  </si>
  <si>
    <t xml:space="preserve">TUBO DE CONCRETO ARMADO PARA ESGOTO SANITARIO, CLASSE EA-3, COM ENCAIXE PONTA E BOLSA, COM JUNTA ELASTICA, DIAMETRO NOMINAL DE 700 MM                                                                                                                                                                                                                                                                                                                                                                     </t>
  </si>
  <si>
    <t xml:space="preserve">TUBO DE CONCRETO ARMADO PARA ESGOTO SANITARIO, CLASSE EA-3, COM ENCAIXE PONTA E BOLSA, COM JUNTA ELASTICA, DIAMETRO NOMINAL DE 800 MM                                                                                                                                                                                                                                                                                                                                                                     </t>
  </si>
  <si>
    <t xml:space="preserve">TUBO DE CONCRETO ARMADO PARA ESGOTO SANITARIO, CLASSE EA-3, COM ENCAIXE PONTA E BOLSA, COM JUNTA ELASTICA, DIAMETRO NOMINAL DE 900 MM                                                                                                                                                                                                                                                                                                                                                                     </t>
  </si>
  <si>
    <t xml:space="preserve">TUBO DE CONCRETO SIMPLES PARA AGUAS PLUVIAIS, CLASSE PS1, COM ENCAIXE MACHO E FEMEA, DIAMETRO NOMINAL DE 200 MM                                                                                                                                                                                                                                                                                                                                                                                           </t>
  </si>
  <si>
    <t xml:space="preserve">TUBO DE CONCRETO SIMPLES PARA AGUAS PLUVIAIS, CLASSE PS1, COM ENCAIXE MACHO E FEMEA, DIAMETRO NOMINAL DE 300 MM                                                                                                                                                                                                                                                                                                                                                                                           </t>
  </si>
  <si>
    <t xml:space="preserve">TUBO DE CONCRETO SIMPLES PARA AGUAS PLUVIAIS, CLASSE PS1, COM ENCAIXE MACHO E FEMEA, DIAMETRO NOMINAL DE 400 MM                                                                                                                                                                                                                                                                                                                                                                                           </t>
  </si>
  <si>
    <t xml:space="preserve">TUBO DE CONCRETO SIMPLES PARA AGUAS PLUVIAIS, CLASSE PS1, COM ENCAIXE MACHO E FEMEA, DIAMETRO NOMINAL DE 500 MM                                                                                                                                                                                                                                                                                                                                                                                           </t>
  </si>
  <si>
    <t xml:space="preserve">TUBO DE CONCRETO SIMPLES PARA AGUAS PLUVIAIS, CLASSE PS1, COM ENCAIXE MACHO E FEMEA, DIAMETRO NOMINAL DE 600 MM                                                                                                                                                                                                                                                                                                                                                                                           </t>
  </si>
  <si>
    <t xml:space="preserve">TUBO DE CONCRETO SIMPLES PARA AGUAS PLUVIAIS, CLASSE PS1, COM ENCAIXE PONTA E BOLSA, DIAMETRO NOMINAL DE 200 MM                                                                                                                                                                                                                                                                                                                                                                                           </t>
  </si>
  <si>
    <t xml:space="preserve">TUBO DE CONCRETO SIMPLES PARA AGUAS PLUVIAIS, CLASSE PS1, COM ENCAIXE PONTA E BOLSA, DIAMETRO NOMINAL DE 300 MM                                                                                                                                                                                                                                                                                                                                                                                           </t>
  </si>
  <si>
    <t xml:space="preserve">TUBO DE CONCRETO SIMPLES PARA AGUAS PLUVIAIS, CLASSE PS1, COM ENCAIXE PONTA E BOLSA, DIAMETRO NOMINAL DE 400 MM                                                                                                                                                                                                                                                                                                                                                                                           </t>
  </si>
  <si>
    <t xml:space="preserve">TUBO DE CONCRETO SIMPLES PARA AGUAS PLUVIAIS, CLASSE PS1, COM ENCAIXE PONTA E BOLSA, DIAMETRO NOMINAL DE 500 MM                                                                                                                                                                                                                                                                                                                                                                                           </t>
  </si>
  <si>
    <t xml:space="preserve">TUBO DE CONCRETO SIMPLES PARA AGUAS PLUVIAIS, CLASSE PS1, COM ENCAIXE PONTA E BOLSA, DIAMETRO NOMINAL DE 600 MM                                                                                                                                                                                                                                                                                                                                                                                           </t>
  </si>
  <si>
    <t xml:space="preserve">TUBO DE CONCRETO SIMPLES PARA AGUAS PLUVIAIS, CLASSE PS2, COM ENCAIXE PONTA E BOLSA, DIAMETRO NOMINAL DE 200 MM                                                                                                                                                                                                                                                                                                                                                                                           </t>
  </si>
  <si>
    <t xml:space="preserve">TUBO DE CONCRETO SIMPLES PARA AGUAS PLUVIAIS, CLASSE PS2, COM ENCAIXE PONTA E BOLSA, DIAMETRO NOMINAL DE 300 MM                                                                                                                                                                                                                                                                                                                                                                                           </t>
  </si>
  <si>
    <t xml:space="preserve">TUBO DE CONCRETO SIMPLES PARA AGUAS PLUVIAIS, CLASSE PS2, COM ENCAIXE PONTA E BOLSA, DIAMETRO NOMINAL DE 400 MM                                                                                                                                                                                                                                                                                                                                                                                           </t>
  </si>
  <si>
    <t xml:space="preserve">TUBO DE CONCRETO SIMPLES PARA AGUAS PLUVIAIS, CLASSE PS2, COM ENCAIXE PONTA E BOLSA, DIAMETRO NOMINAL DE 500 MM                                                                                                                                                                                                                                                                                                                                                                                           </t>
  </si>
  <si>
    <t xml:space="preserve">TUBO DE CONCRETO SIMPLES PARA AGUAS PLUVIAIS, CLASSE PS2, COM ENCAIXE PONTA E BOLSA, DIAMETRO NOMINAL DE 600 MM                                                                                                                                                                                                                                                                                                                                                                                           </t>
  </si>
  <si>
    <t xml:space="preserve">TUBO DE CONCRETO SIMPLES PARA ESGOTO SANITARIO, CLASSE ES, COM ENCAIXE PONTA E BOLSA, COM JUNTA ELASTICA, DIAMETRO NOMINAL DE 400 MM                                                                                                                                                                                                                                                                                                                                                                      </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</si>
  <si>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</si>
  <si>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</si>
  <si>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 xml:space="preserve">TUBO DE CONCRETO SIMPLES POROSO PARA DRENAGEM (DRENO POROSO), COM ENCAIXE MACHO E FEMEA, DIAMETRO NOMINAL DE 200 MM                                                                                                                                                                                                                                                                                                                                                                                       </t>
  </si>
  <si>
    <t xml:space="preserve">TUBO DE CONCRETO SIMPLES POROSO PARA DRENAGEM (DRENO POROSO), COM ENCAIXE MACHO E FEMEA, DIAMETRO NOMINAL DE 300 MM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</si>
  <si>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</si>
  <si>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</si>
  <si>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</si>
  <si>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</si>
  <si>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</si>
  <si>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</si>
  <si>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</si>
  <si>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</si>
  <si>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</si>
  <si>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</si>
  <si>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</si>
  <si>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</si>
  <si>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</si>
  <si>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</si>
  <si>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</si>
  <si>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</si>
  <si>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</si>
  <si>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</si>
  <si>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</si>
  <si>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</si>
  <si>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</si>
  <si>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</si>
  <si>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</si>
  <si>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</si>
  <si>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</si>
  <si>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</si>
  <si>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</si>
  <si>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</si>
  <si>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</si>
  <si>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</si>
  <si>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</si>
  <si>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</si>
  <si>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</si>
  <si>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</si>
  <si>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</si>
  <si>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10'' (310 MM)                                                                                                                                                                                                                                                                                                                                                                    </t>
  </si>
  <si>
    <t xml:space="preserve">TUBO DE REVESTIMENTO, EM ACO, CORPO SCHEDULE 40, PONTEIRA SCHEDULE 80, ROSQUEAVEL E SEGMENTADO PARA PERFURACAO, DIAMETRO 12" (320 MM)                                                                                                                                                                                                                                                                                                                                                                     </t>
  </si>
  <si>
    <t xml:space="preserve">TUBO DE REVESTIMENTO, EM ACO, CORPO SCHEDULE 40, PONTEIRA SCHEDULE 80, ROSQUEAVEL E SEGMENTADO PARA PERFURACAO, DIAMETRO 14'' (400 MM)                                                                                                                                                                                                                                                                                                                                                                    </t>
  </si>
  <si>
    <t xml:space="preserve">TUBO DE REVESTIMENTO, EM ACO, CORPO SCHEDULE 40, PONTEIRA SCHEDULE 80, ROSQUEAVEL E SEGMENTADO PARA PERFURACAO, DIAMETRO 16'' (450 MM)                                                                                                                                                                                                                                                                                                                                                                    </t>
  </si>
  <si>
    <t xml:space="preserve">TUBO DE REVESTIMENTO, EM ACO, CORPO SCHEDULE 40, PONTEIRA SCHEDULE 80, ROSQUEAVEL E SEGMENTADO PARA PERFURACAO, DIAMETRO 4'' (450 MM)                                                                                                                                                                                                                                                                                                                                                                     </t>
  </si>
  <si>
    <t xml:space="preserve">TUBO DE REVESTIMENTO, EM ACO, CORPO SCHEDULE 40, PONTEIRA SCHEDULE 80, ROSQUEAVEL E SEGMENTADO PARA PERFURACAO, DIAMETRO 6'' (200 MM)                                                                                                                                                                                                                                                                                                                                                                     </t>
  </si>
  <si>
    <t xml:space="preserve">TUBO DE REVESTIMENTO, EM ACO, CORPO SCHEDULE 40, PONTEIRA SCHEDULE 80, ROSQUEAVEL E SEGMENTADO PARA PERFURACAO, DIAMETRO 8'' (450 MM)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</si>
  <si>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</si>
  <si>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</si>
  <si>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</si>
  <si>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</si>
  <si>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</si>
  <si>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</si>
  <si>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</si>
  <si>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</si>
  <si>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</si>
  <si>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</si>
  <si>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</si>
  <si>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</si>
  <si>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</si>
  <si>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</si>
  <si>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</si>
  <si>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</si>
  <si>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</si>
  <si>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</si>
  <si>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</si>
  <si>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</si>
  <si>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</si>
  <si>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</si>
  <si>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</si>
  <si>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</si>
  <si>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</si>
  <si>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</si>
  <si>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</si>
  <si>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</si>
  <si>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</si>
  <si>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</si>
  <si>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</si>
  <si>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</si>
  <si>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</si>
  <si>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</si>
  <si>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</si>
  <si>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</si>
  <si>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</si>
  <si>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</si>
  <si>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</si>
  <si>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</si>
  <si>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</si>
  <si>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</si>
  <si>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</si>
  <si>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</si>
  <si>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</si>
  <si>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</si>
  <si>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</si>
  <si>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</si>
  <si>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</si>
  <si>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</si>
  <si>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</si>
  <si>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</si>
  <si>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</si>
  <si>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</si>
  <si>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</si>
  <si>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</si>
  <si>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</si>
  <si>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</si>
  <si>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</si>
  <si>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</si>
  <si>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</si>
  <si>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</si>
  <si>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</si>
  <si>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</si>
  <si>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</si>
  <si>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</si>
  <si>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</si>
  <si>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</si>
  <si>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</si>
  <si>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</si>
  <si>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</si>
  <si>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</si>
  <si>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</si>
  <si>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</si>
  <si>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PREDIAIS (NBR 5688)                                                                                                                                                                                                                                                                                                                                                                                                                           </t>
  </si>
  <si>
    <t xml:space="preserve">TUBO PVC, SERIE R, DN 150 MM, PARA ESGOTO OU AGUAS PLUVIAIS PREDIAIS (NBR 5688)                                                                                                                                                                                                                                                                                                                                                                                                                           </t>
  </si>
  <si>
    <t xml:space="preserve">TUBO PVC, SERIE R, DN 40 MM, PARA ESGOTO OU AGUAS PLUVIAIS PREDIAIS (NBR 5688)                                                                                                                                                                                                                                                                                                                                                                                                                            </t>
  </si>
  <si>
    <t xml:space="preserve">TUBO PVC, SERIE R, DN 50 MM, PARA ESGOTO OU AGUAS PLUVIAIS PREDIAIS (NBR 5688)                                                                                                                                                                                                                                                                                                                                                                                                                            </t>
  </si>
  <si>
    <t xml:space="preserve">TUBO PVC, SERIE R, DN 75 MM, PARA ESGOTO OU AGUAS PLUVIAIS PREDIAIS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</si>
  <si>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</si>
  <si>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</si>
  <si>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</si>
  <si>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</si>
  <si>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</si>
  <si>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</si>
  <si>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</si>
  <si>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</si>
  <si>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</si>
  <si>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</si>
  <si>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</si>
  <si>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</si>
  <si>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</si>
  <si>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</si>
  <si>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</si>
  <si>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</si>
  <si>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</si>
  <si>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</si>
  <si>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</si>
  <si>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</si>
  <si>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</si>
  <si>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</si>
  <si>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</si>
  <si>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</si>
  <si>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</si>
  <si>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</si>
  <si>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</si>
  <si>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</si>
  <si>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</si>
  <si>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</si>
  <si>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</si>
  <si>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</si>
  <si>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</si>
  <si>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</si>
  <si>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</si>
  <si>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</si>
  <si>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</si>
  <si>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</si>
  <si>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</si>
  <si>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</si>
  <si>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</si>
  <si>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</si>
  <si>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</si>
  <si>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</si>
  <si>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</si>
  <si>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</si>
  <si>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</si>
  <si>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</si>
  <si>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</si>
  <si>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</si>
  <si>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</si>
  <si>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</si>
  <si>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</si>
  <si>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</si>
  <si>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</si>
  <si>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</si>
  <si>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</si>
  <si>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</si>
  <si>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</si>
  <si>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</si>
  <si>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</si>
  <si>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</si>
  <si>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</si>
  <si>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</si>
  <si>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</si>
  <si>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</si>
  <si>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</si>
  <si>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</si>
  <si>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</si>
  <si>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</si>
  <si>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</si>
  <si>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</si>
  <si>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</si>
  <si>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</si>
  <si>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</si>
  <si>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</si>
  <si>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</si>
  <si>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</si>
  <si>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</si>
  <si>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</si>
  <si>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</si>
  <si>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</si>
  <si>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</si>
  <si>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</si>
  <si>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</si>
  <si>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</si>
  <si>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</si>
  <si>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</si>
  <si>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</si>
  <si>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</si>
  <si>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</si>
  <si>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</si>
  <si>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</si>
  <si>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</si>
  <si>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</si>
  <si>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</si>
  <si>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</si>
  <si>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</si>
  <si>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</si>
  <si>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</si>
  <si>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</si>
  <si>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</si>
  <si>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</si>
  <si>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</si>
  <si>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</si>
  <si>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</si>
  <si>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</si>
  <si>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</si>
  <si>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</si>
  <si>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</si>
  <si>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</si>
  <si>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</si>
  <si>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</si>
  <si>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</si>
  <si>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</si>
  <si>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</si>
  <si>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</si>
  <si>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</si>
  <si>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</si>
  <si>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</si>
  <si>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</si>
  <si>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</si>
  <si>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</si>
  <si>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</si>
  <si>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</si>
  <si>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</si>
  <si>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</si>
  <si>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</si>
  <si>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</si>
  <si>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</si>
  <si>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</si>
  <si>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</si>
  <si>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</si>
  <si>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FINA PARA CREMONA, EM FERRO ZINCADO BRANCO, COM DIAMETRO DE APROX 10 MM E COMPRIMENTO DE 1,20 M                                                                                                                                                                                                                                                                                                                                                                                                      </t>
  </si>
  <si>
    <t xml:space="preserve">VARA FINA PARA CREMONA, EM FERRO ZINCADO BRANCO, COM DIAMETRO DE APROX 10 MM E COMPRIMENTO DE 1,50 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</si>
  <si>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</si>
  <si>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</si>
  <si>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</si>
  <si>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</si>
  <si>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</si>
  <si>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</si>
  <si>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</si>
  <si>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</si>
  <si>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</si>
  <si>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</si>
  <si>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</si>
  <si>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</si>
  <si>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</si>
  <si>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</si>
  <si>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</si>
  <si>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</si>
  <si>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</si>
  <si>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</si>
  <si>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</si>
  <si>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</si>
  <si>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</si>
  <si>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</si>
  <si>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</si>
  <si>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</si>
  <si>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</si>
  <si>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</si>
  <si>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</si>
  <si>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</si>
  <si>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</si>
  <si>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</si>
  <si>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</si>
  <si>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</si>
  <si>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</si>
  <si>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</si>
  <si>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</si>
  <si>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</si>
  <si>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</si>
  <si>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</si>
  <si>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</si>
  <si>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</si>
  <si>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</si>
  <si>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</si>
  <si>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</si>
  <si>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</si>
  <si>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</si>
  <si>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</si>
  <si>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</si>
  <si>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</si>
  <si>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</si>
  <si>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</si>
  <si>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</si>
  <si>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</si>
  <si>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</si>
  <si>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</si>
  <si>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</si>
  <si>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</si>
  <si>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</si>
  <si>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</si>
  <si>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*7,5 X 10* CM EM PINUS, MISTA OU EQUIVALENTE DA REGIAO - BRUTA                                                                                                                                                                                                                                                                                                                                                                                                                                       </t>
  </si>
  <si>
    <t xml:space="preserve">VIGA *7,5 X 15 CM EM PINUS, MISTA OU EQUIVALENTE DA REGIAO - BRUTA                                                                                                                                                                                                                                                                                                                                                                                                                                        </t>
  </si>
  <si>
    <t xml:space="preserve">VIGA APARELHADA  *6 X 12* CM, EM MACARANDUBA, ANGELIM OU EQUIVALENTE DA REGIAO                                                                                                                                                                                                                                                                                                                                                                                                                            </t>
  </si>
  <si>
    <t xml:space="preserve">VIGA APARELHADA *6 X 16* CM, EM MACARANDUBA, ANGELIM OU EQUIVALENTE DA REGIAO                                                                                                                                                                                                                                                                                                                                                                                                                             </t>
  </si>
  <si>
    <t xml:space="preserve">VIGA DE ESCORAMAENTO H20, DE MADEIRA, PESO DE 5,00 A 5,20 KG/M, COM EXTREMIDADES PLASTICAS                                                                                                                                                                                                                                                                                                                                                                                                                </t>
  </si>
  <si>
    <t xml:space="preserve">VIGA NAO APARELHADA  *6 X 12* CM, EM MACARANDUBA, ANGELIM OU EQUIVALENTE DA REGIAO - BRUTA                                                                                                                                                                                                                                                                                                                                                                                                                </t>
  </si>
  <si>
    <t xml:space="preserve">VIGA NAO APARELHADA *6 X 16* CM, EM MACARANDUBA, ANGELIM OU EQUIVALENTE DA REGIAO -  BRUTA                                                                                                                                                                                                                                                                                                                                                                                                                </t>
  </si>
  <si>
    <t xml:space="preserve">VIGA NAO APARELHADA *6 X 20* CM, EM MACARANDUBA, ANGELIM OU EQUIVALENTE DA REGIAO - BRUTA                                                                                                                                                                                                                                                                                                                                                                                                                 </t>
  </si>
  <si>
    <t xml:space="preserve">VIGA NAO APARELHADA *8 X 16* CM EM MACARANDUBA, ANGELIM OU EQUIVALENTE DA REGIAO -  BRUTA                                                                                                                                                                                                                                                                                                                                                                                                                 </t>
  </si>
  <si>
    <t xml:space="preserve">VIGIA DIURNO                                                                                                                                                                                                                                                                                                                                                                                                                                                                                              </t>
  </si>
  <si>
    <t xml:space="preserve">VIGIA DIURNO (MENSALISTA)                                                                                                                                                                                                                                                                                                                                                                                                                                                                                 </t>
  </si>
  <si>
    <t xml:space="preserve">VIGIA NOTURNO, HORA EFETIVAMENTE TRABALHADA DE 22 H AS 5 H (COM ADICIONAL NOTURNO)                                                                                                                                                                                                                                                                                                                                                                                                                        </t>
  </si>
  <si>
    <t>CP-PIS-01</t>
  </si>
  <si>
    <t>4.0</t>
  </si>
  <si>
    <t>4.1</t>
  </si>
  <si>
    <t>4.2</t>
  </si>
  <si>
    <t>4.3</t>
  </si>
  <si>
    <t>4.4</t>
  </si>
  <si>
    <t>4.5</t>
  </si>
  <si>
    <t>4.6</t>
  </si>
  <si>
    <t>4.7</t>
  </si>
  <si>
    <t>4.8</t>
  </si>
  <si>
    <t>4.9</t>
  </si>
  <si>
    <t>4.10</t>
  </si>
  <si>
    <t>4.11</t>
  </si>
  <si>
    <t>4.12</t>
  </si>
  <si>
    <t>4.13</t>
  </si>
  <si>
    <t>4.14</t>
  </si>
  <si>
    <t>4.15</t>
  </si>
  <si>
    <t>4.16</t>
  </si>
  <si>
    <t>4.17</t>
  </si>
  <si>
    <t>4.18</t>
  </si>
  <si>
    <t>5.1.1</t>
  </si>
  <si>
    <t>8.1.1</t>
  </si>
  <si>
    <t>8.1.2</t>
  </si>
  <si>
    <t>8.1.3</t>
  </si>
  <si>
    <t>8.1.4</t>
  </si>
  <si>
    <t>8.2.1</t>
  </si>
  <si>
    <t>8.2.2</t>
  </si>
  <si>
    <t>9.4</t>
  </si>
  <si>
    <t>11.1</t>
  </si>
  <si>
    <t>11.2</t>
  </si>
  <si>
    <t>12.2</t>
  </si>
  <si>
    <t>13.1</t>
  </si>
  <si>
    <t>13.1.1</t>
  </si>
  <si>
    <t>13.1.2</t>
  </si>
  <si>
    <t>13.1.3</t>
  </si>
  <si>
    <t>13.1.4</t>
  </si>
  <si>
    <t>13.2.1</t>
  </si>
  <si>
    <t>13.2.2</t>
  </si>
  <si>
    <t>13.3.1</t>
  </si>
  <si>
    <t>13.3.2</t>
  </si>
  <si>
    <t>13.3.3</t>
  </si>
  <si>
    <t>19.1</t>
  </si>
  <si>
    <t>9.6</t>
  </si>
  <si>
    <t>DATA BASE: SINAPI-MT JULHO - COM DESONERAÇÃO / 2021 - BDI - 28,24%</t>
  </si>
  <si>
    <t>DOM PARK</t>
  </si>
  <si>
    <t>PARQUE INFANTIL COLORIDO EM MADEIRA PLÁSTICA – Contendo: Estrutura principal confeccionada em colunas de madeira plástica 40 com reforço interno tipo cruzeta medindo 9x9cm, com cantos arredondados e acabamento em polipropileno e polietileno pigmentado na cor itaúba, ferragens galvanizadas à fogo e pintura eletrostática, com Certificado de conformidade com as normas da Associação Brasileira de Normas Técnicas (ABNT), comprovando que o produto entregue atende as normas técnicas da ABNT e NBR 16.071. Certificado emitido por laboratório acreditado pelo Inmetro. 
02 Plataforma medindo 1,06 x1,06m, com estrutura metálica cantoneira galvanizada à fogo medindo 30x40mm espessura 1,5mm, com assoalho em tábua de madeira plástica 136x30mm cor itaúba, cobertura superior em chapa pead 8mm verde, com angulação de 25graus, detalhes imitando telha ondulada, com estrutura metálica galvanizada; Altura do chão até o assoalho: 1,35mt
01 Escorregador reto duplo em polietileno rotomoldado, medindo 2,70m de comprimento e 0,90m de largura externa, sendo a largura interna no mínimo 40cm, com abas de no mínimo 15cm interna, e desaceleração de no mínimo 50cm, com acabamento arredondado no final da pista com portal de segurança em chapa pead 8mm. 
01 Escorregador reto em polietileno rotomoldado, medindo 2,70m de comprimento e 0,50m de largura externa, sendo a largura interna no mínimo 40cm, com abas de no mínimo 15cm interna, e desaceleração de no mínimo 50cm, com acabamento arredondado no final da pista com portal de segurança, confeccionado em chapa pead 8mm em formato de castelo, medindo 92x88cm, com espaço de passagem medindo 64x80cm.
01 Totem fotográfico, personagens infantil, com abertura para colocar o rosto, medindo 88cm x 1,25m , em PVC, estrutura metálica e impressão colorida, resistente, com proteção UV.
01 passarela reta medindo 1,50mts x 0,88m com assoalho em madeira plástica, estrutura inferior em tubo 20x50mm # 14 estrutura lateral em tubo de 1  ¼ , #14 com guarda corpo de 80cm em PEAD 8mm colorido , recortes em formatos geométricos nas laterais.
01 Guarda corpo, com estrutura em metal 20 x 30mm medindo 88x69cm, fechamento em policarbonato transparente 4mm. Altura após montagem:0,80m
01 Rampa de cordas com estrutura em tubo de 1 ½” #18, com cordas de nylon 14mm e junção em plástico injetado colorido, medindo 0,80x1,80m. (1,35m)
01 Escada 7 degraus, medindo 2,00 x 0,76m, com estrutura em tubo 30x50mm e corrimão em tubo 1”, degraus em madeira plástica medindo 0,13 x 0,70m, fechamento lateral total em chapa pead 8mm com recortes em formatos geométricos.
01 Tubo observatório, 45 graus com diâmetro de 0,75m, confeccionado em polietileno rotomoldado, com flange em polietileno rotomoldado parede dupla, medindo 1,06x0,98m, com todos os parafusos de fixação escondidos por tampas em plástico injetado, bolha transparente em policarbonato 3mm com 75cm de diâmetro e 30cm de profundidade</t>
  </si>
  <si>
    <t>CUIABA -MATO GROSSO 23-08-2021</t>
  </si>
  <si>
    <t>SALTO - SÃO PAULO 23-08-2021</t>
  </si>
  <si>
    <t>NOBA ODESSA- SÃO PAULO 23-08-2021</t>
  </si>
  <si>
    <t>37.146.454/0001-85</t>
  </si>
  <si>
    <t>(65) 3028-2207</t>
  </si>
  <si>
    <t>MARINGA - PARANA 23/08/2021</t>
  </si>
  <si>
    <t>Composições Analíticas com Preço Unitário</t>
  </si>
  <si>
    <t>Bancos</t>
  </si>
  <si>
    <t>B.D.I.</t>
  </si>
  <si>
    <t>Encargos Sociais</t>
  </si>
  <si>
    <t>BOM SUCESSO</t>
  </si>
  <si>
    <t xml:space="preserve">SINAPI - 07/2021 - Mato Grosso
</t>
  </si>
  <si>
    <t xml:space="preserve"> 28,24%</t>
  </si>
  <si>
    <t>Desonerado: 
Horista:  84,06%
Mensalista:  48,23%</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</si>
  <si>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</si>
  <si>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</si>
  <si>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</si>
  <si>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</si>
  <si>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</si>
  <si>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</si>
  <si>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</si>
  <si>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</si>
  <si>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</si>
  <si>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</si>
  <si>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</si>
  <si>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</si>
  <si>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</si>
  <si>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</si>
  <si>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</si>
  <si>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</si>
  <si>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00043486 </t>
  </si>
  <si>
    <t>EPI - FAMILIA ENGENHEIRO CIVIL - HORISTA (ENCARGOS COMPLEMENTARES - COLETADO CAIXA)</t>
  </si>
  <si>
    <t>Equipamento</t>
  </si>
  <si>
    <t xml:space="preserve"> 00002706 </t>
  </si>
  <si>
    <t>ENGENHEIRO CIVIL DE OBRA JUNIOR</t>
  </si>
  <si>
    <t>Mão de Obra</t>
  </si>
  <si>
    <t xml:space="preserve"> 00037372 </t>
  </si>
  <si>
    <t>EXAMES - HORISTA (COLETADO CAIXA)</t>
  </si>
  <si>
    <t>Outros</t>
  </si>
  <si>
    <t xml:space="preserve"> 00043462 </t>
  </si>
  <si>
    <t>FERRAMENTAS - FAMILIA ENGENHEIRO CIVIL - HORISTA (ENCARGOS COMPLEMENTARES - COLETADO CAIXA)</t>
  </si>
  <si>
    <t xml:space="preserve"> 00037373 </t>
  </si>
  <si>
    <t>SEGURO - HORISTA (COLETADO CAIXA)</t>
  </si>
  <si>
    <t>Taxas</t>
  </si>
  <si>
    <t>MO sem LS =&gt;</t>
  </si>
  <si>
    <t>LS =&gt;</t>
  </si>
  <si>
    <t>MO com LS =&gt;</t>
  </si>
  <si>
    <t>Valor do BDI =&gt;</t>
  </si>
  <si>
    <t>Valor com BDI =&gt;</t>
  </si>
  <si>
    <t xml:space="preserve"> 1.2 </t>
  </si>
  <si>
    <t xml:space="preserve"> 93572 </t>
  </si>
  <si>
    <t xml:space="preserve"> 95422 </t>
  </si>
  <si>
    <t xml:space="preserve"> 00040818 </t>
  </si>
  <si>
    <t>ENCARREGADO GERAL DE OBRAS (MENSALISTA)</t>
  </si>
  <si>
    <t xml:space="preserve"> 00043499 </t>
  </si>
  <si>
    <t>EPI - FAMILIA ENCARREGADO GERAL - MENSALISTA (ENCARGOS COMPLEMENTARES - COLETADO CAIXA)</t>
  </si>
  <si>
    <t xml:space="preserve"> 00040863 </t>
  </si>
  <si>
    <t>EXAMES - MENSALISTA (COLETADO CAIXA)</t>
  </si>
  <si>
    <t>Material</t>
  </si>
  <si>
    <t xml:space="preserve"> 00043475 </t>
  </si>
  <si>
    <t>FERRAMENTAS - FAMILIA ENCARREGADO GERAL - MENSALISTA (ENCARGOS COMPLEMENTARES - COLETADO CAIXA)</t>
  </si>
  <si>
    <t xml:space="preserve"> 00040864 </t>
  </si>
  <si>
    <t>SEGURO - MENSALISTA (COLETADO CAIXA)</t>
  </si>
  <si>
    <t xml:space="preserve"> 1.3 </t>
  </si>
  <si>
    <t xml:space="preserve"> 101460 </t>
  </si>
  <si>
    <t xml:space="preserve"> 101372 </t>
  </si>
  <si>
    <t xml:space="preserve"> 00040862 </t>
  </si>
  <si>
    <t>ALIMENTACAO - MENSALISTA (COLETADO CAIXA)</t>
  </si>
  <si>
    <t xml:space="preserve"> 00043503 </t>
  </si>
  <si>
    <t>EPI - FAMILIA SERVENTE - MENSALISTA (ENCARGOS COMPLEMENTARES - COLETADO CAIXA)</t>
  </si>
  <si>
    <t xml:space="preserve"> 00043479 </t>
  </si>
  <si>
    <t>FERRAMENTAS - FAMILIA SERVENTE - MENSALISTA (ENCARGOS COMPLEMENTARES - COLETADO CAIXA)</t>
  </si>
  <si>
    <t xml:space="preserve"> 00040861 </t>
  </si>
  <si>
    <t>TRANSPORTE - MENSALISTA (COLETADO CAIXA)</t>
  </si>
  <si>
    <t xml:space="preserve"> 00041096 </t>
  </si>
  <si>
    <t>VIGIA DIURNO (MENSALISTA)</t>
  </si>
  <si>
    <t xml:space="preserve"> 1.4 </t>
  </si>
  <si>
    <t xml:space="preserve"> 88326 </t>
  </si>
  <si>
    <t xml:space="preserve"> 95388 </t>
  </si>
  <si>
    <t xml:space="preserve"> 00037370 </t>
  </si>
  <si>
    <t>ALIMENTACAO - HORISTA (COLETADO CAIXA)</t>
  </si>
  <si>
    <t xml:space="preserve"> 00043491 </t>
  </si>
  <si>
    <t>EPI - FAMILIA SERVENTE - HORISTA (ENCARGOS COMPLEMENTARES - COLETADO CAIXA)</t>
  </si>
  <si>
    <t xml:space="preserve"> 00043467 </t>
  </si>
  <si>
    <t>FERRAMENTAS - FAMILIA SERVENTE - HORISTA (ENCARGOS COMPLEMENTARES - COLETADO CAIXA)</t>
  </si>
  <si>
    <t xml:space="preserve"> 00037371 </t>
  </si>
  <si>
    <t>TRANSPORTE - HORISTA (COLETADO CAIXA)</t>
  </si>
  <si>
    <t>Serviços</t>
  </si>
  <si>
    <t xml:space="preserve"> 00041776 </t>
  </si>
  <si>
    <t>VIGIA NOTURNO, HORA EFETIVAMENTE TRABALHADA DE 22 H AS 5 H (COM ADICIONAL NOTURNO)</t>
  </si>
  <si>
    <t xml:space="preserve"> 2.1 </t>
  </si>
  <si>
    <t xml:space="preserve"> 98459 </t>
  </si>
  <si>
    <t>CANT - CANTEIRO DE OBRAS</t>
  </si>
  <si>
    <t>m²</t>
  </si>
  <si>
    <t xml:space="preserve"> 91692 </t>
  </si>
  <si>
    <t>CHOR - CUSTOS HORÁRIOS DE MÁQUINAS E EQUIPAMENTOS</t>
  </si>
  <si>
    <t xml:space="preserve"> 91693 </t>
  </si>
  <si>
    <t xml:space="preserve"> 94974 </t>
  </si>
  <si>
    <t>FUES - FUNDAÇÕES E ESTRUTURAS</t>
  </si>
  <si>
    <t>m³</t>
  </si>
  <si>
    <t xml:space="preserve"> 88239 </t>
  </si>
  <si>
    <t xml:space="preserve"> 88262 </t>
  </si>
  <si>
    <t xml:space="preserve"> 00004433 </t>
  </si>
  <si>
    <t>CAIBRO NAO APARELHADO  *7,5 X 7,5* CM, EM MACARANDUBA, ANGELIM OU EQUIVALENTE DA REGIAO -  BRUTA</t>
  </si>
  <si>
    <t xml:space="preserve"> 00005061 </t>
  </si>
  <si>
    <t>PREGO DE ACO POLIDO COM CABECA 18 X 27 (2 1/2 X 10)</t>
  </si>
  <si>
    <t xml:space="preserve"> 00003992 </t>
  </si>
  <si>
    <t>TABUA APARELHADA *2,5 X 30* CM, EM MACARANDUBA, ANGELIM OU EQUIVALENTE DA REGIAO</t>
  </si>
  <si>
    <t xml:space="preserve"> 00007243 </t>
  </si>
  <si>
    <t>TELHA TRAPEZOIDAL EM ACO ZINCADO, SEM PINTURA, ALTURA DE APROXIMADAMENTE 40 MM, ESPESSURA DE 0,50 MM E LARGURA UTIL DE 980 MM</t>
  </si>
  <si>
    <t xml:space="preserve"> 2.5 </t>
  </si>
  <si>
    <t xml:space="preserve"> 101531 </t>
  </si>
  <si>
    <t>INEL - INSTALAÇÃO ELÉTRICA/ELETRIFICAÇÃO E ILUMINAÇÃO EXTERNA</t>
  </si>
  <si>
    <t xml:space="preserve"> 97668 </t>
  </si>
  <si>
    <t xml:space="preserve"> 91872 </t>
  </si>
  <si>
    <t xml:space="preserve"> 93673 </t>
  </si>
  <si>
    <t xml:space="preserve"> 92984 </t>
  </si>
  <si>
    <t xml:space="preserve"> 96977 </t>
  </si>
  <si>
    <t xml:space="preserve"> 96986 </t>
  </si>
  <si>
    <t xml:space="preserve"> 88264 </t>
  </si>
  <si>
    <t xml:space="preserve"> 88247 </t>
  </si>
  <si>
    <t xml:space="preserve"> 00011950 </t>
  </si>
  <si>
    <t>BUCHA DE NYLON SEM ABA S6, COM PARAFUSO DE 4,20 X 40 MM EM ACO ZINCADO COM ROSCA SOBERBA, CABECA CHATA E FENDA PHILLIPS</t>
  </si>
  <si>
    <t xml:space="preserve"> 00034643 </t>
  </si>
  <si>
    <t>CAIXA INSPECAO EM POLIETILENO PARA ATERRAMENTO E PARA RAIOS DIAMETRO = 300 MM</t>
  </si>
  <si>
    <t xml:space="preserve"> 00039809 </t>
  </si>
  <si>
    <t>CAIXA PARA MEDIDOR POLIFASICO, EM POLICARBONATO / TERMOPLASTICO, PARA ALOJAR 1 DISJUNTOR (PADRAO DA CONCESSIONARIA LOCAL)</t>
  </si>
  <si>
    <t xml:space="preserve"> 00011864 </t>
  </si>
  <si>
    <t>CONECTOR METALICO TIPO PARAFUSO FENDIDO (SPLIT BOLT), PARA CABOS ATE 95 MM2</t>
  </si>
  <si>
    <t xml:space="preserve"> 3.1 </t>
  </si>
  <si>
    <t xml:space="preserve"> 94319 </t>
  </si>
  <si>
    <t>MOVT - MOVIMENTO DE TERRA</t>
  </si>
  <si>
    <t xml:space="preserve"> 91533 </t>
  </si>
  <si>
    <t xml:space="preserve"> 5901 </t>
  </si>
  <si>
    <t xml:space="preserve"> 5903 </t>
  </si>
  <si>
    <t xml:space="preserve"> 91534 </t>
  </si>
  <si>
    <t xml:space="preserve"> 88316 </t>
  </si>
  <si>
    <t xml:space="preserve"> 00006079 </t>
  </si>
  <si>
    <t>ARGILA, ARGILA VERMELHA OU ARGILA ARENOSA (RETIRADA NA JAZIDA, SEM TRANSPORTE)</t>
  </si>
  <si>
    <t xml:space="preserve"> 4.1 </t>
  </si>
  <si>
    <t xml:space="preserve"> 98525 </t>
  </si>
  <si>
    <t>URBA - URBANIZAÇÃO</t>
  </si>
  <si>
    <t xml:space="preserve"> 89032 </t>
  </si>
  <si>
    <t xml:space="preserve"> 89031 </t>
  </si>
  <si>
    <t xml:space="preserve"> 88441 </t>
  </si>
  <si>
    <t xml:space="preserve"> 4.2 </t>
  </si>
  <si>
    <t xml:space="preserve"> 98533 </t>
  </si>
  <si>
    <t xml:space="preserve"> 5928 </t>
  </si>
  <si>
    <t xml:space="preserve"> 5930 </t>
  </si>
  <si>
    <t xml:space="preserve"> 4.3 </t>
  </si>
  <si>
    <t xml:space="preserve"> 98529 </t>
  </si>
  <si>
    <t xml:space="preserve"> 4.4 </t>
  </si>
  <si>
    <t xml:space="preserve"> 98526 </t>
  </si>
  <si>
    <t xml:space="preserve"> 5678 </t>
  </si>
  <si>
    <t xml:space="preserve"> 5679 </t>
  </si>
  <si>
    <t xml:space="preserve"> 4.5 </t>
  </si>
  <si>
    <t xml:space="preserve"> 97647 </t>
  </si>
  <si>
    <t>SERP - SERVIÇOS PRELIMINARES</t>
  </si>
  <si>
    <t xml:space="preserve"> 88323 </t>
  </si>
  <si>
    <t xml:space="preserve"> 4.6 </t>
  </si>
  <si>
    <t xml:space="preserve"> 97651 </t>
  </si>
  <si>
    <t xml:space="preserve"> 4.7 </t>
  </si>
  <si>
    <t xml:space="preserve"> 97650 </t>
  </si>
  <si>
    <t xml:space="preserve"> 4.8 </t>
  </si>
  <si>
    <t xml:space="preserve"> 97634 </t>
  </si>
  <si>
    <t xml:space="preserve"> 5795 </t>
  </si>
  <si>
    <t xml:space="preserve"> 5952 </t>
  </si>
  <si>
    <t xml:space="preserve"> 88256 </t>
  </si>
  <si>
    <t xml:space="preserve"> 4.9 </t>
  </si>
  <si>
    <t xml:space="preserve"> 97662 </t>
  </si>
  <si>
    <t xml:space="preserve"> 88267 </t>
  </si>
  <si>
    <t xml:space="preserve"> 4.13 </t>
  </si>
  <si>
    <t xml:space="preserve"> 97640 </t>
  </si>
  <si>
    <t xml:space="preserve"> 88278 </t>
  </si>
  <si>
    <t xml:space="preserve"> 4.14 </t>
  </si>
  <si>
    <t xml:space="preserve"> 97666 </t>
  </si>
  <si>
    <t xml:space="preserve"> 4.15 </t>
  </si>
  <si>
    <t xml:space="preserve"> 97645 </t>
  </si>
  <si>
    <t xml:space="preserve"> 88309 </t>
  </si>
  <si>
    <t xml:space="preserve"> 00041954 </t>
  </si>
  <si>
    <t>CABO DE ACO GALVANIZADO, DIAMETRO 9,53 MM (3/8"), COM ALMA DE FIBRA 6 X 25 F</t>
  </si>
  <si>
    <t xml:space="preserve"> 4.16 </t>
  </si>
  <si>
    <t xml:space="preserve"> 97644 </t>
  </si>
  <si>
    <t xml:space="preserve"> 4.17 </t>
  </si>
  <si>
    <t xml:space="preserve"> 100981 </t>
  </si>
  <si>
    <t>TRAN - TRANSPORTES, CARGAS E DESCARGAS</t>
  </si>
  <si>
    <t xml:space="preserve"> 5631 </t>
  </si>
  <si>
    <t xml:space="preserve"> 67826 </t>
  </si>
  <si>
    <t xml:space="preserve"> 5632 </t>
  </si>
  <si>
    <t xml:space="preserve"> 67827 </t>
  </si>
  <si>
    <t xml:space="preserve"> 4.18 </t>
  </si>
  <si>
    <t xml:space="preserve"> 97914 </t>
  </si>
  <si>
    <t xml:space="preserve"> 5.1.1 </t>
  </si>
  <si>
    <t xml:space="preserve"> 97101 </t>
  </si>
  <si>
    <t xml:space="preserve"> 97092 </t>
  </si>
  <si>
    <t xml:space="preserve"> 97082 </t>
  </si>
  <si>
    <t xml:space="preserve"> 97083 </t>
  </si>
  <si>
    <t xml:space="preserve"> 97086 </t>
  </si>
  <si>
    <t xml:space="preserve"> 96624 </t>
  </si>
  <si>
    <t xml:space="preserve"> 97094 </t>
  </si>
  <si>
    <t xml:space="preserve"> 97087 </t>
  </si>
  <si>
    <t xml:space="preserve"> 6.1 </t>
  </si>
  <si>
    <t xml:space="preserve"> 93204 </t>
  </si>
  <si>
    <t xml:space="preserve"> 92270 </t>
  </si>
  <si>
    <t xml:space="preserve"> 92793 </t>
  </si>
  <si>
    <t xml:space="preserve"> 94970 </t>
  </si>
  <si>
    <t xml:space="preserve"> 00002692 </t>
  </si>
  <si>
    <t>DESMOLDANTE PROTETOR PARA FORMAS DE MADEIRA, DE BASE OLEOSA EMULSIONADA EM AGUA</t>
  </si>
  <si>
    <t xml:space="preserve"> 00039017 </t>
  </si>
  <si>
    <t>ESPACADOR / DISTANCIADOR CIRCULAR COM ENTRADA LATERAL, EM PLASTICO, PARA VERGALHAO *4,2 A 12,5* MM, COBRIMENTO 20 MM</t>
  </si>
  <si>
    <t xml:space="preserve"> 7.1.1 </t>
  </si>
  <si>
    <t xml:space="preserve"> 93187 </t>
  </si>
  <si>
    <t xml:space="preserve"> 00004491 </t>
  </si>
  <si>
    <t>PONTALETE *7,5 X 7,5* CM EM PINUS, MISTA OU EQUIVALENTE DA REGIAO - BRUTA</t>
  </si>
  <si>
    <t xml:space="preserve"> 7.1.2 </t>
  </si>
  <si>
    <t xml:space="preserve"> 93197 </t>
  </si>
  <si>
    <t xml:space="preserve"> 92792 </t>
  </si>
  <si>
    <t xml:space="preserve"> 7.1.3 </t>
  </si>
  <si>
    <t xml:space="preserve"> 93188 </t>
  </si>
  <si>
    <t xml:space="preserve"> 92791 </t>
  </si>
  <si>
    <t xml:space="preserve"> 7.2.1 </t>
  </si>
  <si>
    <t xml:space="preserve"> 87467 </t>
  </si>
  <si>
    <t>PARE - PAREDES/PAINEIS</t>
  </si>
  <si>
    <t xml:space="preserve"> 87292 </t>
  </si>
  <si>
    <t xml:space="preserve"> 00000651 </t>
  </si>
  <si>
    <t>BLOCO DE VEDACAO DE CONCRETO 14 X 19 X 39 CM (CLASSE C - NBR 6136)</t>
  </si>
  <si>
    <t xml:space="preserve"> 00037395 </t>
  </si>
  <si>
    <t>PINO DE ACO COM FURO, HASTE = 27 MM (ACAO DIRETA)</t>
  </si>
  <si>
    <t>CENTO</t>
  </si>
  <si>
    <t xml:space="preserve"> 00034547 </t>
  </si>
  <si>
    <t>TELA DE ACO SOLDADA GALVANIZADA/ZINCADA PARA ALVENARIA, FIO  D = *1,20 A 1,70* MM, MALHA 15 X 15 MM, (C X L) *50 X 12* CM</t>
  </si>
  <si>
    <t xml:space="preserve"> 8.1.1 </t>
  </si>
  <si>
    <t xml:space="preserve"> 87905 </t>
  </si>
  <si>
    <t>REVE - REVESTIMENTO E TRATAMENTO DE SUPERFÍCIES</t>
  </si>
  <si>
    <t xml:space="preserve"> 87313 </t>
  </si>
  <si>
    <t xml:space="preserve"> 8.1.2 </t>
  </si>
  <si>
    <t xml:space="preserve"> 87529 </t>
  </si>
  <si>
    <t xml:space="preserve"> 8.1.3 </t>
  </si>
  <si>
    <t xml:space="preserve"> 88485 </t>
  </si>
  <si>
    <t>PINT - PINTURAS</t>
  </si>
  <si>
    <t xml:space="preserve"> 88310 </t>
  </si>
  <si>
    <t xml:space="preserve"> 00006085 </t>
  </si>
  <si>
    <t>SELADOR ACRILICO PAREDES INTERNAS/EXTERNAS</t>
  </si>
  <si>
    <t xml:space="preserve"> 8.1.4 </t>
  </si>
  <si>
    <t xml:space="preserve"> 96135 </t>
  </si>
  <si>
    <t xml:space="preserve"> 00004056 </t>
  </si>
  <si>
    <t>!EM PROCESSO DE DESATIVACAO!MASSA ACRILICA PARA PAREDES INTERIOR/EXTERIOR</t>
  </si>
  <si>
    <t>GL</t>
  </si>
  <si>
    <t xml:space="preserve"> 00003767 </t>
  </si>
  <si>
    <t>LIXA EM FOLHA PARA PAREDE OU MADEIRA, NUMERO 120 (COR VERMELHA)</t>
  </si>
  <si>
    <t xml:space="preserve"> 8.2.1 </t>
  </si>
  <si>
    <t xml:space="preserve"> 87546 </t>
  </si>
  <si>
    <t xml:space="preserve"> 87369 </t>
  </si>
  <si>
    <t xml:space="preserve"> 8.2.2 </t>
  </si>
  <si>
    <t xml:space="preserve"> 87273 </t>
  </si>
  <si>
    <t xml:space="preserve"> 00001381 </t>
  </si>
  <si>
    <t>ARGAMASSA COLANTE AC I PARA CERAMICAS</t>
  </si>
  <si>
    <t xml:space="preserve"> 00000536 </t>
  </si>
  <si>
    <t>REVESTIMENTO EM CERAMICA ESMALTADA EXTRA, PEI MENOR OU IGUAL A 3, FORMATO MENOR OU IGUAL A 2025 CM2</t>
  </si>
  <si>
    <t xml:space="preserve"> 00034357 </t>
  </si>
  <si>
    <t>REJUNTE CIMENTICIO, QUALQUER COR</t>
  </si>
  <si>
    <t xml:space="preserve"> 9.1 </t>
  </si>
  <si>
    <t xml:space="preserve"> 92606 </t>
  </si>
  <si>
    <t>COBE - COBERTURA</t>
  </si>
  <si>
    <t xml:space="preserve"> 92255 </t>
  </si>
  <si>
    <t xml:space="preserve"> 00004777 </t>
  </si>
  <si>
    <t>CANTONEIRA ACO ABAS IGUAIS (QUALQUER BITOLA), ESPESSURA ENTRE 1/8" E 1/4"</t>
  </si>
  <si>
    <t xml:space="preserve"> 00010997 </t>
  </si>
  <si>
    <t>ELETRODO REVESTIDO AWS - E7018, DIAMETRO IGUAL A 4,00 MM</t>
  </si>
  <si>
    <t xml:space="preserve"> 00040598 </t>
  </si>
  <si>
    <t>PERFIL UDC ("U" DOBRADO DE CHAPA) SIMPLES DE ACO LAMINADO, GALVANIZADO, ASTM A36, 127 X 50 MM, E= 3 MM</t>
  </si>
  <si>
    <t xml:space="preserve"> 9.2 </t>
  </si>
  <si>
    <t xml:space="preserve"> 92580 </t>
  </si>
  <si>
    <t xml:space="preserve"> 93281 </t>
  </si>
  <si>
    <t xml:space="preserve"> 93282 </t>
  </si>
  <si>
    <t xml:space="preserve"> 00040549 </t>
  </si>
  <si>
    <t>PARAFUSO, COMUM, ASTM A307, SEXTAVADO, DIAMETRO 1/2" (12,7 MM), COMPRIMENTO 1" (25,4 MM)</t>
  </si>
  <si>
    <t xml:space="preserve"> 00043083 </t>
  </si>
  <si>
    <t>PERFIL "U" ENRIJECIDO DE ACO GALVANIZADO, DOBRADO, 150 X 60 X 20 MM, E = 3,00 MM OU 200 X 75 X 25 MM, E = 3,75 MM</t>
  </si>
  <si>
    <t xml:space="preserve"> 9.3 </t>
  </si>
  <si>
    <t xml:space="preserve"> 94210 </t>
  </si>
  <si>
    <t xml:space="preserve"> 00001607 </t>
  </si>
  <si>
    <t>CONJUNTO ARRUELAS DE VEDACAO 5/16" PARA TELHA FIBROCIMENTO (UMA ARRUELA METALICA E UMA ARRUELA PVC - CONICAS)</t>
  </si>
  <si>
    <t>CJ</t>
  </si>
  <si>
    <t xml:space="preserve"> 00004302 </t>
  </si>
  <si>
    <t>PARAFUSO ZINCADO ROSCA SOBERBA, CABECA SEXTAVADA, 5/16 " X 250 MM, PARA FIXACAO DE TELHA EM MADEIRA</t>
  </si>
  <si>
    <t xml:space="preserve"> 00007194 </t>
  </si>
  <si>
    <t>TELHA DE FIBROCIMENTO ONDULADA E = 6 MM, DE 2,44 X 1,10 M (SEM AMIANTO)</t>
  </si>
  <si>
    <t xml:space="preserve"> 9.4 </t>
  </si>
  <si>
    <t xml:space="preserve"> 100719 </t>
  </si>
  <si>
    <t xml:space="preserve"> 00007307 </t>
  </si>
  <si>
    <t>FUNDO ANTICORROSIVO PARA METAIS FERROSOS (ZARCAO)</t>
  </si>
  <si>
    <t xml:space="preserve"> 00005318 </t>
  </si>
  <si>
    <t>SOLVENTE DILUENTE A BASE DE AGUARRAS</t>
  </si>
  <si>
    <t xml:space="preserve"> 9.5 </t>
  </si>
  <si>
    <t xml:space="preserve"> 96116 </t>
  </si>
  <si>
    <t xml:space="preserve"> 00043131 </t>
  </si>
  <si>
    <t>ARAME GALVANIZADO 6 BWG, D = 5,16 MM (0,157 KG/M), OU 8 BWG, D = 4,19 MM (0,101 KG/M), OU 10 BWG, D = 3,40 MM (0,0713 KG/M)</t>
  </si>
  <si>
    <t xml:space="preserve"> 00036238 </t>
  </si>
  <si>
    <t>FORRO DE PVC, FRISADO, BRANCO, REGUA DE 20 CM, ESPESSURA DE 8 MM A 10 MM E COMPRIMENTO 6 M (SEM COLOCACAO)</t>
  </si>
  <si>
    <t xml:space="preserve"> 00039427 </t>
  </si>
  <si>
    <t>PERFIL CANALETA, FORMATO C, EM ACO ZINCADO, PARA ESTRUTURA FORRO DRYWALL, E = 0,5 MM, *46 X 18* (L X H), COMPRIMENTO 3 M</t>
  </si>
  <si>
    <t xml:space="preserve"> 00040552 </t>
  </si>
  <si>
    <t>PARAFUSO, AUTO ATARRACHANTE, CABECA CHATA, FENDA SIMPLES, 1/4 (6,35 MM) X 25 MM</t>
  </si>
  <si>
    <t xml:space="preserve"> 00039430 </t>
  </si>
  <si>
    <t>PENDURAL OU PRESILHA REGULADORA, EM ACO GALVANIZADO, COM CORPO, MOLA E REBITE, PARA PERFIL TIPO CANALETA DE ESTRUTURA EM FORROS DRYWALL</t>
  </si>
  <si>
    <t xml:space="preserve"> 00040547 </t>
  </si>
  <si>
    <t>PARAFUSO ZINCADO, AUTOBROCANTE, FLANGEADO, 4,2 MM X 19 MM</t>
  </si>
  <si>
    <t xml:space="preserve"> 00039443 </t>
  </si>
  <si>
    <t>PARAFUSO DRY WALL, EM ACO ZINCADO, CABECA LENTILHA E PONTA BROCA (LB), LARGURA 4,2 MM, COMPRIMENTO 13 MM</t>
  </si>
  <si>
    <t xml:space="preserve"> 10.3 </t>
  </si>
  <si>
    <t xml:space="preserve"> 91341 </t>
  </si>
  <si>
    <t>ESQV - ESQUADRIAS/FERRAGENS/VIDROS</t>
  </si>
  <si>
    <t xml:space="preserve"> 00007568 </t>
  </si>
  <si>
    <t>BUCHA DE NYLON SEM ABA S10, COM PARAFUSO DE 6,10 X 65 MM EM ACO ZINCADO COM ROSCA SOBERBA, CABECA CHATA E FENDA PHILLIPS</t>
  </si>
  <si>
    <t xml:space="preserve"> 00036888 </t>
  </si>
  <si>
    <t>GUARNICAO/MOLDURA DE ACABAMENTO PARA ESQUADRIA DE ALUMINIO ANODIZADO NATURAL, PARA 1 FACE</t>
  </si>
  <si>
    <t xml:space="preserve"> 00039025 </t>
  </si>
  <si>
    <t>PORTA DE ABRIR EM ALUMINIO TIPO VENEZIANA, ACABAMENTO ANODIZADO NATURAL, SEM GUARNICAO/ALIZAR/VISTA, 87 X 210 CM</t>
  </si>
  <si>
    <t xml:space="preserve"> 00000142 </t>
  </si>
  <si>
    <t>SELANTE ELASTICO MONOCOMPONENTE A BASE DE POLIURETANO (PU) PARA JUNTAS DIVERSAS</t>
  </si>
  <si>
    <t>310ML</t>
  </si>
  <si>
    <t xml:space="preserve"> 10.4 </t>
  </si>
  <si>
    <t xml:space="preserve"> 94573 </t>
  </si>
  <si>
    <t xml:space="preserve"> 00034364 </t>
  </si>
  <si>
    <t>JANELA DE CORRER EM ALUMINIO, 120 X 150 CM (A X L), 4 FLS, BANDEIRA COM BASCULA,  ACABAMENTO ACET OU BRILHANTE, BATENTE/REQUADRO DE 6 A 14 CM, COM VIDRO, SEM GUARNICAO/ALIZAR</t>
  </si>
  <si>
    <t xml:space="preserve"> 00004377 </t>
  </si>
  <si>
    <t>PARAFUSO DE ACO ZINCADO COM ROSCA SOBERBA, CABECA CHATA E FENDA SIMPLES, DIAMETRO 4,2 MM, COMPRIMENTO * 32 * MM</t>
  </si>
  <si>
    <t xml:space="preserve"> 00039961 </t>
  </si>
  <si>
    <t>SILICONE ACETICO USO GERAL INCOLOR 280 G</t>
  </si>
  <si>
    <t xml:space="preserve"> 10.5 </t>
  </si>
  <si>
    <t xml:space="preserve"> 94569 </t>
  </si>
  <si>
    <t xml:space="preserve"> 00034381 </t>
  </si>
  <si>
    <t>JANELA MAXIM AR EM ALUMINIO, 80 X 60 CM (A X L), BATENTE/REQUADRO DE 4 A 14 CM, COM VIDRO, SEM GUARNICAO/ALIZAR</t>
  </si>
  <si>
    <t xml:space="preserve"> 11.1 </t>
  </si>
  <si>
    <t xml:space="preserve"> 94990 </t>
  </si>
  <si>
    <t>PISO - PISOS</t>
  </si>
  <si>
    <t xml:space="preserve"> 94964 </t>
  </si>
  <si>
    <t xml:space="preserve"> 00004460 </t>
  </si>
  <si>
    <t>SARRAFO NAO APARELHADO *2,5 X 10* CM, EM MACARANDUBA, ANGELIM OU EQUIVALENTE DA REGIAO -  BRUTA</t>
  </si>
  <si>
    <t xml:space="preserve"> 00004517 </t>
  </si>
  <si>
    <t>SARRAFO *2,5 X 7,5* CM EM PINUS, MISTA OU EQUIVALENTE DA REGIAO - BRUTA</t>
  </si>
  <si>
    <t xml:space="preserve"> 12.2 </t>
  </si>
  <si>
    <t xml:space="preserve"> 102253 </t>
  </si>
  <si>
    <t xml:space="preserve"> 88274 </t>
  </si>
  <si>
    <t xml:space="preserve"> 00000131 </t>
  </si>
  <si>
    <t>ADESIVO ESTRUTURAL A BASE DE RESINA EPOXI, BICOMPONENTE, PASTOSO (TIXOTROPICO)</t>
  </si>
  <si>
    <t xml:space="preserve"> 00037596 </t>
  </si>
  <si>
    <t>ARGAMASSA COLANTE TIPO AC III E</t>
  </si>
  <si>
    <t xml:space="preserve"> 00025976 </t>
  </si>
  <si>
    <t>DIVISORIA EM GRANITO, COM DUAS FACES POLIDAS, TIPO ANDORINHA/ QUARTZ/ CASTELO/ CORUMBA OU OUTROS EQUIVALENTES DA REGIAO, E=  *3,0* CM</t>
  </si>
  <si>
    <t xml:space="preserve"> 13.1.1 </t>
  </si>
  <si>
    <t xml:space="preserve"> 88489 </t>
  </si>
  <si>
    <t xml:space="preserve"> 00007356 </t>
  </si>
  <si>
    <t>TINTA ACRILICA PREMIUM, COR BRANCO FOSCO</t>
  </si>
  <si>
    <t xml:space="preserve"> 13.1.2 </t>
  </si>
  <si>
    <t xml:space="preserve"> 100757 </t>
  </si>
  <si>
    <t xml:space="preserve"> 00007311 </t>
  </si>
  <si>
    <t>TINTA ESMALTE SINTETICO PREMIUM ACETINADO</t>
  </si>
  <si>
    <t xml:space="preserve"> 13.1.4 </t>
  </si>
  <si>
    <t xml:space="preserve"> 102513 </t>
  </si>
  <si>
    <t xml:space="preserve"> 00012815 </t>
  </si>
  <si>
    <t>FITA CREPE ROLO DE 25 MM X 50 M</t>
  </si>
  <si>
    <t xml:space="preserve"> 00007348 </t>
  </si>
  <si>
    <t>TINTA ACRILICA PREMIUM PARA PISO</t>
  </si>
  <si>
    <t xml:space="preserve"> 13.2.1 </t>
  </si>
  <si>
    <t xml:space="preserve"> 102488 </t>
  </si>
  <si>
    <t xml:space="preserve"> 95276 </t>
  </si>
  <si>
    <t xml:space="preserve"> 95277 </t>
  </si>
  <si>
    <t xml:space="preserve"> 13.2.2 </t>
  </si>
  <si>
    <t xml:space="preserve"> 102491 </t>
  </si>
  <si>
    <t xml:space="preserve"> 15.1.1 </t>
  </si>
  <si>
    <t xml:space="preserve"> 94499 </t>
  </si>
  <si>
    <t>INHI - INSTALAÇÕES HIDROS SANITÁRIAS</t>
  </si>
  <si>
    <t xml:space="preserve"> 88248 </t>
  </si>
  <si>
    <t xml:space="preserve"> 00003148 </t>
  </si>
  <si>
    <t>FITA VEDA ROSCA EM ROLOS DE 18 MM X 50 M (L X C)</t>
  </si>
  <si>
    <t xml:space="preserve"> 00006011 </t>
  </si>
  <si>
    <t>REGISTRO GAVETA BRUTO EM LATAO FORJADO, BITOLA 2 1/2 " (REF 1509)</t>
  </si>
  <si>
    <t xml:space="preserve"> 15.1.2 </t>
  </si>
  <si>
    <t xml:space="preserve"> 90371 </t>
  </si>
  <si>
    <t xml:space="preserve"> 00006032 </t>
  </si>
  <si>
    <t>REGISTRO DE ESFERA, PVC, COM VOLANTE, VS, ROSCAVEL, DN 3/4", COM CORPO DIVIDIDO</t>
  </si>
  <si>
    <t xml:space="preserve"> 15.1.3 </t>
  </si>
  <si>
    <t xml:space="preserve"> 89986 </t>
  </si>
  <si>
    <t xml:space="preserve"> 00006006 </t>
  </si>
  <si>
    <t>REGISTRO GAVETA COM ACABAMENTO E CANOPLA CROMADOS, SIMPLES, BITOLA 1/2 " (REF 1509)</t>
  </si>
  <si>
    <t xml:space="preserve"> 15.1.4 </t>
  </si>
  <si>
    <t xml:space="preserve"> 89987 </t>
  </si>
  <si>
    <t xml:space="preserve"> 00006005 </t>
  </si>
  <si>
    <t>REGISTRO GAVETA COM ACABAMENTO E CANOPLA CROMADOS, SIMPLES, BITOLA 3/4 " (REF 1509)</t>
  </si>
  <si>
    <t xml:space="preserve"> 15.1.5 </t>
  </si>
  <si>
    <t xml:space="preserve"> 89985 </t>
  </si>
  <si>
    <t xml:space="preserve"> 00006024 </t>
  </si>
  <si>
    <t>REGISTRO PRESSAO COM ACABAMENTO E CANOPLA CROMADA, SIMPLES, BITOLA 3/4 " (REF 1416)</t>
  </si>
  <si>
    <t xml:space="preserve"> 15.1.7 </t>
  </si>
  <si>
    <t xml:space="preserve"> 99635 </t>
  </si>
  <si>
    <t xml:space="preserve"> 00010228 </t>
  </si>
  <si>
    <t>VALVULA DE DESCARGA METALICA, BASE 1 1/2 " E ACABAMENTO METALICO CROMADO</t>
  </si>
  <si>
    <t xml:space="preserve"> 15.1.9 </t>
  </si>
  <si>
    <t xml:space="preserve"> 86884 </t>
  </si>
  <si>
    <t xml:space="preserve"> 00006141 </t>
  </si>
  <si>
    <t>ENGATE/RABICHO FLEXIVEL PLASTICO (PVC OU ABS) BRANCO 1/2 " X 30 CM</t>
  </si>
  <si>
    <t xml:space="preserve"> 00003146 </t>
  </si>
  <si>
    <t>FITA VEDA ROSCA EM ROLOS DE 18 MM X 10 M (L X C)</t>
  </si>
  <si>
    <t xml:space="preserve"> 15.1.13 </t>
  </si>
  <si>
    <t xml:space="preserve"> 96847 </t>
  </si>
  <si>
    <t xml:space="preserve"> 00038922 </t>
  </si>
  <si>
    <t>JOELHO, ROSCA FEMEA, COM BASE FIXA, METALICO, PARA CONEXAO COM ANEL DESLIZANTE EM TUBO PEX, DN 25 MM X 3/4"</t>
  </si>
  <si>
    <t xml:space="preserve"> 15.1.14 </t>
  </si>
  <si>
    <t xml:space="preserve"> 89385 </t>
  </si>
  <si>
    <t xml:space="preserve"> 00000122 </t>
  </si>
  <si>
    <t>ADESIVO PLASTICO PARA PVC, FRASCO COM 850 GR</t>
  </si>
  <si>
    <t xml:space="preserve"> 00038383 </t>
  </si>
  <si>
    <t>LIXA D'AGUA EM FOLHA, GRAO 100</t>
  </si>
  <si>
    <t xml:space="preserve"> 00003906 </t>
  </si>
  <si>
    <t>LUVA SOLDAVEL COM ROSCA, PVC, 25 MM X 3/4", PARA AGUA FRIA PREDIAL</t>
  </si>
  <si>
    <t xml:space="preserve"> 00020083 </t>
  </si>
  <si>
    <t>SOLUCAO LIMPADORA PARA PVC, FRASCO COM 1000 CM3</t>
  </si>
  <si>
    <t xml:space="preserve"> 15.1.15 </t>
  </si>
  <si>
    <t xml:space="preserve"> 90374 </t>
  </si>
  <si>
    <t xml:space="preserve"> 00007122 </t>
  </si>
  <si>
    <t>TE PVC, SOLDAVEL, COM BUCHA DE LATAO NA BOLSA CENTRAL, 90 GRAUS, 25 MM X 3/4", PARA AGUA FRIA PREDIAL</t>
  </si>
  <si>
    <t xml:space="preserve"> 15.1.16 </t>
  </si>
  <si>
    <t xml:space="preserve"> 94703 </t>
  </si>
  <si>
    <t xml:space="preserve"> 00000096 </t>
  </si>
  <si>
    <t>ADAPTADOR PVC SOLDAVEL, COM FLANGE E ANEL DE VEDACAO, 25 MM X 3/4", PARA CAIXA D'AGUA</t>
  </si>
  <si>
    <t xml:space="preserve"> 00020080 </t>
  </si>
  <si>
    <t>ADESIVO PLASTICO PARA PVC, FRASCO COM 175 GR</t>
  </si>
  <si>
    <t xml:space="preserve"> 15.1.17 </t>
  </si>
  <si>
    <t xml:space="preserve"> 94706 </t>
  </si>
  <si>
    <t xml:space="preserve"> 00000099 </t>
  </si>
  <si>
    <t>ADAPTADOR PVC SOLDAVEL, COM FLANGE E ANEL DE VEDACAO, 50 MM X 1 1/2", PARA CAIXA D'AGUA</t>
  </si>
  <si>
    <t xml:space="preserve"> 15.1.18 </t>
  </si>
  <si>
    <t xml:space="preserve"> 94711 </t>
  </si>
  <si>
    <t xml:space="preserve"> 00000066 </t>
  </si>
  <si>
    <t>ADAPTADOR PVC SOLDAVEL, COM FLANGES LIVRES, 50 MM X 1  1/2", PARA CAIXA D' AGUA</t>
  </si>
  <si>
    <t xml:space="preserve"> 15.1.19 </t>
  </si>
  <si>
    <t xml:space="preserve"> 94713 </t>
  </si>
  <si>
    <t xml:space="preserve"> 00000083 </t>
  </si>
  <si>
    <t>ADAPTADOR PVC SOLDAVEL, COM FLANGES LIVRES, 75 MM X 2  1/2", PARA CAIXA D' AGUA</t>
  </si>
  <si>
    <t xml:space="preserve"> 15.1.20 </t>
  </si>
  <si>
    <t xml:space="preserve"> 94789 </t>
  </si>
  <si>
    <t xml:space="preserve"> 00000082 </t>
  </si>
  <si>
    <t>ADAPTADOR PVC SOLDAVEL, LONGO, COM FLANGE LIVRE,  75 MM X 2 1/2", PARA CAIXA D' AGUA</t>
  </si>
  <si>
    <t xml:space="preserve"> 15.1.21 </t>
  </si>
  <si>
    <t xml:space="preserve"> 89429 </t>
  </si>
  <si>
    <t xml:space="preserve"> 00000065 </t>
  </si>
  <si>
    <t>ADAPTADOR PVC SOLDAVEL CURTO COM BOLSA E ROSCA, 25 MM X 3/4", PARA AGUA FRIA</t>
  </si>
  <si>
    <t xml:space="preserve"> 15.1.22 </t>
  </si>
  <si>
    <t xml:space="preserve"> 89596 </t>
  </si>
  <si>
    <t xml:space="preserve"> 00000112 </t>
  </si>
  <si>
    <t>ADAPTADOR PVC SOLDAVEL CURTO COM BOLSA E ROSCA, 50 MM X1 1/2", PARA AGUA FRIA</t>
  </si>
  <si>
    <t xml:space="preserve"> 15.1.23 </t>
  </si>
  <si>
    <t xml:space="preserve"> 89613 </t>
  </si>
  <si>
    <t xml:space="preserve"> 00000104 </t>
  </si>
  <si>
    <t>ADAPTADOR PVC SOLDAVEL CURTO COM BOLSA E ROSCA, 75 MM X 2 1/2", PARA AGUA FRIA</t>
  </si>
  <si>
    <t xml:space="preserve"> 15.1.28 </t>
  </si>
  <si>
    <t xml:space="preserve"> 89517 </t>
  </si>
  <si>
    <t xml:space="preserve"> 00001960 </t>
  </si>
  <si>
    <t>CURVA DE PVC 90 GRAUS, SOLDAVEL, 75 MM, PARA AGUA FRIA PREDIAL (NBR 5648)</t>
  </si>
  <si>
    <t xml:space="preserve"> 15.1.29 </t>
  </si>
  <si>
    <t xml:space="preserve"> 89481 </t>
  </si>
  <si>
    <t xml:space="preserve"> 00003529 </t>
  </si>
  <si>
    <t>JOELHO PVC, SOLDAVEL, 90 GRAUS, 25 MM, PARA AGUA FRIA PREDIAL</t>
  </si>
  <si>
    <t xml:space="preserve"> 15.1.30 </t>
  </si>
  <si>
    <t xml:space="preserve"> 89501 </t>
  </si>
  <si>
    <t xml:space="preserve"> 00003540 </t>
  </si>
  <si>
    <t>JOELHO PVC, SOLDAVEL, 90 GRAUS, 50 MM, PARA AGUA FRIA PREDIAL</t>
  </si>
  <si>
    <t xml:space="preserve"> 15.1.31 </t>
  </si>
  <si>
    <t xml:space="preserve"> 89505 </t>
  </si>
  <si>
    <t xml:space="preserve"> 00003539 </t>
  </si>
  <si>
    <t>JOELHO PVC, SOLDAVEL, 90 GRAUS, 60 MM, PARA AGUA FRIA PREDIAL</t>
  </si>
  <si>
    <t xml:space="preserve"> 15.1.32 </t>
  </si>
  <si>
    <t xml:space="preserve"> 89446 </t>
  </si>
  <si>
    <t xml:space="preserve"> 00009868 </t>
  </si>
  <si>
    <t>TUBO PVC, SOLDAVEL, DN 25 MM, AGUA FRIA (NBR-5648)</t>
  </si>
  <si>
    <t xml:space="preserve"> 15.1.33 </t>
  </si>
  <si>
    <t xml:space="preserve"> 89449 </t>
  </si>
  <si>
    <t xml:space="preserve"> 00009875 </t>
  </si>
  <si>
    <t>TUBO PVC, SOLDAVEL, DN 50 MM, PARA AGUA FRIA (NBR-5648)</t>
  </si>
  <si>
    <t xml:space="preserve"> 15.1.34 </t>
  </si>
  <si>
    <t xml:space="preserve"> 89450 </t>
  </si>
  <si>
    <t xml:space="preserve"> 00009873 </t>
  </si>
  <si>
    <t>TUBO PVC, SOLDAVEL, DN 60 MM, AGUA FRIA (NBR-5648)</t>
  </si>
  <si>
    <t xml:space="preserve"> 15.1.35 </t>
  </si>
  <si>
    <t xml:space="preserve"> 89451 </t>
  </si>
  <si>
    <t xml:space="preserve"> 00009871 </t>
  </si>
  <si>
    <t>TUBO PVC, SOLDAVEL, DN 75 MM, AGUA FRIA (NBR-5648)</t>
  </si>
  <si>
    <t xml:space="preserve"> 15.1.36 </t>
  </si>
  <si>
    <t xml:space="preserve"> 94688 </t>
  </si>
  <si>
    <t xml:space="preserve"> 00007139 </t>
  </si>
  <si>
    <t>TE SOLDAVEL, PVC, 90 GRAUS, 25 MM, PARA AGUA FRIA PREDIAL (NBR 5648)</t>
  </si>
  <si>
    <t xml:space="preserve"> 15.1.37 </t>
  </si>
  <si>
    <t xml:space="preserve"> 94694 </t>
  </si>
  <si>
    <t xml:space="preserve"> 00007142 </t>
  </si>
  <si>
    <t>TE SOLDAVEL, PVC, 90 GRAUS,50 MM, PARA AGUA FRIA PREDIAL (NBR 5648)</t>
  </si>
  <si>
    <t xml:space="preserve"> 15.1.38 </t>
  </si>
  <si>
    <t xml:space="preserve"> 94696 </t>
  </si>
  <si>
    <t xml:space="preserve"> 00007143 </t>
  </si>
  <si>
    <t>TE SOLDAVEL, PVC, 90 GRAUS, 60 MM, PARA AGUA FRIA PREDIAL (NBR 5648)</t>
  </si>
  <si>
    <t xml:space="preserve"> 15.1.39 </t>
  </si>
  <si>
    <t xml:space="preserve"> 94697 </t>
  </si>
  <si>
    <t xml:space="preserve"> 00007144 </t>
  </si>
  <si>
    <t>TE SOLDAVEL, PVC, 90 GRAUS, 75 MM, PARA AGUA FRIA PREDIAL (NBR 5648)</t>
  </si>
  <si>
    <t xml:space="preserve"> 15.1.40 </t>
  </si>
  <si>
    <t xml:space="preserve"> 89627 </t>
  </si>
  <si>
    <t xml:space="preserve"> 00007129 </t>
  </si>
  <si>
    <t>TE DE REDUCAO, PVC, SOLDAVEL, 90 GRAUS, 50 MM X 25 MM, PARA AGUA FRIA PREDIAL</t>
  </si>
  <si>
    <t xml:space="preserve"> 15.1.41 </t>
  </si>
  <si>
    <t xml:space="preserve"> 89366 </t>
  </si>
  <si>
    <t xml:space="preserve"> 00003524 </t>
  </si>
  <si>
    <t>JOELHO PVC, SOLDAVEL, COM BUCHA DE LATAO, 90 GRAUS, 25 MM X 3/4", PARA AGUA FRIA PREDIAL</t>
  </si>
  <si>
    <t xml:space="preserve"> 15.1.42 </t>
  </si>
  <si>
    <t xml:space="preserve"> 89722 </t>
  </si>
  <si>
    <t xml:space="preserve"> 00021114 </t>
  </si>
  <si>
    <t>ADESIVO PARA TUBOS CPVC, *75* G</t>
  </si>
  <si>
    <t xml:space="preserve"> 00038431 </t>
  </si>
  <si>
    <t>JOELHO DE TRANSICAO, CPVC, SOLDAVEL, 90 GRAUS, 22 MM X 1/2", PARA AGUA QUENTE</t>
  </si>
  <si>
    <t xml:space="preserve"> 15.1.43 </t>
  </si>
  <si>
    <t xml:space="preserve"> 89441 </t>
  </si>
  <si>
    <t xml:space="preserve"> 00007137 </t>
  </si>
  <si>
    <t>TE PVC, SOLDAVEL, COM BUCHA DE LATAO NA BOLSA CENTRAL, 90 GRAUS, 25 MM X 1/2", PARA AGUA FRIA PREDIAL</t>
  </si>
  <si>
    <t xml:space="preserve"> 15.1.44 </t>
  </si>
  <si>
    <t xml:space="preserve"> 90373 </t>
  </si>
  <si>
    <t xml:space="preserve"> 00020147 </t>
  </si>
  <si>
    <t>JOELHO PVC, SOLDAVEL, COM BUCHA DE LATAO, 90 GRAUS, 25 MM X 1/2", PARA AGUA FRIA PREDIAL</t>
  </si>
  <si>
    <t xml:space="preserve"> 15.1.45 </t>
  </si>
  <si>
    <t xml:space="preserve"> 102617 </t>
  </si>
  <si>
    <t xml:space="preserve"> 93287 </t>
  </si>
  <si>
    <t xml:space="preserve"> 93288 </t>
  </si>
  <si>
    <t xml:space="preserve"> 00037105 </t>
  </si>
  <si>
    <t>CAIXA D'AGUA FIBRA DE VIDRO PARA 5000 LITROS, COM TAMPA</t>
  </si>
  <si>
    <t xml:space="preserve"> 15.2.1 </t>
  </si>
  <si>
    <t xml:space="preserve"> 97902 </t>
  </si>
  <si>
    <t xml:space="preserve"> 97735 </t>
  </si>
  <si>
    <t xml:space="preserve"> 101616 </t>
  </si>
  <si>
    <t xml:space="preserve"> 87316 </t>
  </si>
  <si>
    <t xml:space="preserve"> 100475 </t>
  </si>
  <si>
    <t xml:space="preserve"> 00007258 </t>
  </si>
  <si>
    <t>TIJOLO CERAMICO MACICO COMUM *5 X 10 X 20* CM (L X A X C)</t>
  </si>
  <si>
    <t xml:space="preserve"> 15.2.2 </t>
  </si>
  <si>
    <t xml:space="preserve"> 89495 </t>
  </si>
  <si>
    <t xml:space="preserve"> 00011741 </t>
  </si>
  <si>
    <t>RALO SIFONADO PVC CILINDRICO, 100 X 40 MM,  COM GRELHA REDONDA BRANCA</t>
  </si>
  <si>
    <t xml:space="preserve"> 15.2.4 </t>
  </si>
  <si>
    <t xml:space="preserve"> 86883 </t>
  </si>
  <si>
    <t xml:space="preserve"> 00006148 </t>
  </si>
  <si>
    <t>SIFAO PLASTICO FLEXIVEL SAIDA VERTICAL PARA COLUNA LAVATORIO, 1 X 1.1/2 "</t>
  </si>
  <si>
    <t xml:space="preserve"> 15.2.5 </t>
  </si>
  <si>
    <t xml:space="preserve"> 86879 </t>
  </si>
  <si>
    <t xml:space="preserve"> 00006153 </t>
  </si>
  <si>
    <t>VALVULA EM PLASTICO BRANCO PARA TANQUE OU LAVATORIO 1 ", SEM UNHO E SEM LADRAO</t>
  </si>
  <si>
    <t xml:space="preserve"> 15.2.6 </t>
  </si>
  <si>
    <t xml:space="preserve"> 89539 </t>
  </si>
  <si>
    <t xml:space="preserve"> 00000301 </t>
  </si>
  <si>
    <t>ANEL BORRACHA PARA TUBO ESGOTO PREDIAL, DN 100 MM (NBR 5688)</t>
  </si>
  <si>
    <t xml:space="preserve"> 00038426 </t>
  </si>
  <si>
    <t>CURVA DE PVC, 45 GRAUS, SERIE R, DN 100 MM, PARA ESGOTO OU AGUAS PLUVIAIS PREDIAIS</t>
  </si>
  <si>
    <t xml:space="preserve"> 00020078 </t>
  </si>
  <si>
    <t>PASTA LUBRIFICANTE PARA TUBOS E CONEXOES COM JUNTA ELASTICA (USO EM PVC, ACO, POLIETILENO E OUTROS) ( DE *400* G)</t>
  </si>
  <si>
    <t xml:space="preserve"> 15.2.7 </t>
  </si>
  <si>
    <t xml:space="preserve"> 89728 </t>
  </si>
  <si>
    <t xml:space="preserve"> 00001933 </t>
  </si>
  <si>
    <t>CURVA PVC CURTA 90 GRAUS, DN 40 MM, PARA ESGOTO PREDIAL</t>
  </si>
  <si>
    <t xml:space="preserve"> 15.2.8 </t>
  </si>
  <si>
    <t xml:space="preserve"> 89726 </t>
  </si>
  <si>
    <t xml:space="preserve"> 00003516 </t>
  </si>
  <si>
    <t>JOELHO PVC, SOLDAVEL, BB, 45 GRAUS, DN 40 MM, PARA ESGOTO PREDIAL</t>
  </si>
  <si>
    <t xml:space="preserve"> 15.2.9 </t>
  </si>
  <si>
    <t xml:space="preserve"> 89732 </t>
  </si>
  <si>
    <t xml:space="preserve"> 00000296 </t>
  </si>
  <si>
    <t>ANEL BORRACHA PARA TUBO ESGOTO PREDIAL DN 50 MM (NBR 5688)</t>
  </si>
  <si>
    <t xml:space="preserve"> 00003518 </t>
  </si>
  <si>
    <t>JOELHO PVC, SOLDAVEL, PB, 45 GRAUS, DN 50 MM, PARA ESGOTO PREDIAL</t>
  </si>
  <si>
    <t xml:space="preserve"> 15.2.10 </t>
  </si>
  <si>
    <t xml:space="preserve"> 89739 </t>
  </si>
  <si>
    <t xml:space="preserve"> 00000297 </t>
  </si>
  <si>
    <t>ANEL BORRACHA PARA TUBO ESGOTO PREDIAL DN 75 MM (NBR 5688)</t>
  </si>
  <si>
    <t xml:space="preserve"> 00003519 </t>
  </si>
  <si>
    <t>JOELHO PVC, SOLDAVEL, PB, 45 GRAUS, DN 75 MM, PARA ESGOTO PREDIAL</t>
  </si>
  <si>
    <t xml:space="preserve"> 15.2.11 </t>
  </si>
  <si>
    <t xml:space="preserve"> 89744 </t>
  </si>
  <si>
    <t xml:space="preserve"> 00003520 </t>
  </si>
  <si>
    <t>JOELHO PVC, SOLDAVEL, PB, 90 GRAUS, DN 100 MM, PARA ESGOTO PREDIAL</t>
  </si>
  <si>
    <t xml:space="preserve"> 15.2.12 </t>
  </si>
  <si>
    <t xml:space="preserve"> 92386 </t>
  </si>
  <si>
    <t xml:space="preserve"> 00003458 </t>
  </si>
  <si>
    <t>COTOVELO 90 GRAUS DE FERRO GALVANIZADO, COM ROSCA BSP, DE 1 1/2"</t>
  </si>
  <si>
    <t xml:space="preserve"> 15.2.14 </t>
  </si>
  <si>
    <t xml:space="preserve"> 89567 </t>
  </si>
  <si>
    <t xml:space="preserve"> 00020144 </t>
  </si>
  <si>
    <t>JUNCAO SIMPLES, PVC SERIE R, DN 100 X 100 MM, PARA ESGOTO OU AGUAS PLUVIAIS PREDIAIS</t>
  </si>
  <si>
    <t xml:space="preserve"> 15.2.15 </t>
  </si>
  <si>
    <t xml:space="preserve"> 89785 </t>
  </si>
  <si>
    <t xml:space="preserve"> 00003662 </t>
  </si>
  <si>
    <t>JUNCAO SIMPLES, PVC, DN 50 X 50 MM, SERIE NORMAL PARA ESGOTO PREDIAL</t>
  </si>
  <si>
    <t xml:space="preserve"> 15.2.17 </t>
  </si>
  <si>
    <t xml:space="preserve"> 89549 </t>
  </si>
  <si>
    <t xml:space="preserve"> 00000298 </t>
  </si>
  <si>
    <t>ANEL BORRACHA DN 75 MM, PARA TUBO SERIE REFORCADA ESGOTO PREDIAL</t>
  </si>
  <si>
    <t xml:space="preserve"> 00020045 </t>
  </si>
  <si>
    <t>REDUCAO EXCENTRICA PVC, SERIE R, DN 75 X 50 MM, PARA ESGOTO OU AGUAS PLUVIAIS PREDIAIS</t>
  </si>
  <si>
    <t xml:space="preserve"> 15.2.18 </t>
  </si>
  <si>
    <t xml:space="preserve"> 89714 </t>
  </si>
  <si>
    <t xml:space="preserve"> 00009836 </t>
  </si>
  <si>
    <t>TUBO PVC  SERIE NORMAL, DN 100 MM, PARA ESGOTO  PREDIAL (NBR 5688)</t>
  </si>
  <si>
    <t xml:space="preserve"> 15.2.19 </t>
  </si>
  <si>
    <t xml:space="preserve"> 89711 </t>
  </si>
  <si>
    <t xml:space="preserve"> 00009835 </t>
  </si>
  <si>
    <t>TUBO PVC  SERIE NORMAL, DN 40 MM, PARA ESGOTO  PREDIAL (NBR 5688)</t>
  </si>
  <si>
    <t xml:space="preserve"> 15.2.20 </t>
  </si>
  <si>
    <t xml:space="preserve"> 89712 </t>
  </si>
  <si>
    <t xml:space="preserve"> 00009838 </t>
  </si>
  <si>
    <t>TUBO PVC SERIE NORMAL, DN 50 MM, PARA ESGOTO PREDIAL (NBR 5688)</t>
  </si>
  <si>
    <t xml:space="preserve"> 15.2.21 </t>
  </si>
  <si>
    <t xml:space="preserve"> 89713 </t>
  </si>
  <si>
    <t xml:space="preserve"> 00009837 </t>
  </si>
  <si>
    <t>TUBO PVC SERIE NORMAL, DN 75 MM, PARA ESGOTO PREDIAL (NBR 5688)</t>
  </si>
  <si>
    <t xml:space="preserve"> 15.2.22 </t>
  </si>
  <si>
    <t xml:space="preserve"> 89733 </t>
  </si>
  <si>
    <t xml:space="preserve"> 00001932 </t>
  </si>
  <si>
    <t>CURVA PVC CURTA 90 G, DN 50 MM, PARA ESGOTO PREDIAL</t>
  </si>
  <si>
    <t xml:space="preserve"> 15.2.23 </t>
  </si>
  <si>
    <t xml:space="preserve"> 89786 </t>
  </si>
  <si>
    <t xml:space="preserve"> 00011658 </t>
  </si>
  <si>
    <t>TE SANITARIO, PVC, DN 75 X 75 MM, SERIE NORMAL PARA ESGOTO PREDIAL</t>
  </si>
  <si>
    <t xml:space="preserve"> 15.2.24 </t>
  </si>
  <si>
    <t xml:space="preserve"> 89825 </t>
  </si>
  <si>
    <t xml:space="preserve"> 00007097 </t>
  </si>
  <si>
    <t>TE SANITARIO, PVC, DN 50 X 50 MM, SERIE NORMAL, PARA ESGOTO PREDIAL</t>
  </si>
  <si>
    <t xml:space="preserve"> 15.2.25 </t>
  </si>
  <si>
    <t xml:space="preserve"> 98053 </t>
  </si>
  <si>
    <t xml:space="preserve"> 97738 </t>
  </si>
  <si>
    <t xml:space="preserve"> 97739 </t>
  </si>
  <si>
    <t xml:space="preserve"> 101625 </t>
  </si>
  <si>
    <t xml:space="preserve"> 00012563 </t>
  </si>
  <si>
    <t>ANEL EM CONCRETO ARMADO, LISO, PARA, POCOS DE VISITA, POCOS DE INSPECAO, FOSSAS SEPTICAS E SUMIDOUROS, SEM FUNDO, DIAMETRO INTERNO DE 1,50 M E ALTURA DE 0,50 M</t>
  </si>
  <si>
    <t xml:space="preserve"> 15.2.26 </t>
  </si>
  <si>
    <t xml:space="preserve"> 98059 </t>
  </si>
  <si>
    <t xml:space="preserve"> 97740 </t>
  </si>
  <si>
    <t xml:space="preserve"> 00012532 </t>
  </si>
  <si>
    <t>ANEL EM CONCRETO ARMADO, LISO, PARA POCOS DE INSPECAO, SEM FUNDO, DIAMETRO INTERNO DE 0,60 M E ALTURA DE 0,50 M</t>
  </si>
  <si>
    <t xml:space="preserve"> 00012565 </t>
  </si>
  <si>
    <t>ANEL EM CONCRETO ARMADO, LISO, PARA FOSSAS SEPTICAS E SUMIDOUROS, SEM FUNDO, DIAMETRO INTERNO DE 2,00 M E ALTURA DE 0,50 M</t>
  </si>
  <si>
    <t xml:space="preserve"> 00004720 </t>
  </si>
  <si>
    <t>PEDRA BRITADA N. 0, OU PEDRISCO (4,8 A 9,5 MM) POSTO PEDREIRA/FORNECEDOR, SEM FRETE</t>
  </si>
  <si>
    <t xml:space="preserve"> 15.2.27 </t>
  </si>
  <si>
    <t xml:space="preserve"> 98062 </t>
  </si>
  <si>
    <t xml:space="preserve"> 88628 </t>
  </si>
  <si>
    <t xml:space="preserve"> 00043446 </t>
  </si>
  <si>
    <t>ANEL EM CONCRETO ARMADO, PERFURADO, PARA FOSSAS SEPTICAS E SUMIDOUROS, SEM FUNDO, DIAMETRO INTERNO DE 2,00 M E ALTURA DE 0,50 M</t>
  </si>
  <si>
    <t xml:space="preserve"> 16.1 </t>
  </si>
  <si>
    <t xml:space="preserve"> 95470 </t>
  </si>
  <si>
    <t xml:space="preserve"> 95469 </t>
  </si>
  <si>
    <t xml:space="preserve"> 00006142 </t>
  </si>
  <si>
    <t>CONJUNTO DE LIGACAO PARA BACIA SANITARIA AJUSTAVEL, EM PLASTICO BRANCO, COM TUBO, CANOPLA E ESPUDE</t>
  </si>
  <si>
    <t xml:space="preserve"> 16.2 </t>
  </si>
  <si>
    <t xml:space="preserve"> 86939 </t>
  </si>
  <si>
    <t xml:space="preserve"> 86906 </t>
  </si>
  <si>
    <t xml:space="preserve"> 86902 </t>
  </si>
  <si>
    <t xml:space="preserve"> 16.3 </t>
  </si>
  <si>
    <t xml:space="preserve"> 100849 </t>
  </si>
  <si>
    <t xml:space="preserve"> 00000377 </t>
  </si>
  <si>
    <t>ASSENTO SANITARIO DE PLASTICO, TIPO CONVENCIONAL</t>
  </si>
  <si>
    <t xml:space="preserve"> 16.4 </t>
  </si>
  <si>
    <t xml:space="preserve"> 95472 </t>
  </si>
  <si>
    <t xml:space="preserve"> 95471 </t>
  </si>
  <si>
    <t xml:space="preserve"> 16.5 </t>
  </si>
  <si>
    <t xml:space="preserve"> 86904 </t>
  </si>
  <si>
    <t xml:space="preserve"> 00010425 </t>
  </si>
  <si>
    <t>LAVATORIO DE LOUCA BRANCA, SUSPENSO (SEM COLUNA), DIMENSOES *40 X 30* CM</t>
  </si>
  <si>
    <t xml:space="preserve"> 00004351 </t>
  </si>
  <si>
    <t>PARAFUSO NIQUELADO 3 1/2" COM ACABAMENTO CROMADO PARA FIXAR PECA SANITARIA, INCLUI PORCA CEGA, ARRUELA E BUCHA DE NYLON TAMANHO S-8</t>
  </si>
  <si>
    <t xml:space="preserve"> 00037329 </t>
  </si>
  <si>
    <t>REJUNTE EPOXI, QUALQUER COR</t>
  </si>
  <si>
    <t xml:space="preserve"> 16.6 </t>
  </si>
  <si>
    <t xml:space="preserve"> 100868 </t>
  </si>
  <si>
    <t xml:space="preserve"> 00036081 </t>
  </si>
  <si>
    <t>BARRA DE APOIO RETA, EM ACO INOX POLIDO, COMPRIMENTO 80CM, DIAMETRO MINIMO 3 CM</t>
  </si>
  <si>
    <t xml:space="preserve"> 16.7 </t>
  </si>
  <si>
    <t xml:space="preserve"> 100860 </t>
  </si>
  <si>
    <t xml:space="preserve"> 00001368 </t>
  </si>
  <si>
    <t>CHUVEIRO COMUM EM PLASTICO BRANCO, COM CANO, 3 TEMPERATURAS, 5500 W (110/220 V)</t>
  </si>
  <si>
    <t xml:space="preserve"> 17.1.1 </t>
  </si>
  <si>
    <t xml:space="preserve"> 91926 </t>
  </si>
  <si>
    <t xml:space="preserve"> 00001014 </t>
  </si>
  <si>
    <t>CABO DE COBRE, FLEXIVEL, CLASSE 4 OU 5, ISOLACAO EM PVC/A, ANTICHAMA BWF-B, 1 CONDUTOR, 450/750 V, SECAO NOMINAL 2,5 MM2</t>
  </si>
  <si>
    <t xml:space="preserve"> 00021127 </t>
  </si>
  <si>
    <t>FITA ISOLANTE ADESIVA ANTICHAMA, USO ATE 750 V, EM ROLO DE 19 MM X 5 M</t>
  </si>
  <si>
    <t xml:space="preserve"> 17.1.2 </t>
  </si>
  <si>
    <t xml:space="preserve"> 91928 </t>
  </si>
  <si>
    <t xml:space="preserve"> 00000981 </t>
  </si>
  <si>
    <t>CABO DE COBRE, FLEXIVEL, CLASSE 4 OU 5, ISOLACAO EM PVC/A, ANTICHAMA BWF-B, 1 CONDUTOR, 450/750 V, SECAO NOMINAL 4 MM2</t>
  </si>
  <si>
    <t xml:space="preserve"> 17.1.3 </t>
  </si>
  <si>
    <t xml:space="preserve"> 91931 </t>
  </si>
  <si>
    <t xml:space="preserve"> 00000994 </t>
  </si>
  <si>
    <t>CABO DE COBRE, FLEXIVEL, CLASSE 4 OU 5, ISOLACAO EM PVC/A, ANTICHAMA BWF-B, COBERTURA PVC-ST1, ANTICHAMA BWF-B, 1 CONDUTOR, 0,6/1 KV, SECAO NOMINAL 6 MM2</t>
  </si>
  <si>
    <t xml:space="preserve"> 17.1.4 </t>
  </si>
  <si>
    <t xml:space="preserve"> 92982 </t>
  </si>
  <si>
    <t xml:space="preserve"> 00000995 </t>
  </si>
  <si>
    <t>CABO DE COBRE, FLEXIVEL, CLASSE 4 OU 5, ISOLACAO EM PVC/A, ANTICHAMA BWF-B, COBERTURA PVC-ST1, ANTICHAMA BWF-B, 1 CONDUTOR, 0,6/1 KV, SECAO NOMINAL 16 MM2</t>
  </si>
  <si>
    <t xml:space="preserve"> 17.2.1 </t>
  </si>
  <si>
    <t xml:space="preserve"> 92023 </t>
  </si>
  <si>
    <t xml:space="preserve"> 91946 </t>
  </si>
  <si>
    <t xml:space="preserve"> 92022 </t>
  </si>
  <si>
    <t xml:space="preserve"> 17.2.2 </t>
  </si>
  <si>
    <t xml:space="preserve"> 91967 </t>
  </si>
  <si>
    <t xml:space="preserve"> 91966 </t>
  </si>
  <si>
    <t xml:space="preserve"> 17.2.3 </t>
  </si>
  <si>
    <t xml:space="preserve"> 91992 </t>
  </si>
  <si>
    <t xml:space="preserve"> 91990 </t>
  </si>
  <si>
    <t xml:space="preserve"> 17.2.4 </t>
  </si>
  <si>
    <t xml:space="preserve"> 91993 </t>
  </si>
  <si>
    <t xml:space="preserve"> 91991 </t>
  </si>
  <si>
    <t xml:space="preserve"> 17.2.5 </t>
  </si>
  <si>
    <t xml:space="preserve"> 92000 </t>
  </si>
  <si>
    <t xml:space="preserve"> 91998 </t>
  </si>
  <si>
    <t xml:space="preserve"> 17.2.7 </t>
  </si>
  <si>
    <t xml:space="preserve"> 91940 </t>
  </si>
  <si>
    <t xml:space="preserve"> 88629 </t>
  </si>
  <si>
    <t xml:space="preserve"> 00001872 </t>
  </si>
  <si>
    <t>CAIXA DE PASSAGEM, EM PVC, DE 4" X 2", PARA ELETRODUTO FLEXIVEL CORRUGADO</t>
  </si>
  <si>
    <t xml:space="preserve"> 17.2.8 </t>
  </si>
  <si>
    <t xml:space="preserve"> 97881 </t>
  </si>
  <si>
    <t xml:space="preserve"> 97733 </t>
  </si>
  <si>
    <t xml:space="preserve"> 101619 </t>
  </si>
  <si>
    <t xml:space="preserve"> 00043429 </t>
  </si>
  <si>
    <t>CAIXA DE CONCRETO ARMADO PRE-MOLDADO, SEM FUNDO, QUADRADA, DIMENSOES DE 0,30 X 0,30 X 0,30 M</t>
  </si>
  <si>
    <t xml:space="preserve"> 17.3.1 </t>
  </si>
  <si>
    <t xml:space="preserve"> 90447 </t>
  </si>
  <si>
    <t xml:space="preserve"> 17.3.2 </t>
  </si>
  <si>
    <t xml:space="preserve"> 93358 </t>
  </si>
  <si>
    <t xml:space="preserve"> 17.3.4 </t>
  </si>
  <si>
    <t xml:space="preserve"> 90457 </t>
  </si>
  <si>
    <t xml:space="preserve"> 17.4.1 </t>
  </si>
  <si>
    <t xml:space="preserve"> 93653 </t>
  </si>
  <si>
    <t xml:space="preserve"> 00034653 </t>
  </si>
  <si>
    <t>DISJUNTOR TIPO DIN/IEC, MONOPOLAR DE 6  ATE  32A</t>
  </si>
  <si>
    <t xml:space="preserve"> 00001570 </t>
  </si>
  <si>
    <t>TERMINAL A COMPRESSAO EM COBRE ESTANHADO PARA CABO 2,5 MM2, 1 FURO E 1 COMPRESSAO, PARA PARAFUSO DE FIXACAO M5</t>
  </si>
  <si>
    <t xml:space="preserve"> 17.4.2 </t>
  </si>
  <si>
    <t xml:space="preserve"> 93654 </t>
  </si>
  <si>
    <t xml:space="preserve"> 17.4.3 </t>
  </si>
  <si>
    <t xml:space="preserve"> 93663 </t>
  </si>
  <si>
    <t xml:space="preserve"> 00034616 </t>
  </si>
  <si>
    <t>DISJUNTOR TIPO DIN/IEC, BIPOLAR DE 6 ATE 32A</t>
  </si>
  <si>
    <t xml:space="preserve"> 00001571 </t>
  </si>
  <si>
    <t>TERMINAL A COMPRESSAO EM COBRE ESTANHADO PARA CABO 4 MM2, 1 FURO E 1 COMPRESSAO, PARA PARAFUSO DE FIXACAO M5</t>
  </si>
  <si>
    <t xml:space="preserve"> 17.4.4 </t>
  </si>
  <si>
    <t xml:space="preserve"> 93666 </t>
  </si>
  <si>
    <t xml:space="preserve"> 00034623 </t>
  </si>
  <si>
    <t>DISJUNTOR TIPO DIN/IEC, BIPOLAR 40 ATE 50A</t>
  </si>
  <si>
    <t xml:space="preserve"> 00001575 </t>
  </si>
  <si>
    <t>TERMINAL A COMPRESSAO EM COBRE ESTANHADO PARA CABO 16 MM2, 1 FURO E 1 COMPRESSAO, PARA PARAFUSO DE FIXACAO M6</t>
  </si>
  <si>
    <t xml:space="preserve"> 17.5.1 </t>
  </si>
  <si>
    <t xml:space="preserve"> 91834 </t>
  </si>
  <si>
    <t xml:space="preserve"> 91170 </t>
  </si>
  <si>
    <t xml:space="preserve"> 00002688 </t>
  </si>
  <si>
    <t>ELETRODUTO PVC FLEXIVEL CORRUGADO, COR AMARELA, DE 25 MM</t>
  </si>
  <si>
    <t xml:space="preserve"> 17.5.2 </t>
  </si>
  <si>
    <t xml:space="preserve"> 97667 </t>
  </si>
  <si>
    <t xml:space="preserve"> 00039246 </t>
  </si>
  <si>
    <t>ELETRODUTODUTO PEAD FLEXIVEL PAREDE SIMPLES, CORRUGACAO HELICOIDAL, COR PRETA, SEM ROSCA, DE 1 1/2",  PARA CABEAMENTO SUBTERRANEO (NBR 15715)</t>
  </si>
  <si>
    <t xml:space="preserve"> 17.5.3 </t>
  </si>
  <si>
    <t xml:space="preserve"> 91871 </t>
  </si>
  <si>
    <t xml:space="preserve"> 00002674 </t>
  </si>
  <si>
    <t>ELETRODUTO DE PVC RIGIDO ROSCAVEL DE 3/4 ", SEM LUVA</t>
  </si>
  <si>
    <t xml:space="preserve"> 17.5.4 </t>
  </si>
  <si>
    <t xml:space="preserve"> 91884 </t>
  </si>
  <si>
    <t xml:space="preserve"> 00001891 </t>
  </si>
  <si>
    <t>LUVA EM PVC RIGIDO ROSCAVEL, DE 3/4", PARA ELETRODUTO</t>
  </si>
  <si>
    <t xml:space="preserve"> 17.6.5 </t>
  </si>
  <si>
    <t xml:space="preserve"> 101661 </t>
  </si>
  <si>
    <t xml:space="preserve"> 17.6.6 </t>
  </si>
  <si>
    <t xml:space="preserve"> 101658 </t>
  </si>
  <si>
    <t xml:space="preserve"> 00042247 </t>
  </si>
  <si>
    <t>LUMINARIA DE LED PARA ILUMINACAO PUBLICA, DE 138 W ATE 180 W, INVOLUCRO EM ALUMINIO OU ACO INOX</t>
  </si>
  <si>
    <t xml:space="preserve"> 17.6.7 </t>
  </si>
  <si>
    <t xml:space="preserve"> 101636 </t>
  </si>
  <si>
    <t xml:space="preserve"> 00001022 </t>
  </si>
  <si>
    <t>CABO DE COBRE, FLEXIVEL, CLASSE 4 OU 5, ISOLACAO EM PVC/A, ANTICHAMA BWF-B, COBERTURA PVC-ST1, ANTICHAMA BWF-B, 1 CONDUTOR, 0,6/1 KV, SECAO NOMINAL 2,5 MM2</t>
  </si>
  <si>
    <t xml:space="preserve"> 00002512 </t>
  </si>
  <si>
    <t>BRACO P/ LUMINARIA PUBLICA 1 X 1,50M ROMAGNOLE OU EQUIV</t>
  </si>
  <si>
    <t xml:space="preserve"> 17.6.10 </t>
  </si>
  <si>
    <t xml:space="preserve"> 101538 </t>
  </si>
  <si>
    <t xml:space="preserve"> 00001091 </t>
  </si>
  <si>
    <t>ARMACAO VERTICAL COM HASTE E CONTRA-PINO, EM CHAPA DE ACO GALVANIZADO 3/16", COM 1 ESTRIBO E 1 ISOLADOR</t>
  </si>
  <si>
    <t xml:space="preserve"> 00011267 </t>
  </si>
  <si>
    <t>ARRUELA LISA, REDONDA, DE LATAO POLIDO, DIAMETRO NOMINAL 5/8", DIAMETRO EXTERNO = 34 MM, DIAMETRO DO FURO = 17 MM, ESPESSURA = *2,5* MM</t>
  </si>
  <si>
    <t xml:space="preserve"> 00039997 </t>
  </si>
  <si>
    <t>PORCA ZINCADA, SEXTAVADA, DIAMETRO 1/4"</t>
  </si>
  <si>
    <t xml:space="preserve"> 00039996 </t>
  </si>
  <si>
    <t>VERGALHAO ZINCADO ROSCA TOTAL, 1/4 " (6,3 MM)</t>
  </si>
  <si>
    <t xml:space="preserve"> 17.6.11 </t>
  </si>
  <si>
    <t xml:space="preserve"> 101632 </t>
  </si>
  <si>
    <t xml:space="preserve"> 00002510 </t>
  </si>
  <si>
    <t>RELE FOTOELETRICO INTERNO E EXTERNO BIVOLT 1000 W, DE CONECTOR, SEM BASE</t>
  </si>
  <si>
    <t xml:space="preserve"> 17.7.1 </t>
  </si>
  <si>
    <t xml:space="preserve"> 101879 </t>
  </si>
  <si>
    <t xml:space="preserve"> 87367 </t>
  </si>
  <si>
    <t xml:space="preserve"> 00012039 </t>
  </si>
  <si>
    <t>QUADRO DE DISTRIBUICAO COM BARRAMENTO TRIFASICO, DE EMBUTIR, EM CHAPA DE ACO GALVANIZADO, PARA 24 DISJUNTORES DIN, 100 A</t>
  </si>
  <si>
    <t xml:space="preserve"> 18.1 </t>
  </si>
  <si>
    <t xml:space="preserve"> 98504 </t>
  </si>
  <si>
    <t xml:space="preserve"> 00003324 </t>
  </si>
  <si>
    <t>GRAMA BATATAIS EM PLACAS, SEM PLANTIO</t>
  </si>
  <si>
    <t xml:space="preserve"> 18.2 </t>
  </si>
  <si>
    <t xml:space="preserve"> 98510 </t>
  </si>
  <si>
    <t xml:space="preserve"> 00000358 </t>
  </si>
  <si>
    <t>MUDA DE ARVORE ORNAMENTAL, OITI/AROEIRA SALSA/ANGICO/IPE/JACARANDA OU EQUIVALENTE  DA REGIAO, H= *1* M</t>
  </si>
  <si>
    <t xml:space="preserve"> 19.1 </t>
  </si>
  <si>
    <t xml:space="preserve"> 101905 </t>
  </si>
  <si>
    <t>INES - INSTALAÇÕES ESPECIAIS</t>
  </si>
  <si>
    <t xml:space="preserve"> 00004350 </t>
  </si>
  <si>
    <t>BUCHA DE NYLON, DIAMETRO DO FURO 8 MM, COMPRIMENTO 40 MM, COM PARAFUSO DE ROSCA SOBERBA, CABECA CHATA, FENDA SIMPLES, 4,8 X 50 MM</t>
  </si>
  <si>
    <t xml:space="preserve"> 00010886 </t>
  </si>
  <si>
    <t>EXTINTOR DE INCENDIO PORTATIL COM CARGA DE AGUA PRESSURIZADA DE 10 L, CLASSE A</t>
  </si>
  <si>
    <t xml:space="preserve"> 20.1 </t>
  </si>
  <si>
    <t xml:space="preserve"> 99814 </t>
  </si>
  <si>
    <t xml:space="preserve"> 99833 </t>
  </si>
  <si>
    <t>Composições Auxiliares</t>
  </si>
  <si>
    <t xml:space="preserve"> 88238 </t>
  </si>
  <si>
    <t xml:space="preserve"> 95308 </t>
  </si>
  <si>
    <t xml:space="preserve"> 00006114 </t>
  </si>
  <si>
    <t>AJUDANTE DE ARMADOR</t>
  </si>
  <si>
    <t xml:space="preserve"> 00043489 </t>
  </si>
  <si>
    <t>EPI - FAMILIA PEDREIRO - HORISTA (ENCARGOS COMPLEMENTARES - COLETADO CAIXA)</t>
  </si>
  <si>
    <t xml:space="preserve"> 00043465 </t>
  </si>
  <si>
    <t>FERRAMENTAS - FAMILIA PEDREIRO - HORISTA (ENCARGOS COMPLEMENTARES - COLETADO CAIXA)</t>
  </si>
  <si>
    <t xml:space="preserve"> 95309 </t>
  </si>
  <si>
    <t xml:space="preserve"> 00006117 </t>
  </si>
  <si>
    <t>CARPINTEIRO AUXILIAR</t>
  </si>
  <si>
    <t xml:space="preserve"> 00043483 </t>
  </si>
  <si>
    <t>EPI - FAMILIA CARPINTEIRO DE FORMAS - HORISTA (ENCARGOS COMPLEMENTARES - COLETADO CAIXA)</t>
  </si>
  <si>
    <t xml:space="preserve"> 00043459 </t>
  </si>
  <si>
    <t>FERRAMENTAS - FAMILIA CARPINTEIRO DE FORMAS - HORISTA (ENCARGOS COMPLEMENTARES - COLETADO CAIXA)</t>
  </si>
  <si>
    <t xml:space="preserve"> 00000370 </t>
  </si>
  <si>
    <t>AREIA MEDIA - POSTO JAZIDA/FORNECEDOR (RETIRADO NA JAZIDA, SEM TRANSPORTE)</t>
  </si>
  <si>
    <t xml:space="preserve"> 00001106 </t>
  </si>
  <si>
    <t>CAL HIDRATADA CH-I PARA ARGAMASSAS</t>
  </si>
  <si>
    <t xml:space="preserve"> 00001379 </t>
  </si>
  <si>
    <t>CIMENTO PORTLAND COMPOSTO CP II-32</t>
  </si>
  <si>
    <t xml:space="preserve"> 88830 </t>
  </si>
  <si>
    <t xml:space="preserve"> 88831 </t>
  </si>
  <si>
    <t xml:space="preserve"> 88377 </t>
  </si>
  <si>
    <t xml:space="preserve"> 00000367 </t>
  </si>
  <si>
    <t>AREIA GROSSA - POSTO JAZIDA/FORNECEDOR (RETIRADO NA JAZIDA, SEM TRANSPORTE)</t>
  </si>
  <si>
    <t xml:space="preserve"> 00000123 </t>
  </si>
  <si>
    <t>ADITIVO IMPERMEABILIZANTE DE PEGA NORMAL PARA ARGAMASSAS E CONCRETOS SEM ARMACAO, LIQUIDO E ISENTO DE CLORETOS</t>
  </si>
  <si>
    <t xml:space="preserve"> 88245 </t>
  </si>
  <si>
    <t xml:space="preserve"> 95314 </t>
  </si>
  <si>
    <t xml:space="preserve"> 00000378 </t>
  </si>
  <si>
    <t>ARMADOR</t>
  </si>
  <si>
    <t xml:space="preserve"> 92783 </t>
  </si>
  <si>
    <t xml:space="preserve"> 92799 </t>
  </si>
  <si>
    <t xml:space="preserve"> 00043132 </t>
  </si>
  <si>
    <t>ARAME RECOZIDO 16 BWG, D = 1,65 MM (0,016 KG/M) OU 18 BWG, D = 1,25 MM (0,01 KG/M)</t>
  </si>
  <si>
    <t xml:space="preserve"> 92784 </t>
  </si>
  <si>
    <t xml:space="preserve"> 92800 </t>
  </si>
  <si>
    <t xml:space="preserve"> 00007156 </t>
  </si>
  <si>
    <t>TELA DE ACO SOLDADA NERVURADA, CA-60, Q-196, (3,11 KG/M2), DIAMETRO DO FIO = 5,0 MM, LARGURA = 2,45 M, ESPACAMENTO DA MALHA = 10 X 10 CM</t>
  </si>
  <si>
    <t xml:space="preserve"> 00042407 </t>
  </si>
  <si>
    <t>TRELICA NERVURADA (ESPACADOR), ALTURA = 120,0 MM, DIAMETRO DOS BANZOS INFERIORES E SUPERIOR = 6,0 MM, DIAMETRO DA DIAGONAL = 4,2 MM</t>
  </si>
  <si>
    <t xml:space="preserve"> 95316 </t>
  </si>
  <si>
    <t xml:space="preserve"> 00000247 </t>
  </si>
  <si>
    <t>AJUDANTE DE ELETRICISTA</t>
  </si>
  <si>
    <t xml:space="preserve"> 00043484 </t>
  </si>
  <si>
    <t>EPI - FAMILIA ELETRICISTA - HORISTA (ENCARGOS COMPLEMENTARES - COLETADO CAIXA)</t>
  </si>
  <si>
    <t xml:space="preserve"> 00043460 </t>
  </si>
  <si>
    <t>FERRAMENTAS - FAMILIA ELETRICISTA - HORISTA (ENCARGOS COMPLEMENTARES - COLETADO CAIXA)</t>
  </si>
  <si>
    <t xml:space="preserve"> 95317 </t>
  </si>
  <si>
    <t xml:space="preserve"> 00000246 </t>
  </si>
  <si>
    <t>AUXILIAR DE ENCANADOR OU BOMBEIRO HIDRAULICO</t>
  </si>
  <si>
    <t xml:space="preserve"> 00043485 </t>
  </si>
  <si>
    <t>EPI - FAMILIA ENCANADOR - HORISTA (ENCARGOS COMPLEMENTARES - COLETADO CAIXA)</t>
  </si>
  <si>
    <t xml:space="preserve"> 00043461 </t>
  </si>
  <si>
    <t>FERRAMENTAS - FAMILIA ENCANADOR - HORISTA (ENCARGOS COMPLEMENTARES - COLETADO CAIXA)</t>
  </si>
  <si>
    <t xml:space="preserve"> 95324 </t>
  </si>
  <si>
    <t xml:space="preserve"> 00004760 </t>
  </si>
  <si>
    <t>AZULEJISTA OU LADRILHEIRO</t>
  </si>
  <si>
    <t xml:space="preserve"> 88826 </t>
  </si>
  <si>
    <t xml:space="preserve"> 88827 </t>
  </si>
  <si>
    <t xml:space="preserve"> 88828 </t>
  </si>
  <si>
    <t xml:space="preserve"> 88829 </t>
  </si>
  <si>
    <t xml:space="preserve"> 00010535 </t>
  </si>
  <si>
    <t>BETONEIRA CAPACIDADE NOMINAL 400 L, CAPACIDADE DE MISTURA  280 L, MOTOR ELETRICO TRIFASICO 220/380 V POTENCIA 2 CV, SEM CARREGADOR</t>
  </si>
  <si>
    <t xml:space="preserve"> 00002705 </t>
  </si>
  <si>
    <t>ENERGIA ELETRICA ATE 2000 KWH INDUSTRIAL, SEM DEMANDA</t>
  </si>
  <si>
    <t>KW/H</t>
  </si>
  <si>
    <t xml:space="preserve"> 89226 </t>
  </si>
  <si>
    <t xml:space="preserve"> 89221 </t>
  </si>
  <si>
    <t xml:space="preserve"> 89222 </t>
  </si>
  <si>
    <t xml:space="preserve"> 89225 </t>
  </si>
  <si>
    <t xml:space="preserve"> 89223 </t>
  </si>
  <si>
    <t xml:space="preserve"> 89224 </t>
  </si>
  <si>
    <t xml:space="preserve"> 00036397 </t>
  </si>
  <si>
    <t>BETONEIRA, CAPACIDADE NOMINAL 600 L, CAPACIDADE DE MISTURA  360L, MOTOR ELETRICO TRIFASICO 220/380V, POTENCIA 4CV, EXCLUSO CARREGADOR</t>
  </si>
  <si>
    <t xml:space="preserve"> 00000996 </t>
  </si>
  <si>
    <t>CABO DE COBRE, FLEXIVEL, CLASSE 4 OU 5, ISOLACAO EM PVC/A, ANTICHAMA BWF-B, COBERTURA PVC-ST1, ANTICHAMA BWF-B, 1 CONDUTOR, 0,6/1 KV, SECAO NOMINAL 25 MM2</t>
  </si>
  <si>
    <t xml:space="preserve"> 00042408 </t>
  </si>
  <si>
    <t>LONA PLASTICA EXTRA FORTE PRETA, E = 200 MICRA</t>
  </si>
  <si>
    <t xml:space="preserve"> 7058 </t>
  </si>
  <si>
    <t xml:space="preserve"> 7059 </t>
  </si>
  <si>
    <t xml:space="preserve"> 91402 </t>
  </si>
  <si>
    <t xml:space="preserve"> 88281 </t>
  </si>
  <si>
    <t xml:space="preserve"> 7060 </t>
  </si>
  <si>
    <t xml:space="preserve"> 7061 </t>
  </si>
  <si>
    <t xml:space="preserve"> 00037733 </t>
  </si>
  <si>
    <t>CACAMBA METALICA BASCULANTE COM CAPACIDADE DE 6 M3 (INCLUI MONTAGEM, NAO INCLUI CAMINHAO)</t>
  </si>
  <si>
    <t xml:space="preserve"> 00037752 </t>
  </si>
  <si>
    <t>CAMINHAO TOCO, PESO BRUTO TOTAL 16000 KG, CARGA UTIL MAXIMA 11130 KG, DISTANCIA ENTRE EIXOS 5,36 M, POTENCIA 185 CV (INCLUI CABINE E CHASSI, NAO INCLUI CARROCERIA)</t>
  </si>
  <si>
    <t xml:space="preserve"> 00004221 </t>
  </si>
  <si>
    <t>OLEO DIESEL COMBUSTIVEL COMUM</t>
  </si>
  <si>
    <t xml:space="preserve"> 91396 </t>
  </si>
  <si>
    <t xml:space="preserve"> 91398 </t>
  </si>
  <si>
    <t xml:space="preserve"> 91397 </t>
  </si>
  <si>
    <t xml:space="preserve"> 88282 </t>
  </si>
  <si>
    <t xml:space="preserve"> 5763 </t>
  </si>
  <si>
    <t xml:space="preserve"> 53831 </t>
  </si>
  <si>
    <t xml:space="preserve"> 00037747 </t>
  </si>
  <si>
    <t>CAMINHAO TRUCADO, PESO BRUTO TOTAL 23000 KG, CARGA UTIL MAXIMA 15935 KG, DISTANCIA ENTRE EIXOS 4,80 M, POTENCIA 230 CV (INCLUI CABINE E CHASSI, NAO INCLUI CARROCERIA)</t>
  </si>
  <si>
    <t xml:space="preserve"> 00037736 </t>
  </si>
  <si>
    <t>TANQUE DE ACO CARBONO NAO REVESTIDO, PARA TRANSPORTE DE AGUA COM CAPACIDADE DE 10 M3, COM BOMBA CENTRIFUGA POR TOMADA DE FORCA, VAZAO MAXIMA *75* M3/H (INCLUI MONTAGEM, NAO INCLUI CAMINHAO)</t>
  </si>
  <si>
    <t xml:space="preserve"> 88261 </t>
  </si>
  <si>
    <t xml:space="preserve"> 95329 </t>
  </si>
  <si>
    <t xml:space="preserve"> 00001214 </t>
  </si>
  <si>
    <t>CARPINTEIRO DE ESQUADRIAS</t>
  </si>
  <si>
    <t xml:space="preserve"> 95330 </t>
  </si>
  <si>
    <t xml:space="preserve"> 00001213 </t>
  </si>
  <si>
    <t>CARPINTEIRO DE FORMAS</t>
  </si>
  <si>
    <t xml:space="preserve"> 91529 </t>
  </si>
  <si>
    <t xml:space="preserve"> 91530 </t>
  </si>
  <si>
    <t xml:space="preserve"> 88297 </t>
  </si>
  <si>
    <t xml:space="preserve"> 91531 </t>
  </si>
  <si>
    <t xml:space="preserve"> 91532 </t>
  </si>
  <si>
    <t xml:space="preserve"> 00013458 </t>
  </si>
  <si>
    <t>COMPACTADOR DE SOLOS DE PERCURSAO (SOQUETE) COM MOTOR A GASOLINA 4 TEMPOS DE 4 HP (4 CV)</t>
  </si>
  <si>
    <t xml:space="preserve"> 00004222 </t>
  </si>
  <si>
    <t>GASOLINA COMUM</t>
  </si>
  <si>
    <t xml:space="preserve"> 95265 </t>
  </si>
  <si>
    <t xml:space="preserve"> 95260 </t>
  </si>
  <si>
    <t xml:space="preserve"> 95261 </t>
  </si>
  <si>
    <t xml:space="preserve"> 95264 </t>
  </si>
  <si>
    <t xml:space="preserve"> 95263 </t>
  </si>
  <si>
    <t xml:space="preserve"> 95262 </t>
  </si>
  <si>
    <t xml:space="preserve"> 00011281 </t>
  </si>
  <si>
    <t>COMPACTADOR DE SOLO A PERCUSSAO (SOQUETE), COM MOTOR GASOLINA DE 4 TEMPOS, PESO ENTRE 55 E 65 KG, FORCA DE IMPACTO DE 1.000 A 1.500 KGF, FREQUENCIA DE 600 A 700 GOLPES POR MINUTO, VELOCIDADE DE TRABALHO ENTRE 10 E 15 M/MIN, POTENCIA ENTRE 2,00 E 3,00 HP</t>
  </si>
  <si>
    <t xml:space="preserve"> 00011616 </t>
  </si>
  <si>
    <t>MARTELO DEMOLIDOR PNEUMATICO MANUAL, PADRAO, PESO DE 32 KG</t>
  </si>
  <si>
    <t xml:space="preserve"> 90586 </t>
  </si>
  <si>
    <t xml:space="preserve"> 90587 </t>
  </si>
  <si>
    <t xml:space="preserve"> 00001525 </t>
  </si>
  <si>
    <t>CONCRETO USINADO BOMBEAVEL, CLASSE DE RESISTENCIA C30, COM BRITA 0 E 1, SLUMP = 100 +/- 20 MM, INCLUI SERVICO DE BOMBEAMENTO (NBR 8953)</t>
  </si>
  <si>
    <t xml:space="preserve"> 00004721 </t>
  </si>
  <si>
    <t>PEDRA BRITADA N. 1 (9,5 a 19 MM) POSTO PEDREIRA/FORNECEDOR, SEM FRETE</t>
  </si>
  <si>
    <t xml:space="preserve"> 94971 </t>
  </si>
  <si>
    <t xml:space="preserve"> 94972 </t>
  </si>
  <si>
    <t xml:space="preserve"> 00000867 </t>
  </si>
  <si>
    <t>CABO DE COBRE NU 50 MM2 MEIO-DURO</t>
  </si>
  <si>
    <t xml:space="preserve"> 00000032 </t>
  </si>
  <si>
    <t>ACO CA-50, 6,3 MM, VERGALHAO</t>
  </si>
  <si>
    <t xml:space="preserve"> 00000033 </t>
  </si>
  <si>
    <t>ACO CA-50, 8,0 MM, VERGALHAO</t>
  </si>
  <si>
    <t xml:space="preserve"> 00043059 </t>
  </si>
  <si>
    <t>ACO CA-60, 4,2 MM, OU 5,0 MM, OU 6,0 MM, OU 7,0 MM, VERGALHAO</t>
  </si>
  <si>
    <t xml:space="preserve"> 95332 </t>
  </si>
  <si>
    <t xml:space="preserve"> 00002436 </t>
  </si>
  <si>
    <t>ELETRICISTA</t>
  </si>
  <si>
    <t xml:space="preserve"> 95335 </t>
  </si>
  <si>
    <t xml:space="preserve"> 00002696 </t>
  </si>
  <si>
    <t>ENCANADOR OU BOMBEIRO HIDRAULICO</t>
  </si>
  <si>
    <t xml:space="preserve"> 95390 </t>
  </si>
  <si>
    <t xml:space="preserve"> 00025964 </t>
  </si>
  <si>
    <t>JARDINEIRO</t>
  </si>
  <si>
    <t xml:space="preserve"> 95341 </t>
  </si>
  <si>
    <t xml:space="preserve"> 00004755 </t>
  </si>
  <si>
    <t>MARMORISTA / GRANITEIRO</t>
  </si>
  <si>
    <t xml:space="preserve"> 95344 </t>
  </si>
  <si>
    <t xml:space="preserve"> 00025957 </t>
  </si>
  <si>
    <t>MONTADOR DE ESTRUTURAS METALICAS</t>
  </si>
  <si>
    <t xml:space="preserve"> 95346 </t>
  </si>
  <si>
    <t xml:space="preserve"> 00020020 </t>
  </si>
  <si>
    <t>MOTORISTA DE CAMINHAO-BASCULANTE</t>
  </si>
  <si>
    <t xml:space="preserve"> 95347 </t>
  </si>
  <si>
    <t xml:space="preserve"> 00004093 </t>
  </si>
  <si>
    <t>MOTORISTA DE CAMINHAO</t>
  </si>
  <si>
    <t xml:space="preserve"> 95351 </t>
  </si>
  <si>
    <t xml:space="preserve"> 00004096 </t>
  </si>
  <si>
    <t>MOTORISTA OPERADOR DE CAMINHAO COM MUNCK</t>
  </si>
  <si>
    <t xml:space="preserve"> 95389 </t>
  </si>
  <si>
    <t xml:space="preserve"> 00037666 </t>
  </si>
  <si>
    <t>OPERADOR DE BETONEIRA ESTACIONARIA / MISTURADOR</t>
  </si>
  <si>
    <t xml:space="preserve"> 95357 </t>
  </si>
  <si>
    <t xml:space="preserve"> 00004234 </t>
  </si>
  <si>
    <t>OPERADOR DE ESCAVADEIRA</t>
  </si>
  <si>
    <t xml:space="preserve"> 95358 </t>
  </si>
  <si>
    <t xml:space="preserve"> 00004253 </t>
  </si>
  <si>
    <t>OPERADOR DE GUINCHO OU GUINCHEIRO</t>
  </si>
  <si>
    <t xml:space="preserve"> 95359 </t>
  </si>
  <si>
    <t xml:space="preserve"> 00004254 </t>
  </si>
  <si>
    <t>OPERADOR DE GUINDASTE</t>
  </si>
  <si>
    <t xml:space="preserve"> 95361 </t>
  </si>
  <si>
    <t xml:space="preserve"> 00004257 </t>
  </si>
  <si>
    <t>OPERADOR DE MARTELETE OU MARTELETEIRO</t>
  </si>
  <si>
    <t xml:space="preserve"> 95360 </t>
  </si>
  <si>
    <t xml:space="preserve"> 00004230 </t>
  </si>
  <si>
    <t>OPERADOR DE MAQUINAS E TRATORES DIVERSOS (TERRAPLANAGEM)</t>
  </si>
  <si>
    <t xml:space="preserve"> 95371 </t>
  </si>
  <si>
    <t xml:space="preserve"> 00004750 </t>
  </si>
  <si>
    <t>PEDREIRO</t>
  </si>
  <si>
    <t xml:space="preserve"> 95372 </t>
  </si>
  <si>
    <t xml:space="preserve"> 00004783 </t>
  </si>
  <si>
    <t>PINTOR</t>
  </si>
  <si>
    <t xml:space="preserve"> 95378 </t>
  </si>
  <si>
    <t xml:space="preserve"> 00006111 </t>
  </si>
  <si>
    <t>SERVENTE DE OBRAS</t>
  </si>
  <si>
    <t xml:space="preserve"> 95385 </t>
  </si>
  <si>
    <t xml:space="preserve"> 00012869 </t>
  </si>
  <si>
    <t>TELHADOR</t>
  </si>
  <si>
    <t xml:space="preserve"> 95386 </t>
  </si>
  <si>
    <t xml:space="preserve"> 00004237 </t>
  </si>
  <si>
    <t>OPERADOR DE TRATOR - EXCLUSIVE AGROPECUARIA</t>
  </si>
  <si>
    <t xml:space="preserve"> 00034709 </t>
  </si>
  <si>
    <t>DISJUNTOR TIPO DIN/IEC, TRIPOLAR DE 10 ATE 50A</t>
  </si>
  <si>
    <t xml:space="preserve"> 00002446 </t>
  </si>
  <si>
    <t>ELETRODUTO/DUTO PEAD FLEXIVEL PAREDE SIMPLES, CORRUGACAO HELICOIDAL, COR PRETA, SEM ROSCA, DE 2",  PARA CABEAMENTO SUBTERRANEO (NBR 15715)</t>
  </si>
  <si>
    <t xml:space="preserve"> 00002685 </t>
  </si>
  <si>
    <t>ELETRODUTO DE PVC RIGIDO ROSCAVEL DE 1 ", SEM LUVA</t>
  </si>
  <si>
    <t xml:space="preserve"> 5627 </t>
  </si>
  <si>
    <t xml:space="preserve"> 5628 </t>
  </si>
  <si>
    <t xml:space="preserve"> 88294 </t>
  </si>
  <si>
    <t xml:space="preserve"> 5629 </t>
  </si>
  <si>
    <t xml:space="preserve"> 5630 </t>
  </si>
  <si>
    <t xml:space="preserve"> 00010685 </t>
  </si>
  <si>
    <t>ESCAVADEIRA HIDRAULICA SOBRE ESTEIRAS, CACAMBA 0,80M3, PESO OPERACIONAL 17T, POTENCIA BRUTA 111HP</t>
  </si>
  <si>
    <t xml:space="preserve"> 00005068 </t>
  </si>
  <si>
    <t>PREGO DE ACO POLIDO COM CABECA 17 X 21 (2 X 11)</t>
  </si>
  <si>
    <t xml:space="preserve"> 00006189 </t>
  </si>
  <si>
    <t>TABUA NAO APARELHADA *2,5 X 30* CM, EM MACARANDUBA, ANGELIM OU EQUIVALENTE DA REGIAO - BRUTA</t>
  </si>
  <si>
    <t xml:space="preserve"> 00006193 </t>
  </si>
  <si>
    <t>TABUA  NAO  APARELHADA  *2,5 X 20* CM, EM MACARANDUBA, ANGELIM OU EQUIVALENTE DA REGIAO - BRUTA</t>
  </si>
  <si>
    <t xml:space="preserve"> 00000392 </t>
  </si>
  <si>
    <t>ABRACADEIRA EM ACO PARA AMARRACAO DE ELETRODUTOS, TIPO D, COM 1/2" E PARAFUSO DE FIXACAO</t>
  </si>
  <si>
    <t xml:space="preserve"> 93278 </t>
  </si>
  <si>
    <t xml:space="preserve"> 93277 </t>
  </si>
  <si>
    <t xml:space="preserve"> 88295 </t>
  </si>
  <si>
    <t xml:space="preserve"> 93280 </t>
  </si>
  <si>
    <t xml:space="preserve"> 93279 </t>
  </si>
  <si>
    <t xml:space="preserve"> 00036487 </t>
  </si>
  <si>
    <t>GUINCHO ELETRICO DE COLUNA, CAPACIDADE 400 KG, COM MOTO FREIO, MOTOR TRIFASICO DE 1,25 CV</t>
  </si>
  <si>
    <t xml:space="preserve"> 93284 </t>
  </si>
  <si>
    <t xml:space="preserve"> 93296 </t>
  </si>
  <si>
    <t xml:space="preserve"> 93283 </t>
  </si>
  <si>
    <t xml:space="preserve"> 88296 </t>
  </si>
  <si>
    <t xml:space="preserve"> 93285 </t>
  </si>
  <si>
    <t xml:space="preserve"> 93286 </t>
  </si>
  <si>
    <t xml:space="preserve"> 00025954 </t>
  </si>
  <si>
    <t>GUINDASTE HIDRAULICO AUTOPROPELIDO, COM LANCA TELESCOPICA 40 M, CAPACIDADE MAXIMA 60 T, POTENCIA 260 KW, TRACAO 6 X 6</t>
  </si>
  <si>
    <t xml:space="preserve"> 89259 </t>
  </si>
  <si>
    <t xml:space="preserve"> 89260 </t>
  </si>
  <si>
    <t xml:space="preserve"> 91466 </t>
  </si>
  <si>
    <t xml:space="preserve"> 88286 </t>
  </si>
  <si>
    <t xml:space="preserve"> 89262 </t>
  </si>
  <si>
    <t xml:space="preserve"> 91467 </t>
  </si>
  <si>
    <t xml:space="preserve"> 00037761 </t>
  </si>
  <si>
    <t>CAMINHAO TOCO, PESO BRUTO TOTAL 16000 KG, CARGA UTIL MAXIMA DE 10685 KG, DISTANCIA ENTRE EIXOS 4,8M, POTENCIA 189 CV (INCLUI CABINE E CHASSI, NAO INCLUI CARROCERIA)</t>
  </si>
  <si>
    <t xml:space="preserve"> 00003363 </t>
  </si>
  <si>
    <t>GUINDAUTO HIDRAULICO, CAPACIDADE MAXIMA DE CARGA 6200 KG, MOMENTO MAXIMO DE CARGA 11,7 TM , ALCANCE MAXIMO HORIZONTAL  9,70 M, PARA MONTAGEM SOBRE CHASSI DE CAMINHAO PBT MINIMO 13000 KG (INCLUI MONTAGEM, NAO INCLUI CAMINHAO)</t>
  </si>
  <si>
    <t xml:space="preserve"> 00003378 </t>
  </si>
  <si>
    <t>!EM PROCESSO DE DESATIVACAO! HASTE DE ATERRAMENTO EM ACO COM 3,00 M DE COMPRIMENTO E DN = 3/4", REVESTIDA COM BAIXA CAMADA DE COBRE, SEM CONECTOR</t>
  </si>
  <si>
    <t xml:space="preserve"> 00011964 </t>
  </si>
  <si>
    <t>PARAFUSO DE ACO TIPO CHUMBADOR PARABOLT, DIAMETRO 3/8", COMPRIMENTO 75 MM</t>
  </si>
  <si>
    <t xml:space="preserve"> 00038112 </t>
  </si>
  <si>
    <t>INTERRUPTOR SIMPLES 10A, 250V (APENAS MODULO)</t>
  </si>
  <si>
    <t xml:space="preserve"> 00038101 </t>
  </si>
  <si>
    <t>TOMADA 2P+T 10A, 250V  (APENAS MODULO)</t>
  </si>
  <si>
    <t xml:space="preserve"> 91277 </t>
  </si>
  <si>
    <t xml:space="preserve"> 91278 </t>
  </si>
  <si>
    <t xml:space="preserve"> 00004718 </t>
  </si>
  <si>
    <t>PEDRA BRITADA N. 2 (19 A 38 MM) POSTO PEDREIRA/FORNECEDOR, SEM FRETE</t>
  </si>
  <si>
    <t xml:space="preserve"> 99829 </t>
  </si>
  <si>
    <t xml:space="preserve"> 99830 </t>
  </si>
  <si>
    <t xml:space="preserve"> 99831 </t>
  </si>
  <si>
    <t xml:space="preserve"> 99832 </t>
  </si>
  <si>
    <t xml:space="preserve"> 00000746 </t>
  </si>
  <si>
    <t>LAVADORA DE ALTA PRESSAO (LAVA - JATO) PARA AGUA FRIA, PRESSAO DE OPERACAO ENTRE 1400 E 1900 LIB/POL2, VAZAO MAXIMA ENTRE  400 E 700 L/H, POTENCIA DE OPERACAO ENTRE 2,50 E 3,00 CV</t>
  </si>
  <si>
    <t xml:space="preserve"> 00036794 </t>
  </si>
  <si>
    <t>LAVATORIO DE LOUCA BRANCA, COM COLUNA, DIMENSOES *44 X 35* CM (L X C)</t>
  </si>
  <si>
    <t xml:space="preserve"> 95115 </t>
  </si>
  <si>
    <t xml:space="preserve"> 95114 </t>
  </si>
  <si>
    <t xml:space="preserve"> 88298 </t>
  </si>
  <si>
    <t xml:space="preserve"> 53863 </t>
  </si>
  <si>
    <t xml:space="preserve"> 00041898 </t>
  </si>
  <si>
    <t>MARTELO DEMOLIDOR PNEUMATICO MANUAL, PESO  DE 28 KG, COM SILENCIADOR</t>
  </si>
  <si>
    <t xml:space="preserve"> 00043488 </t>
  </si>
  <si>
    <t>EPI - FAMILIA OPERADOR ESCAVADEIRA - HORISTA (ENCARGOS COMPLEMENTARES - COLETADO CAIXA)</t>
  </si>
  <si>
    <t xml:space="preserve"> 00043464 </t>
  </si>
  <si>
    <t>FERRAMENTAS - FAMILIA OPERADOR ESCAVADEIRA - HORISTA (ENCARGOS COMPLEMENTARES - COLETADO CAIXA)</t>
  </si>
  <si>
    <t xml:space="preserve"> 00001351 </t>
  </si>
  <si>
    <t>!EM PROCESSO DE DESATIVACAO! CHAPA DE MADEIRA COMPENSADA RESINADA PARA FORMA DE CONCRETO, DE *2,2 X 1,1* M, E = 6 MM</t>
  </si>
  <si>
    <t xml:space="preserve"> 00001358 </t>
  </si>
  <si>
    <t>CHAPA DE MADEIRA COMPENSADA RESINADA PARA FORMA DE CONCRETO, DE *2,2 X 1,1* M, E = 17 MM</t>
  </si>
  <si>
    <t xml:space="preserve"> 00039995 </t>
  </si>
  <si>
    <t>POLIESTIRENO EXPANDIDO/EPS (ISOPOR), TIPO 2F, BLOCO</t>
  </si>
  <si>
    <t xml:space="preserve"> 00020247 </t>
  </si>
  <si>
    <t>PREGO DE ACO POLIDO COM CABECA 15 X 15 (1 1/4 X 13)</t>
  </si>
  <si>
    <t xml:space="preserve"> 00005073 </t>
  </si>
  <si>
    <t>PREGO DE ACO POLIDO COM CABECA 17 X 24 (2 1/4 X 11)</t>
  </si>
  <si>
    <t xml:space="preserve"> 00001359 </t>
  </si>
  <si>
    <t>!EM PROCESSO DE DESATIVACAO! CHAPA DE MADEIRA COMPENSADA RESINADA PARA FORMA DE CONCRETO, DE *2,2 X 1,1* M, E = 20 MM</t>
  </si>
  <si>
    <t xml:space="preserve"> 00039014 </t>
  </si>
  <si>
    <t>FIBRA DE ACO PARA REFORCO DO CONCRETO, SOLTA, TIPO A-I, FATOR DE FORMA *50* L / D, COMPRIMENTO DE *30* MM E RESISTENCIA A TRACAO DO ACO MAIOR 1000 MPA</t>
  </si>
  <si>
    <t xml:space="preserve"> 00043490 </t>
  </si>
  <si>
    <t>EPI - FAMILIA PINTOR - HORISTA (ENCARGOS COMPLEMENTARES - COLETADO CAIXA)</t>
  </si>
  <si>
    <t xml:space="preserve"> 00043466 </t>
  </si>
  <si>
    <t>FERRAMENTAS - FAMILIA PINTOR - HORISTA (ENCARGOS COMPLEMENTARES - COLETADO CAIXA)</t>
  </si>
  <si>
    <t xml:space="preserve"> 91273 </t>
  </si>
  <si>
    <t xml:space="preserve"> 91274 </t>
  </si>
  <si>
    <t xml:space="preserve"> 91275 </t>
  </si>
  <si>
    <t xml:space="preserve"> 91276 </t>
  </si>
  <si>
    <t xml:space="preserve"> 00001442 </t>
  </si>
  <si>
    <t>COMPACTADOR DE SOLO TIPO PLACA VIBRATORIA REVERSIVEL, A GASOLINA, 4 TEMPOS, PESO DE 125 A 150 KG, FORCA CENTRIFUGA DE 2500 A 2800 KGF, LARG. TRABALHO DE 400 A 450 MM, FREQ VIBRACAO DE 4300 A 4500 RPM, VELOC. TRABALHO DE 15 A 20 M/MIN, POT. DE 5,5 A 6,0 HP</t>
  </si>
  <si>
    <t xml:space="preserve"> 95273 </t>
  </si>
  <si>
    <t xml:space="preserve"> 95272 </t>
  </si>
  <si>
    <t xml:space="preserve"> 95274 </t>
  </si>
  <si>
    <t xml:space="preserve"> 95275 </t>
  </si>
  <si>
    <t xml:space="preserve"> 00013954 </t>
  </si>
  <si>
    <t>POLIDORA DE PISO (POLITRIZ) ELETRICA, MOTOR MONOFASICO DE 4 HP, PESO DE 100 KG, DIAMETRO DO TRABALHO DE 450 MM</t>
  </si>
  <si>
    <t xml:space="preserve"> 88858 </t>
  </si>
  <si>
    <t xml:space="preserve"> 88857 </t>
  </si>
  <si>
    <t xml:space="preserve"> 53786 </t>
  </si>
  <si>
    <t xml:space="preserve"> 5664 </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</si>
  <si>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</si>
  <si>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</si>
  <si>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91689 </t>
  </si>
  <si>
    <t xml:space="preserve"> 91688 </t>
  </si>
  <si>
    <t xml:space="preserve"> 91690 </t>
  </si>
  <si>
    <t xml:space="preserve"> 91691 </t>
  </si>
  <si>
    <t xml:space="preserve"> 00014618 </t>
  </si>
  <si>
    <t>SERRA CIRCULAR DE BANCADA COM MOTOR ELETRICO, POTENCIA DE *1600* W, PARA DISCO DE DIAMETRO DE 10" (250 MM)</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</si>
  <si>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</si>
  <si>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</si>
  <si>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</si>
  <si>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</si>
  <si>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00038102 </t>
  </si>
  <si>
    <t>TOMADA 2P+T 20A, 250V  (APENAS MODULO)</t>
  </si>
  <si>
    <t xml:space="preserve"> 00013415 </t>
  </si>
  <si>
    <t>TORNEIRA CROMADA DE MESA PARA LAVATORIO, PADRAO POPULAR, 1/2 " OU 3/4 " (REF 1193)</t>
  </si>
  <si>
    <t xml:space="preserve"> 89030 </t>
  </si>
  <si>
    <t xml:space="preserve"> 89029 </t>
  </si>
  <si>
    <t xml:space="preserve"> 88324 </t>
  </si>
  <si>
    <t xml:space="preserve"> 5724 </t>
  </si>
  <si>
    <t xml:space="preserve"> 53817 </t>
  </si>
  <si>
    <t xml:space="preserve"> 00007622 </t>
  </si>
  <si>
    <t>TRATOR DE ESTEIRAS, POTENCIA DE 100 HP, PESO OPERACIONAL DE 9,4 T, COM LAMINA COM CAPACIDADE DE 2,19 M3</t>
  </si>
  <si>
    <t xml:space="preserve"> 00010420 </t>
  </si>
  <si>
    <t>BACIA SANITARIA (VASO) CONVENCIONAL, DE LOUCA BRANCA, SIFAO APARENTE, SAIDA VERTICAL (SEM ASSENTO)</t>
  </si>
  <si>
    <t xml:space="preserve"> 00004384 </t>
  </si>
  <si>
    <t>PARAFUSO NIQUELADO COM ACABAMENTO CROMADO PARA FIXAR PECA SANITARIA, INCLUI PORCA CEGA, ARRUELA E BUCHA DE NYLON TAMANHO S-10</t>
  </si>
  <si>
    <t xml:space="preserve"> 00006138 </t>
  </si>
  <si>
    <t>VEDACAO PVC, 100 MM, PARA SAIDA VASO SANITARIO</t>
  </si>
  <si>
    <t xml:space="preserve"> 00036520 </t>
  </si>
  <si>
    <t>BACIA SANITARIA (VASO) CONVENCIONAL PARA PCD, SEM FURO FRONTAL, DE LOUCA BRANCA (SEM ASSENTO)</t>
  </si>
  <si>
    <t xml:space="preserve"> 90583 </t>
  </si>
  <si>
    <t xml:space="preserve"> 90582 </t>
  </si>
  <si>
    <t xml:space="preserve"> 90584 </t>
  </si>
  <si>
    <t xml:space="preserve"> 90585 </t>
  </si>
  <si>
    <t xml:space="preserve"> 00013896 </t>
  </si>
  <si>
    <t>VIBRADOR DE IMERSAO, DIAMETRO DA PONTEIRA DE *45* MM, COM MOTOR ELETRICO TRIFASICO DE 2 HP (2 CV)</t>
  </si>
  <si>
    <t>LOCAL: MINI ESTÁDIO “CÂNDIDO JORDÃO DE MAGALHÃES”</t>
  </si>
  <si>
    <t>OBRA: REFORMA DO MINI ESTÁDIO “CÂNDIDO JORDÃO DE MAGALHÃES” E A REVITALIZAÇÃO DO SEU ENTORNO</t>
  </si>
  <si>
    <t xml:space="preserve">ENDEREÇO: RUA JOAQUIM DE  MAGALHÃES, DISTRITO DE BOM SUCESSO </t>
  </si>
</sst>
</file>

<file path=xl/styles.xml><?xml version="1.0" encoding="utf-8"?>
<styleSheet xmlns="http://schemas.openxmlformats.org/spreadsheetml/2006/main">
  <numFmts count="31">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quot;R$&quot;\ #,##0.00"/>
    <numFmt numFmtId="173" formatCode="_(&quot;$&quot;* #,##0.00_);_(&quot;$&quot;* \(#,##0.00\);_(&quot;$&quot;* &quot;-&quot;??_);_(@_)"/>
    <numFmt numFmtId="174" formatCode="#,##0.00&quot; &quot;;&quot; (&quot;#,##0.00&quot;)&quot;;&quot; -&quot;#&quot; &quot;;@&quot; &quot;"/>
    <numFmt numFmtId="175" formatCode="_(&quot;$&quot;* #,##0_);_(&quot;$&quot;* \(#,##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 #,##0.000_);_(* \(#,##0.000\);_(* &quot;-&quot;??_);_(@_)"/>
    <numFmt numFmtId="187" formatCode="_(&quot;R$&quot;* #,##0.0000_);_(&quot;R$&quot;* \(#,##0.0000\);_(&quot;R$&quot;* &quot;-&quot;??_);_(@_)"/>
    <numFmt numFmtId="188" formatCode="_(* #,##0.000000_);_(* \(#,##0.000000\);_(* &quot;-&quot;??_);_(@_)"/>
    <numFmt numFmtId="189" formatCode="_(* #,##0.00000_);_(* \(#,##0.00000\);_(* &quot;-&quot;??_);_(@_)"/>
    <numFmt numFmtId="190" formatCode="0.000"/>
    <numFmt numFmtId="191" formatCode="#,##0.0000000"/>
  </numFmts>
  <fonts count="11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sz val="12"/>
      <name val="Cambria"/>
      <family val="1"/>
      <scheme val="major"/>
    </font>
    <font>
      <u/>
      <sz val="12"/>
      <name val="Cambria"/>
      <family val="1"/>
      <scheme val="major"/>
    </font>
    <font>
      <b/>
      <sz val="10"/>
      <color rgb="FFFF0000"/>
      <name val="Arial"/>
      <family val="2"/>
    </font>
    <font>
      <u/>
      <sz val="10"/>
      <name val="Arial"/>
      <family val="2"/>
    </font>
    <font>
      <sz val="10"/>
      <color theme="1"/>
      <name val="Arial"/>
      <family val="2"/>
    </font>
    <font>
      <sz val="9"/>
      <name val="Calibri"/>
      <family val="2"/>
    </font>
    <font>
      <sz val="11"/>
      <color rgb="FF000000"/>
      <name val="Calibri"/>
      <family val="2"/>
    </font>
    <font>
      <sz val="11"/>
      <color theme="1"/>
      <name val="Arial"/>
      <family val="2"/>
    </font>
    <font>
      <u/>
      <sz val="10"/>
      <color theme="10"/>
      <name val="Arial"/>
      <family val="2"/>
    </font>
    <font>
      <b/>
      <sz val="11"/>
      <color theme="1"/>
      <name val="Calibri"/>
      <family val="2"/>
      <scheme val="minor"/>
    </font>
    <font>
      <b/>
      <u/>
      <sz val="11"/>
      <name val="Calibri"/>
      <family val="2"/>
      <scheme val="minor"/>
    </font>
    <font>
      <b/>
      <u/>
      <sz val="10"/>
      <color theme="10"/>
      <name val="Arial"/>
      <family val="2"/>
    </font>
    <font>
      <sz val="8"/>
      <name val="Arial"/>
      <family val="2"/>
    </font>
    <font>
      <b/>
      <sz val="10"/>
      <color theme="1"/>
      <name val="Arial"/>
      <family val="2"/>
    </font>
    <font>
      <sz val="11"/>
      <color rgb="FFFF0000"/>
      <name val="Arial"/>
      <family val="2"/>
    </font>
    <font>
      <sz val="10"/>
      <color rgb="FF000000"/>
      <name val="Arial1"/>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12"/>
      <name val="Calibri"/>
      <family val="2"/>
      <scheme val="minor"/>
    </font>
    <font>
      <sz val="10"/>
      <name val="Courier New"/>
    </font>
    <font>
      <sz val="11"/>
      <name val="Calibri"/>
      <family val="2"/>
    </font>
    <font>
      <b/>
      <sz val="11"/>
      <name val="Calibri"/>
      <family val="2"/>
    </font>
    <font>
      <b/>
      <sz val="13"/>
      <name val="Calibri"/>
      <family val="2"/>
      <scheme val="minor"/>
    </font>
    <font>
      <b/>
      <sz val="11"/>
      <name val="Arial"/>
      <family val="1"/>
    </font>
    <font>
      <b/>
      <sz val="10"/>
      <name val="Arial"/>
      <family val="1"/>
    </font>
    <font>
      <sz val="10"/>
      <color rgb="FF000000"/>
      <name val="Arial"/>
      <family val="1"/>
    </font>
    <font>
      <sz val="10"/>
      <name val="Arial"/>
      <family val="1"/>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2" tint="-0.499984740745262"/>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rgb="FF00B0F0"/>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76">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375">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10" fillId="2" borderId="0" applyNumberFormat="0" applyFont="0" applyFill="0" applyProtection="0"/>
    <xf numFmtId="0" fontId="9" fillId="8" borderId="0" applyNumberFormat="0" applyBorder="0" applyAlignment="0" applyProtection="0"/>
    <xf numFmtId="0" fontId="10" fillId="3" borderId="0" applyNumberFormat="0" applyFont="0" applyFill="0" applyProtection="0"/>
    <xf numFmtId="0" fontId="9" fillId="9" borderId="0" applyNumberFormat="0" applyBorder="0" applyAlignment="0" applyProtection="0"/>
    <xf numFmtId="0" fontId="10" fillId="4" borderId="0" applyNumberFormat="0" applyFont="0" applyFill="0" applyProtection="0"/>
    <xf numFmtId="0" fontId="9" fillId="10" borderId="0" applyNumberFormat="0" applyBorder="0" applyAlignment="0" applyProtection="0"/>
    <xf numFmtId="0" fontId="10" fillId="2" borderId="0" applyNumberFormat="0" applyFont="0" applyFill="0" applyProtection="0"/>
    <xf numFmtId="0" fontId="9" fillId="7" borderId="0" applyNumberFormat="0" applyBorder="0" applyAlignment="0" applyProtection="0"/>
    <xf numFmtId="0" fontId="10" fillId="4" borderId="0" applyNumberFormat="0" applyFont="0" applyFill="0" applyProtection="0"/>
    <xf numFmtId="0" fontId="9" fillId="6" borderId="0" applyNumberFormat="0" applyBorder="0" applyAlignment="0" applyProtection="0"/>
    <xf numFmtId="0" fontId="10" fillId="3" borderId="0" applyNumberFormat="0" applyFont="0" applyFill="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9" borderId="0" applyNumberFormat="0" applyFont="0" applyFill="0" applyProtection="0"/>
    <xf numFmtId="0" fontId="9" fillId="9" borderId="0" applyNumberFormat="0" applyBorder="0" applyAlignment="0" applyProtection="0"/>
    <xf numFmtId="0" fontId="10" fillId="13" borderId="0" applyNumberFormat="0" applyFont="0" applyFill="0" applyProtection="0"/>
    <xf numFmtId="0" fontId="9" fillId="14"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15" borderId="0" applyNumberFormat="0" applyFont="0" applyFill="0" applyProtection="0"/>
    <xf numFmtId="0" fontId="9" fillId="10" borderId="0" applyNumberFormat="0" applyBorder="0" applyAlignment="0" applyProtection="0"/>
    <xf numFmtId="0" fontId="38" fillId="16" borderId="0" applyNumberFormat="0" applyBorder="0" applyAlignment="0" applyProtection="0"/>
    <xf numFmtId="0" fontId="38" fillId="9" borderId="0" applyNumberFormat="0" applyBorder="0" applyAlignment="0" applyProtection="0"/>
    <xf numFmtId="0" fontId="38" fillId="11"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11" fillId="16" borderId="0" applyNumberFormat="0" applyFont="0" applyFill="0" applyProtection="0"/>
    <xf numFmtId="0" fontId="38" fillId="6" borderId="0" applyNumberFormat="0" applyBorder="0" applyAlignment="0" applyProtection="0"/>
    <xf numFmtId="0" fontId="11" fillId="9" borderId="0" applyNumberFormat="0" applyFont="0" applyFill="0" applyProtection="0"/>
    <xf numFmtId="0" fontId="38" fillId="20" borderId="0" applyNumberFormat="0" applyBorder="0" applyAlignment="0" applyProtection="0"/>
    <xf numFmtId="0" fontId="11" fillId="13" borderId="0" applyNumberFormat="0" applyFont="0" applyFill="0" applyProtection="0"/>
    <xf numFmtId="0" fontId="38" fillId="12" borderId="0" applyNumberFormat="0" applyBorder="0" applyAlignment="0" applyProtection="0"/>
    <xf numFmtId="0" fontId="11" fillId="21" borderId="0" applyNumberFormat="0" applyFont="0" applyFill="0" applyProtection="0"/>
    <xf numFmtId="0" fontId="38" fillId="3" borderId="0" applyNumberFormat="0" applyBorder="0" applyAlignment="0" applyProtection="0"/>
    <xf numFmtId="0" fontId="11" fillId="18" borderId="0" applyNumberFormat="0" applyFont="0" applyFill="0" applyProtection="0"/>
    <xf numFmtId="0" fontId="38" fillId="6" borderId="0" applyNumberFormat="0" applyBorder="0" applyAlignment="0" applyProtection="0"/>
    <xf numFmtId="0" fontId="11" fillId="15" borderId="0" applyNumberFormat="0" applyFont="0" applyFill="0" applyProtection="0"/>
    <xf numFmtId="0" fontId="38" fillId="9"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20" borderId="0" applyNumberFormat="0" applyBorder="0" applyAlignment="0" applyProtection="0"/>
    <xf numFmtId="0" fontId="39" fillId="3" borderId="0" applyNumberFormat="0" applyBorder="0" applyAlignment="0" applyProtection="0"/>
    <xf numFmtId="0" fontId="12" fillId="4" borderId="0" applyNumberFormat="0" applyFont="0" applyFill="0" applyProtection="0"/>
    <xf numFmtId="0" fontId="43" fillId="6" borderId="0" applyNumberFormat="0" applyBorder="0" applyAlignment="0" applyProtection="0"/>
    <xf numFmtId="0" fontId="40" fillId="25" borderId="1" applyNumberFormat="0" applyAlignment="0" applyProtection="0"/>
    <xf numFmtId="0" fontId="13" fillId="26" borderId="1" applyNumberFormat="0" applyFont="0" applyProtection="0"/>
    <xf numFmtId="0" fontId="54" fillId="27" borderId="1" applyNumberFormat="0" applyAlignment="0" applyProtection="0"/>
    <xf numFmtId="0" fontId="14" fillId="28" borderId="2" applyNumberFormat="0" applyFont="0" applyProtection="0"/>
    <xf numFmtId="0" fontId="41" fillId="28" borderId="3" applyNumberFormat="0" applyAlignment="0" applyProtection="0"/>
    <xf numFmtId="0" fontId="15" fillId="0" borderId="4" applyNumberFormat="0" applyFont="0" applyAlignment="0" applyProtection="0"/>
    <xf numFmtId="0" fontId="53" fillId="0" borderId="5" applyNumberFormat="0" applyFill="0" applyAlignment="0" applyProtection="0"/>
    <xf numFmtId="0" fontId="41" fillId="28" borderId="3" applyNumberFormat="0" applyAlignment="0" applyProtection="0"/>
    <xf numFmtId="3" fontId="10" fillId="0" borderId="0" applyFont="0" applyFill="0" applyBorder="0" applyAlignment="0" applyProtection="0"/>
    <xf numFmtId="3" fontId="10" fillId="0" borderId="0" applyFont="0" applyFill="0" applyBorder="0" applyAlignment="0" applyProtection="0"/>
    <xf numFmtId="0" fontId="11" fillId="22" borderId="0" applyNumberFormat="0" applyFont="0" applyFill="0" applyProtection="0"/>
    <xf numFmtId="0" fontId="38" fillId="29" borderId="0" applyNumberFormat="0" applyBorder="0" applyAlignment="0" applyProtection="0"/>
    <xf numFmtId="0" fontId="11" fillId="30" borderId="0" applyNumberFormat="0" applyFont="0" applyFill="0" applyProtection="0"/>
    <xf numFmtId="0" fontId="38" fillId="20" borderId="0" applyNumberFormat="0" applyBorder="0" applyAlignment="0" applyProtection="0"/>
    <xf numFmtId="0" fontId="11" fillId="31" borderId="0" applyNumberFormat="0" applyFont="0" applyFill="0" applyProtection="0"/>
    <xf numFmtId="0" fontId="38" fillId="12" borderId="0" applyNumberFormat="0" applyBorder="0" applyAlignment="0" applyProtection="0"/>
    <xf numFmtId="0" fontId="11" fillId="21" borderId="0" applyNumberFormat="0" applyFont="0" applyFill="0" applyProtection="0"/>
    <xf numFmtId="0" fontId="38" fillId="32" borderId="0" applyNumberFormat="0" applyBorder="0" applyAlignment="0" applyProtection="0"/>
    <xf numFmtId="0" fontId="11" fillId="18" borderId="0" applyNumberFormat="0" applyFont="0" applyFill="0" applyProtection="0"/>
    <xf numFmtId="0" fontId="38" fillId="18" borderId="0" applyNumberFormat="0" applyBorder="0" applyAlignment="0" applyProtection="0"/>
    <xf numFmtId="0" fontId="11" fillId="23" borderId="0" applyNumberFormat="0" applyFont="0" applyFill="0" applyProtection="0"/>
    <xf numFmtId="0" fontId="38" fillId="23" borderId="0" applyNumberFormat="0" applyBorder="0" applyAlignment="0" applyProtection="0"/>
    <xf numFmtId="0" fontId="16" fillId="3" borderId="1" applyNumberFormat="0" applyFont="0" applyProtection="0"/>
    <xf numFmtId="0" fontId="47" fillId="14" borderId="1" applyNumberFormat="0" applyAlignment="0" applyProtection="0"/>
    <xf numFmtId="0" fontId="9" fillId="0" borderId="0"/>
    <xf numFmtId="0" fontId="42" fillId="0" borderId="0" applyNumberFormat="0" applyFill="0" applyBorder="0" applyAlignment="0" applyProtection="0"/>
    <xf numFmtId="0" fontId="43" fillId="4" borderId="0" applyNumberFormat="0" applyBorder="0" applyAlignment="0" applyProtection="0"/>
    <xf numFmtId="0" fontId="44" fillId="0" borderId="6" applyNumberFormat="0" applyFill="0" applyAlignment="0" applyProtection="0"/>
    <xf numFmtId="0" fontId="45" fillId="0" borderId="7" applyNumberFormat="0" applyFill="0" applyAlignment="0" applyProtection="0"/>
    <xf numFmtId="0" fontId="46" fillId="0" borderId="8" applyNumberFormat="0" applyFill="0" applyAlignment="0" applyProtection="0"/>
    <xf numFmtId="0" fontId="46" fillId="0" borderId="0" applyNumberFormat="0" applyFill="0" applyBorder="0" applyAlignment="0" applyProtection="0"/>
    <xf numFmtId="0" fontId="17" fillId="3" borderId="0" applyNumberFormat="0" applyFont="0" applyFill="0" applyProtection="0"/>
    <xf numFmtId="0" fontId="39" fillId="5" borderId="0" applyNumberFormat="0" applyBorder="0" applyAlignment="0" applyProtection="0"/>
    <xf numFmtId="0" fontId="47" fillId="7" borderId="1" applyNumberFormat="0" applyAlignment="0" applyProtection="0"/>
    <xf numFmtId="0" fontId="48" fillId="0" borderId="9" applyNumberFormat="0" applyFill="0" applyAlignment="0" applyProtection="0"/>
    <xf numFmtId="165"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8" fillId="10" borderId="0" applyNumberFormat="0" applyFont="0" applyFill="0" applyProtection="0"/>
    <xf numFmtId="0" fontId="55" fillId="14" borderId="0" applyNumberFormat="0" applyBorder="0" applyAlignment="0" applyProtection="0"/>
    <xf numFmtId="0" fontId="49" fillId="14" borderId="0" applyNumberFormat="0" applyBorder="0" applyAlignment="0" applyProtection="0"/>
    <xf numFmtId="0" fontId="10" fillId="0" borderId="0"/>
    <xf numFmtId="0" fontId="60" fillId="0" borderId="0"/>
    <xf numFmtId="0" fontId="10" fillId="0" borderId="0"/>
    <xf numFmtId="0" fontId="10" fillId="0" borderId="0"/>
    <xf numFmtId="0" fontId="10" fillId="0" borderId="0"/>
    <xf numFmtId="0" fontId="10" fillId="10" borderId="10" applyNumberFormat="0" applyFont="0" applyBorder="0" applyProtection="0"/>
    <xf numFmtId="0" fontId="37" fillId="10" borderId="10" applyNumberFormat="0" applyFont="0" applyAlignment="0" applyProtection="0"/>
    <xf numFmtId="0" fontId="9" fillId="10" borderId="10" applyNumberFormat="0" applyFont="0" applyAlignment="0" applyProtection="0"/>
    <xf numFmtId="0" fontId="50" fillId="25" borderId="11" applyNumberFormat="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9" fillId="26" borderId="12" applyNumberFormat="0" applyFont="0" applyProtection="0"/>
    <xf numFmtId="0" fontId="50" fillId="27" borderId="11" applyNumberFormat="0" applyAlignment="0" applyProtection="0"/>
    <xf numFmtId="166" fontId="10"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70" fontId="10" fillId="0" borderId="0" applyFont="0" applyFill="0" applyBorder="0" applyAlignment="0" applyProtection="0"/>
    <xf numFmtId="0" fontId="20" fillId="0" borderId="0" applyNumberFormat="0" applyFont="0" applyFill="0" applyAlignment="0" applyProtection="0"/>
    <xf numFmtId="0" fontId="53" fillId="0" borderId="0" applyNumberFormat="0" applyFill="0" applyBorder="0" applyAlignment="0" applyProtection="0"/>
    <xf numFmtId="0" fontId="21" fillId="0" borderId="0" applyNumberFormat="0" applyFont="0" applyFill="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7" fillId="0" borderId="14" applyNumberFormat="0" applyFill="0" applyAlignment="0" applyProtection="0"/>
    <xf numFmtId="0" fontId="24" fillId="0" borderId="7" applyNumberFormat="0" applyFont="0" applyAlignment="0" applyProtection="0"/>
    <xf numFmtId="0" fontId="58" fillId="0" borderId="15" applyNumberFormat="0" applyFill="0" applyAlignment="0" applyProtection="0"/>
    <xf numFmtId="0" fontId="25" fillId="0" borderId="13" applyNumberFormat="0" applyFont="0" applyAlignment="0" applyProtection="0"/>
    <xf numFmtId="0" fontId="59" fillId="0" borderId="16" applyNumberFormat="0" applyFill="0" applyAlignment="0" applyProtection="0"/>
    <xf numFmtId="0" fontId="25" fillId="0" borderId="0" applyNumberFormat="0" applyFont="0" applyFill="0" applyAlignment="0" applyProtection="0"/>
    <xf numFmtId="0" fontId="59" fillId="0" borderId="0" applyNumberFormat="0" applyFill="0" applyBorder="0" applyAlignment="0" applyProtection="0"/>
    <xf numFmtId="0" fontId="56" fillId="0" borderId="0" applyNumberFormat="0" applyFill="0" applyBorder="0" applyAlignment="0" applyProtection="0"/>
    <xf numFmtId="0" fontId="26" fillId="0" borderId="17" applyNumberFormat="0" applyFont="0" applyAlignment="0" applyProtection="0"/>
    <xf numFmtId="0" fontId="52" fillId="0" borderId="18" applyNumberFormat="0" applyFill="0" applyAlignment="0" applyProtection="0"/>
    <xf numFmtId="166" fontId="36" fillId="0" borderId="0" applyFont="0" applyFill="0" applyBorder="0" applyAlignment="0" applyProtection="0"/>
    <xf numFmtId="170" fontId="10" fillId="0" borderId="0" applyFont="0" applyFill="0" applyBorder="0" applyAlignment="0" applyProtection="0"/>
    <xf numFmtId="166" fontId="10" fillId="0" borderId="0" applyFont="0" applyFill="0" applyBorder="0" applyAlignment="0" applyProtection="0"/>
    <xf numFmtId="0" fontId="53" fillId="0" borderId="0" applyNumberFormat="0" applyFill="0" applyBorder="0" applyAlignment="0" applyProtection="0"/>
    <xf numFmtId="0" fontId="8" fillId="0" borderId="0"/>
    <xf numFmtId="0" fontId="80" fillId="0" borderId="0" applyNumberFormat="0" applyFill="0" applyBorder="0" applyAlignment="0" applyProtection="0"/>
    <xf numFmtId="173" fontId="10" fillId="0" borderId="0" applyFont="0" applyFill="0" applyBorder="0" applyAlignment="0" applyProtection="0"/>
    <xf numFmtId="0" fontId="10" fillId="0" borderId="0"/>
    <xf numFmtId="0" fontId="10" fillId="0" borderId="0"/>
    <xf numFmtId="166" fontId="10" fillId="0" borderId="0" applyFont="0" applyFill="0" applyBorder="0" applyAlignment="0" applyProtection="0"/>
    <xf numFmtId="0" fontId="10" fillId="0" borderId="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10" borderId="10"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6"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0" fontId="6" fillId="0" borderId="0"/>
    <xf numFmtId="0" fontId="6" fillId="0" borderId="0"/>
    <xf numFmtId="43" fontId="6" fillId="0" borderId="0" applyFont="0" applyFill="0" applyBorder="0" applyAlignment="0" applyProtection="0"/>
    <xf numFmtId="164" fontId="6" fillId="0" borderId="0" applyFont="0" applyFill="0" applyBorder="0" applyAlignment="0" applyProtection="0"/>
    <xf numFmtId="44" fontId="10" fillId="0" borderId="0" applyFont="0" applyFill="0" applyBorder="0" applyAlignment="0" applyProtection="0"/>
    <xf numFmtId="0" fontId="10" fillId="0" borderId="0"/>
    <xf numFmtId="168" fontId="10" fillId="0" borderId="0" applyFont="0" applyFill="0" applyBorder="0" applyAlignment="0" applyProtection="0"/>
    <xf numFmtId="43" fontId="10" fillId="0" borderId="0" applyFont="0" applyFill="0" applyBorder="0" applyAlignment="0" applyProtection="0"/>
    <xf numFmtId="0" fontId="10" fillId="0" borderId="0"/>
    <xf numFmtId="174" fontId="10" fillId="0" borderId="0" applyFont="0" applyFill="0" applyBorder="0" applyAlignment="0" applyProtection="0"/>
    <xf numFmtId="43" fontId="10" fillId="0" borderId="0" applyFont="0" applyFill="0" applyBorder="0" applyAlignment="0" applyProtection="0"/>
    <xf numFmtId="0" fontId="87" fillId="0" borderId="0" applyNumberFormat="0" applyBorder="0" applyProtection="0"/>
    <xf numFmtId="0" fontId="87" fillId="0" borderId="0" applyNumberFormat="0" applyBorder="0" applyProtection="0"/>
    <xf numFmtId="174" fontId="87" fillId="0" borderId="0" applyBorder="0" applyProtection="0"/>
    <xf numFmtId="174" fontId="87" fillId="0" borderId="0" applyBorder="0" applyProtection="0"/>
    <xf numFmtId="0" fontId="78" fillId="0" borderId="0" applyNumberFormat="0" applyBorder="0" applyProtection="0"/>
    <xf numFmtId="0" fontId="87" fillId="0" borderId="0" applyNumberFormat="0" applyBorder="0" applyProtection="0"/>
    <xf numFmtId="176" fontId="78" fillId="0" borderId="0" applyBorder="0" applyProtection="0"/>
    <xf numFmtId="0" fontId="88" fillId="0" borderId="0" applyNumberFormat="0" applyBorder="0" applyProtection="0">
      <alignment horizontal="center"/>
    </xf>
    <xf numFmtId="0" fontId="88" fillId="0" borderId="0" applyNumberFormat="0" applyBorder="0" applyProtection="0">
      <alignment horizontal="center" textRotation="90"/>
    </xf>
    <xf numFmtId="0" fontId="60" fillId="0" borderId="0"/>
    <xf numFmtId="0" fontId="89" fillId="0" borderId="0" applyNumberFormat="0" applyBorder="0" applyProtection="0"/>
    <xf numFmtId="177" fontId="89" fillId="0" borderId="0" applyBorder="0" applyProtection="0"/>
    <xf numFmtId="43" fontId="36" fillId="0" borderId="0" applyFont="0" applyFill="0" applyBorder="0" applyAlignment="0" applyProtection="0"/>
    <xf numFmtId="43" fontId="10" fillId="0" borderId="0" applyFont="0" applyFill="0" applyBorder="0" applyAlignment="0" applyProtection="0"/>
    <xf numFmtId="174" fontId="87" fillId="0" borderId="0" applyBorder="0" applyProtection="0"/>
    <xf numFmtId="0" fontId="10" fillId="0" borderId="0"/>
    <xf numFmtId="0" fontId="10" fillId="0" borderId="0"/>
    <xf numFmtId="0" fontId="10" fillId="0" borderId="0"/>
    <xf numFmtId="0" fontId="60" fillId="0" borderId="0"/>
    <xf numFmtId="43" fontId="10" fillId="0" borderId="0" applyFont="0" applyFill="0" applyBorder="0" applyAlignment="0" applyProtection="0"/>
    <xf numFmtId="43" fontId="36" fillId="0" borderId="0" applyFont="0" applyFill="0" applyBorder="0" applyAlignment="0" applyProtection="0"/>
    <xf numFmtId="0" fontId="6" fillId="0" borderId="0"/>
    <xf numFmtId="0" fontId="6" fillId="0" borderId="0"/>
    <xf numFmtId="43" fontId="36"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78" fillId="0" borderId="0" applyNumberFormat="0" applyBorder="0" applyProtection="0"/>
    <xf numFmtId="0" fontId="90" fillId="0" borderId="0" applyNumberFormat="0" applyFill="0" applyBorder="0" applyAlignment="0" applyProtection="0">
      <alignment vertical="top"/>
      <protection locked="0"/>
    </xf>
    <xf numFmtId="44" fontId="36" fillId="0" borderId="0" applyFont="0" applyFill="0" applyBorder="0" applyAlignment="0" applyProtection="0"/>
    <xf numFmtId="9" fontId="36"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6"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9" fillId="0" borderId="0"/>
    <xf numFmtId="0" fontId="6" fillId="0" borderId="0"/>
    <xf numFmtId="9" fontId="6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6" fillId="0" borderId="0"/>
    <xf numFmtId="0" fontId="6" fillId="0" borderId="0"/>
    <xf numFmtId="0" fontId="10" fillId="0" borderId="0"/>
    <xf numFmtId="0" fontId="6" fillId="0" borderId="0"/>
    <xf numFmtId="43" fontId="10"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92" fillId="0" borderId="0" applyFont="0" applyFill="0" applyBorder="0" applyAlignment="0" applyProtection="0"/>
    <xf numFmtId="0" fontId="92" fillId="0" borderId="0"/>
    <xf numFmtId="9" fontId="92" fillId="0" borderId="0" applyFont="0" applyFill="0" applyBorder="0" applyAlignment="0" applyProtection="0"/>
    <xf numFmtId="0" fontId="93" fillId="0" borderId="0"/>
    <xf numFmtId="178" fontId="10" fillId="0" borderId="0" applyFont="0" applyFill="0" applyBorder="0" applyAlignment="0" applyProtection="0"/>
    <xf numFmtId="179" fontId="94" fillId="0" borderId="0">
      <protection locked="0"/>
    </xf>
    <xf numFmtId="0" fontId="26" fillId="43" borderId="59" applyFill="0" applyBorder="0" applyAlignment="0" applyProtection="0">
      <alignment vertical="center"/>
      <protection locked="0"/>
    </xf>
    <xf numFmtId="175" fontId="10" fillId="0" borderId="0" applyFont="0" applyFill="0" applyBorder="0" applyAlignment="0" applyProtection="0"/>
    <xf numFmtId="173" fontId="10" fillId="0" borderId="0" applyFont="0" applyFill="0" applyBorder="0" applyAlignment="0" applyProtection="0"/>
    <xf numFmtId="180" fontId="94" fillId="0" borderId="0">
      <protection locked="0"/>
    </xf>
    <xf numFmtId="0" fontId="94" fillId="0" borderId="0">
      <protection locked="0"/>
    </xf>
    <xf numFmtId="0" fontId="94" fillId="0" borderId="0">
      <protection locked="0"/>
    </xf>
    <xf numFmtId="181" fontId="94" fillId="0" borderId="0">
      <protection locked="0"/>
    </xf>
    <xf numFmtId="181" fontId="94" fillId="0" borderId="0">
      <protection locked="0"/>
    </xf>
    <xf numFmtId="0" fontId="95" fillId="0" borderId="0" applyNumberFormat="0" applyFill="0" applyBorder="0" applyAlignment="0" applyProtection="0">
      <alignment vertical="top"/>
      <protection locked="0"/>
    </xf>
    <xf numFmtId="38" fontId="33" fillId="42" borderId="0" applyNumberFormat="0" applyBorder="0" applyAlignment="0" applyProtection="0"/>
    <xf numFmtId="0" fontId="94" fillId="0" borderId="0">
      <protection locked="0"/>
    </xf>
    <xf numFmtId="0" fontId="94" fillId="0" borderId="0">
      <protection locked="0"/>
    </xf>
    <xf numFmtId="0" fontId="96" fillId="0" borderId="0"/>
    <xf numFmtId="10" fontId="33" fillId="44" borderId="19" applyNumberFormat="0" applyBorder="0" applyAlignment="0" applyProtection="0"/>
    <xf numFmtId="0" fontId="10" fillId="0" borderId="0">
      <alignment horizontal="centerContinuous" vertical="justify"/>
    </xf>
    <xf numFmtId="0" fontId="97" fillId="0" borderId="0" applyAlignment="0">
      <alignment horizontal="center"/>
    </xf>
    <xf numFmtId="182" fontId="98" fillId="0" borderId="0"/>
    <xf numFmtId="0" fontId="32" fillId="0" borderId="0">
      <alignment horizontal="left" vertical="center" indent="12"/>
    </xf>
    <xf numFmtId="0" fontId="33" fillId="0" borderId="59" applyBorder="0">
      <alignment horizontal="left" vertical="center" wrapText="1" indent="2"/>
      <protection locked="0"/>
    </xf>
    <xf numFmtId="0" fontId="33" fillId="0" borderId="59" applyBorder="0">
      <alignment horizontal="left" vertical="center" wrapText="1" indent="3"/>
      <protection locked="0"/>
    </xf>
    <xf numFmtId="10" fontId="10" fillId="0" borderId="0" applyFont="0" applyFill="0" applyBorder="0" applyAlignment="0" applyProtection="0"/>
    <xf numFmtId="183" fontId="94" fillId="0" borderId="0">
      <protection locked="0"/>
    </xf>
    <xf numFmtId="183" fontId="94" fillId="0" borderId="0">
      <protection locked="0"/>
    </xf>
    <xf numFmtId="184" fontId="94" fillId="0" borderId="0">
      <protection locked="0"/>
    </xf>
    <xf numFmtId="38" fontId="91" fillId="0" borderId="0" applyFont="0" applyFill="0" applyBorder="0" applyAlignment="0" applyProtection="0"/>
    <xf numFmtId="185" fontId="99" fillId="0" borderId="0">
      <protection locked="0"/>
    </xf>
    <xf numFmtId="41" fontId="92" fillId="0" borderId="0" applyFont="0" applyFill="0" applyBorder="0" applyAlignment="0" applyProtection="0"/>
    <xf numFmtId="0" fontId="91" fillId="0" borderId="0"/>
    <xf numFmtId="0" fontId="100" fillId="0" borderId="0">
      <protection locked="0"/>
    </xf>
    <xf numFmtId="0" fontId="100" fillId="0" borderId="0">
      <protection locked="0"/>
    </xf>
    <xf numFmtId="0" fontId="6" fillId="0" borderId="0"/>
    <xf numFmtId="43"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3" fontId="10" fillId="0" borderId="0" applyFont="0" applyFill="0" applyBorder="0" applyAlignment="0" applyProtection="0"/>
    <xf numFmtId="0" fontId="6" fillId="0" borderId="0"/>
    <xf numFmtId="0" fontId="10" fillId="0" borderId="0"/>
    <xf numFmtId="44" fontId="60" fillId="0" borderId="0" applyFont="0" applyFill="0" applyBorder="0" applyAlignment="0" applyProtection="0"/>
    <xf numFmtId="0" fontId="10" fillId="0" borderId="0" applyFont="0" applyFill="0" applyBorder="0" applyAlignment="0" applyProtection="0"/>
    <xf numFmtId="175" fontId="10" fillId="0" borderId="0" applyFont="0" applyFill="0" applyBorder="0" applyAlignment="0" applyProtection="0"/>
    <xf numFmtId="0" fontId="10" fillId="0" borderId="0"/>
    <xf numFmtId="9" fontId="60" fillId="0" borderId="0" applyFont="0" applyFill="0" applyBorder="0" applyAlignment="0" applyProtection="0"/>
    <xf numFmtId="0" fontId="10" fillId="2" borderId="0" applyNumberFormat="0" applyFont="0" applyFill="0" applyProtection="0"/>
    <xf numFmtId="0" fontId="10" fillId="3" borderId="0" applyNumberFormat="0" applyFont="0" applyFill="0" applyProtection="0"/>
    <xf numFmtId="0" fontId="10" fillId="4" borderId="0" applyNumberFormat="0" applyFont="0" applyFill="0" applyProtection="0"/>
    <xf numFmtId="0" fontId="10" fillId="2" borderId="0" applyNumberFormat="0" applyFont="0" applyFill="0" applyProtection="0"/>
    <xf numFmtId="0" fontId="10" fillId="4" borderId="0" applyNumberFormat="0" applyFont="0" applyFill="0" applyProtection="0"/>
    <xf numFmtId="0" fontId="10" fillId="3" borderId="0" applyNumberFormat="0" applyFont="0" applyFill="0" applyProtection="0"/>
    <xf numFmtId="0" fontId="10" fillId="2" borderId="0" applyNumberFormat="0" applyFont="0" applyFill="0" applyProtection="0"/>
    <xf numFmtId="0" fontId="10" fillId="9" borderId="0" applyNumberFormat="0" applyFont="0" applyFill="0" applyProtection="0"/>
    <xf numFmtId="0" fontId="10" fillId="13" borderId="0" applyNumberFormat="0" applyFont="0" applyFill="0" applyProtection="0"/>
    <xf numFmtId="0" fontId="10" fillId="2" borderId="0" applyNumberFormat="0" applyFont="0" applyFill="0" applyProtection="0"/>
    <xf numFmtId="0" fontId="10" fillId="2" borderId="0" applyNumberFormat="0" applyFont="0" applyFill="0" applyProtection="0"/>
    <xf numFmtId="0" fontId="10" fillId="15" borderId="0" applyNumberFormat="0" applyFont="0" applyFill="0" applyProtection="0"/>
    <xf numFmtId="0" fontId="11" fillId="16" borderId="0" applyNumberFormat="0" applyFont="0" applyFill="0" applyProtection="0"/>
    <xf numFmtId="0" fontId="11" fillId="9" borderId="0" applyNumberFormat="0" applyFont="0" applyFill="0" applyProtection="0"/>
    <xf numFmtId="0" fontId="11" fillId="13" borderId="0" applyNumberFormat="0" applyFont="0" applyFill="0" applyProtection="0"/>
    <xf numFmtId="0" fontId="11" fillId="21" borderId="0" applyNumberFormat="0" applyFont="0" applyFill="0" applyProtection="0"/>
    <xf numFmtId="0" fontId="11" fillId="18" borderId="0" applyNumberFormat="0" applyFont="0" applyFill="0" applyProtection="0"/>
    <xf numFmtId="0" fontId="11" fillId="15" borderId="0" applyNumberFormat="0" applyFont="0" applyFill="0" applyProtection="0"/>
    <xf numFmtId="0" fontId="11" fillId="22" borderId="0" applyNumberFormat="0" applyFont="0" applyFill="0" applyProtection="0"/>
    <xf numFmtId="0" fontId="11" fillId="30" borderId="0" applyNumberFormat="0" applyFont="0" applyFill="0" applyProtection="0"/>
    <xf numFmtId="0" fontId="11" fillId="31" borderId="0" applyNumberFormat="0" applyFont="0" applyFill="0" applyProtection="0"/>
    <xf numFmtId="0" fontId="11" fillId="21" borderId="0" applyNumberFormat="0" applyFont="0" applyFill="0" applyProtection="0"/>
    <xf numFmtId="0" fontId="11" fillId="18" borderId="0" applyNumberFormat="0" applyFont="0" applyFill="0" applyProtection="0"/>
    <xf numFmtId="0" fontId="11" fillId="23" borderId="0" applyNumberFormat="0" applyFont="0" applyFill="0" applyProtection="0"/>
    <xf numFmtId="0" fontId="17" fillId="3" borderId="0" applyNumberFormat="0" applyFont="0" applyFill="0" applyProtection="0"/>
    <xf numFmtId="0" fontId="13" fillId="26" borderId="1" applyNumberFormat="0" applyFont="0" applyProtection="0"/>
    <xf numFmtId="0" fontId="21" fillId="0" borderId="0" applyNumberFormat="0" applyFont="0" applyFill="0" applyAlignment="0" applyProtection="0"/>
    <xf numFmtId="0" fontId="25" fillId="0" borderId="13" applyNumberFormat="0" applyFont="0" applyAlignment="0" applyProtection="0"/>
    <xf numFmtId="0" fontId="25" fillId="0" borderId="0" applyNumberFormat="0" applyFont="0" applyFill="0" applyAlignment="0" applyProtection="0"/>
    <xf numFmtId="44" fontId="10" fillId="0" borderId="0" applyFont="0" applyFill="0" applyBorder="0" applyAlignment="0" applyProtection="0"/>
    <xf numFmtId="41" fontId="10" fillId="0" borderId="0" applyFont="0" applyFill="0" applyBorder="0" applyAlignment="0" applyProtection="0"/>
    <xf numFmtId="0" fontId="101" fillId="0" borderId="0"/>
    <xf numFmtId="0" fontId="6" fillId="0" borderId="0"/>
    <xf numFmtId="0" fontId="10" fillId="10" borderId="10" applyNumberFormat="0" applyFont="0" applyAlignment="0" applyProtection="0"/>
    <xf numFmtId="0" fontId="19" fillId="26" borderId="12" applyNumberFormat="0" applyFont="0" applyProtection="0"/>
    <xf numFmtId="0" fontId="22" fillId="0" borderId="0" applyNumberFormat="0" applyFont="0" applyFill="0" applyAlignment="0" applyProtection="0"/>
    <xf numFmtId="44" fontId="10" fillId="0" borderId="0" applyFont="0" applyFill="0" applyBorder="0" applyAlignment="0" applyProtection="0"/>
    <xf numFmtId="0" fontId="60" fillId="0" borderId="0"/>
    <xf numFmtId="0" fontId="60" fillId="0" borderId="0"/>
    <xf numFmtId="0" fontId="60" fillId="0" borderId="0"/>
    <xf numFmtId="0" fontId="10" fillId="0" borderId="0"/>
    <xf numFmtId="168"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43" fontId="3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6" fillId="0" borderId="0" applyFont="0" applyFill="0" applyBorder="0" applyAlignment="0" applyProtection="0"/>
    <xf numFmtId="0" fontId="5" fillId="0" borderId="0"/>
    <xf numFmtId="0" fontId="5" fillId="0" borderId="0"/>
    <xf numFmtId="43" fontId="36" fillId="0" borderId="0" applyFont="0" applyFill="0" applyBorder="0" applyAlignment="0" applyProtection="0"/>
    <xf numFmtId="43" fontId="10" fillId="0" borderId="0" applyFont="0" applyFill="0" applyBorder="0" applyAlignment="0" applyProtection="0"/>
    <xf numFmtId="44" fontId="3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6" fillId="0" borderId="0" applyFont="0" applyFill="0" applyBorder="0" applyAlignment="0" applyProtection="0"/>
    <xf numFmtId="43" fontId="10" fillId="0" borderId="0" applyFont="0" applyFill="0" applyBorder="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43" fontId="10"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92"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4" fontId="60" fillId="0" borderId="0" applyFont="0" applyFill="0" applyBorder="0" applyAlignment="0" applyProtection="0"/>
    <xf numFmtId="44" fontId="10" fillId="0" borderId="0" applyFont="0" applyFill="0" applyBorder="0" applyAlignment="0" applyProtection="0"/>
    <xf numFmtId="41" fontId="10" fillId="0" borderId="0" applyFont="0" applyFill="0" applyBorder="0" applyAlignment="0" applyProtection="0"/>
    <xf numFmtId="0" fontId="5" fillId="0" borderId="0"/>
    <xf numFmtId="44" fontId="10" fillId="0" borderId="0" applyFont="0" applyFill="0" applyBorder="0" applyAlignment="0" applyProtection="0"/>
  </cellStyleXfs>
  <cellXfs count="547">
    <xf numFmtId="0" fontId="0" fillId="0" borderId="0" xfId="0"/>
    <xf numFmtId="166" fontId="31" fillId="0" borderId="19" xfId="119" applyFont="1" applyBorder="1" applyAlignment="1">
      <alignment horizontal="center"/>
    </xf>
    <xf numFmtId="10" fontId="0" fillId="0" borderId="0" xfId="0" applyNumberFormat="1"/>
    <xf numFmtId="0" fontId="0" fillId="0" borderId="0" xfId="0" applyAlignment="1">
      <alignment horizontal="center"/>
    </xf>
    <xf numFmtId="0" fontId="0" fillId="0" borderId="0" xfId="0" applyAlignment="1">
      <alignment wrapText="1"/>
    </xf>
    <xf numFmtId="165" fontId="0" fillId="0" borderId="0" xfId="99" applyFont="1"/>
    <xf numFmtId="165" fontId="29" fillId="0" borderId="34" xfId="99" applyFont="1" applyBorder="1" applyAlignment="1">
      <alignment horizontal="center" vertical="justify"/>
    </xf>
    <xf numFmtId="0" fontId="29" fillId="0" borderId="39" xfId="0" applyFont="1" applyBorder="1" applyAlignment="1">
      <alignment horizontal="center" vertical="justify"/>
    </xf>
    <xf numFmtId="0" fontId="27" fillId="0" borderId="39" xfId="0" applyFont="1" applyBorder="1" applyAlignment="1">
      <alignment horizontal="center"/>
    </xf>
    <xf numFmtId="0" fontId="27" fillId="0" borderId="35" xfId="0" applyFont="1" applyBorder="1" applyAlignment="1">
      <alignment horizontal="center"/>
    </xf>
    <xf numFmtId="0" fontId="63" fillId="0" borderId="20" xfId="0" applyFont="1" applyFill="1" applyBorder="1" applyAlignment="1">
      <alignment horizontal="center" vertical="center"/>
    </xf>
    <xf numFmtId="166" fontId="63" fillId="0" borderId="19" xfId="119" applyFont="1" applyFill="1" applyBorder="1" applyAlignment="1">
      <alignment horizontal="center" vertical="center"/>
    </xf>
    <xf numFmtId="0" fontId="63" fillId="0" borderId="20" xfId="0" applyFont="1" applyFill="1" applyBorder="1" applyAlignment="1">
      <alignment horizontal="center" vertical="center" wrapText="1"/>
    </xf>
    <xf numFmtId="166" fontId="63" fillId="34" borderId="19" xfId="119" applyFont="1" applyFill="1" applyBorder="1" applyAlignment="1">
      <alignment horizontal="center" vertical="center" wrapText="1"/>
    </xf>
    <xf numFmtId="1" fontId="63" fillId="0" borderId="19" xfId="105" applyNumberFormat="1" applyFont="1" applyFill="1" applyBorder="1" applyAlignment="1">
      <alignment horizontal="center" vertical="center"/>
    </xf>
    <xf numFmtId="1" fontId="63" fillId="34" borderId="19" xfId="105" applyNumberFormat="1" applyFont="1" applyFill="1" applyBorder="1" applyAlignment="1">
      <alignment horizontal="center" vertical="center" wrapText="1"/>
    </xf>
    <xf numFmtId="166" fontId="10" fillId="0" borderId="0" xfId="119" applyFont="1" applyFill="1" applyBorder="1" applyAlignment="1">
      <alignment horizontal="center" vertical="center"/>
    </xf>
    <xf numFmtId="165" fontId="10" fillId="0" borderId="0" xfId="99" applyFont="1" applyFill="1" applyBorder="1" applyAlignment="1">
      <alignment horizontal="center" vertical="center"/>
    </xf>
    <xf numFmtId="166" fontId="10" fillId="0" borderId="29" xfId="119" applyFont="1" applyFill="1" applyBorder="1" applyAlignment="1">
      <alignment horizontal="center" vertical="center"/>
    </xf>
    <xf numFmtId="165" fontId="10" fillId="0" borderId="29" xfId="99" applyFont="1" applyFill="1" applyBorder="1" applyAlignment="1">
      <alignment horizontal="center" vertical="center"/>
    </xf>
    <xf numFmtId="0" fontId="0" fillId="0" borderId="31" xfId="0" applyBorder="1"/>
    <xf numFmtId="165" fontId="0" fillId="0" borderId="0" xfId="99" applyFont="1" applyBorder="1"/>
    <xf numFmtId="165" fontId="31" fillId="0" borderId="0" xfId="99" applyFont="1" applyBorder="1"/>
    <xf numFmtId="0" fontId="64" fillId="0" borderId="0" xfId="0" applyFont="1" applyBorder="1" applyAlignment="1"/>
    <xf numFmtId="0" fontId="64" fillId="0" borderId="0" xfId="0" applyFont="1" applyBorder="1" applyAlignment="1">
      <alignment wrapText="1"/>
    </xf>
    <xf numFmtId="0" fontId="0" fillId="0" borderId="29" xfId="0" applyBorder="1" applyAlignment="1">
      <alignment horizontal="center" vertical="center"/>
    </xf>
    <xf numFmtId="0" fontId="64" fillId="0" borderId="29" xfId="0" applyFont="1" applyBorder="1" applyAlignment="1"/>
    <xf numFmtId="0" fontId="64" fillId="0" borderId="29" xfId="0" applyFont="1" applyBorder="1" applyAlignment="1">
      <alignment wrapText="1"/>
    </xf>
    <xf numFmtId="0" fontId="10" fillId="0" borderId="31" xfId="0" applyFont="1" applyFill="1" applyBorder="1" applyAlignment="1">
      <alignment horizontal="center"/>
    </xf>
    <xf numFmtId="0" fontId="67" fillId="35" borderId="19" xfId="0" applyFont="1" applyFill="1" applyBorder="1" applyAlignment="1">
      <alignment horizontal="center" vertical="center"/>
    </xf>
    <xf numFmtId="10" fontId="68" fillId="34" borderId="19" xfId="115" applyNumberFormat="1" applyFont="1" applyFill="1" applyBorder="1" applyAlignment="1">
      <alignment horizontal="center"/>
    </xf>
    <xf numFmtId="0" fontId="69" fillId="34" borderId="19" xfId="0" applyFont="1" applyFill="1" applyBorder="1" applyAlignment="1">
      <alignment horizontal="center" vertical="center"/>
    </xf>
    <xf numFmtId="0" fontId="66" fillId="34" borderId="19" xfId="0" applyFont="1" applyFill="1" applyBorder="1" applyAlignment="1">
      <alignment vertical="center" wrapText="1"/>
    </xf>
    <xf numFmtId="10" fontId="71" fillId="34" borderId="19" xfId="115" applyNumberFormat="1" applyFont="1" applyFill="1" applyBorder="1" applyAlignment="1">
      <alignment horizontal="center" vertical="center"/>
    </xf>
    <xf numFmtId="0" fontId="66" fillId="34" borderId="19" xfId="0" applyFont="1" applyFill="1" applyBorder="1" applyAlignment="1">
      <alignment horizontal="right" vertical="center" wrapText="1"/>
    </xf>
    <xf numFmtId="10" fontId="69" fillId="34" borderId="19" xfId="115" applyNumberFormat="1" applyFont="1" applyFill="1" applyBorder="1" applyAlignment="1">
      <alignment horizontal="center" vertical="center"/>
    </xf>
    <xf numFmtId="0" fontId="66" fillId="34" borderId="19" xfId="0" applyFont="1" applyFill="1" applyBorder="1" applyAlignment="1">
      <alignment vertical="center"/>
    </xf>
    <xf numFmtId="0" fontId="66" fillId="36" borderId="19" xfId="0" applyFont="1" applyFill="1" applyBorder="1" applyAlignment="1">
      <alignment vertical="center" wrapText="1"/>
    </xf>
    <xf numFmtId="0" fontId="70" fillId="34" borderId="19" xfId="0" applyFont="1" applyFill="1" applyBorder="1" applyAlignment="1">
      <alignment horizontal="right" vertical="center"/>
    </xf>
    <xf numFmtId="9" fontId="70" fillId="34" borderId="19" xfId="0" applyNumberFormat="1" applyFont="1" applyFill="1" applyBorder="1" applyAlignment="1">
      <alignment horizontal="right" vertical="center"/>
    </xf>
    <xf numFmtId="9" fontId="66" fillId="34" borderId="19" xfId="0" applyNumberFormat="1" applyFont="1" applyFill="1" applyBorder="1" applyAlignment="1">
      <alignment horizontal="right" vertical="center"/>
    </xf>
    <xf numFmtId="10" fontId="68" fillId="34" borderId="19" xfId="115" applyNumberFormat="1" applyFont="1" applyFill="1" applyBorder="1" applyAlignment="1">
      <alignment horizontal="center" vertical="center"/>
    </xf>
    <xf numFmtId="0" fontId="68" fillId="34" borderId="19" xfId="0" applyFont="1" applyFill="1" applyBorder="1" applyAlignment="1"/>
    <xf numFmtId="165" fontId="63" fillId="0" borderId="19" xfId="99" applyFont="1" applyFill="1" applyBorder="1" applyAlignment="1">
      <alignment horizontal="left" vertical="center"/>
    </xf>
    <xf numFmtId="166" fontId="10" fillId="0" borderId="0" xfId="119" applyFont="1" applyFill="1" applyBorder="1" applyAlignment="1">
      <alignment horizontal="center" vertical="center" wrapText="1"/>
    </xf>
    <xf numFmtId="0" fontId="10" fillId="0" borderId="0" xfId="0" applyFont="1" applyBorder="1" applyAlignment="1">
      <alignment horizontal="center" vertical="center"/>
    </xf>
    <xf numFmtId="0" fontId="0" fillId="0" borderId="0" xfId="0" applyAlignment="1">
      <alignment horizontal="center" vertical="center"/>
    </xf>
    <xf numFmtId="0" fontId="10" fillId="0" borderId="0" xfId="0" applyFont="1"/>
    <xf numFmtId="0" fontId="10" fillId="0" borderId="20" xfId="0" applyFont="1" applyBorder="1" applyAlignment="1">
      <alignment horizontal="center" vertical="center"/>
    </xf>
    <xf numFmtId="0" fontId="10" fillId="0" borderId="19" xfId="0" applyFont="1" applyBorder="1" applyAlignment="1">
      <alignment horizontal="center" vertical="center"/>
    </xf>
    <xf numFmtId="0" fontId="26" fillId="0" borderId="0" xfId="0" applyFont="1" applyBorder="1" applyAlignment="1">
      <alignment vertical="center"/>
    </xf>
    <xf numFmtId="0" fontId="26" fillId="0" borderId="39" xfId="0" applyFont="1" applyBorder="1" applyAlignment="1">
      <alignment horizontal="center" vertical="center"/>
    </xf>
    <xf numFmtId="1" fontId="26" fillId="0" borderId="34" xfId="0" applyNumberFormat="1" applyFont="1" applyBorder="1" applyAlignment="1">
      <alignment horizontal="center" vertical="center"/>
    </xf>
    <xf numFmtId="0" fontId="10" fillId="0" borderId="31" xfId="0" applyFont="1" applyBorder="1" applyAlignment="1">
      <alignment horizontal="center" vertical="center"/>
    </xf>
    <xf numFmtId="1" fontId="10" fillId="0" borderId="0" xfId="0" applyNumberFormat="1" applyFont="1" applyBorder="1" applyAlignment="1">
      <alignment horizontal="center" vertical="center"/>
    </xf>
    <xf numFmtId="0" fontId="10" fillId="0" borderId="0" xfId="0" applyFont="1" applyBorder="1" applyAlignment="1">
      <alignment horizontal="left" wrapText="1"/>
    </xf>
    <xf numFmtId="165" fontId="10" fillId="0" borderId="0" xfId="99" applyFont="1" applyBorder="1"/>
    <xf numFmtId="1" fontId="26" fillId="38" borderId="37" xfId="0" applyNumberFormat="1" applyFont="1" applyFill="1" applyBorder="1" applyAlignment="1">
      <alignment vertical="center" wrapText="1"/>
    </xf>
    <xf numFmtId="0" fontId="26" fillId="38" borderId="19" xfId="0" applyFont="1" applyFill="1" applyBorder="1" applyAlignment="1">
      <alignment horizontal="left" vertical="center" wrapText="1"/>
    </xf>
    <xf numFmtId="0" fontId="26" fillId="38" borderId="19" xfId="0" applyFont="1" applyFill="1" applyBorder="1" applyAlignment="1">
      <alignment horizontal="center" vertical="center" wrapText="1"/>
    </xf>
    <xf numFmtId="166" fontId="26" fillId="38" borderId="19" xfId="119" applyFont="1" applyFill="1" applyBorder="1" applyAlignment="1">
      <alignment horizontal="center" vertical="center" wrapText="1"/>
    </xf>
    <xf numFmtId="165" fontId="26" fillId="38" borderId="19" xfId="99" applyFont="1" applyFill="1" applyBorder="1" applyAlignment="1">
      <alignment horizontal="center" vertical="center" wrapText="1"/>
    </xf>
    <xf numFmtId="1" fontId="10" fillId="0" borderId="19" xfId="0" applyNumberFormat="1" applyFont="1" applyFill="1" applyBorder="1" applyAlignment="1">
      <alignment horizontal="center" vertical="center"/>
    </xf>
    <xf numFmtId="0" fontId="76" fillId="0" borderId="19" xfId="0" applyFont="1" applyFill="1" applyBorder="1" applyAlignment="1">
      <alignment horizontal="left" vertical="center" wrapText="1"/>
    </xf>
    <xf numFmtId="0" fontId="76" fillId="0" borderId="19" xfId="0" applyFont="1" applyFill="1" applyBorder="1" applyAlignment="1">
      <alignment horizontal="center" vertical="center" wrapText="1"/>
    </xf>
    <xf numFmtId="166" fontId="10" fillId="0" borderId="19" xfId="119" applyFont="1" applyFill="1" applyBorder="1" applyAlignment="1">
      <alignment horizontal="center" vertical="center" wrapText="1"/>
    </xf>
    <xf numFmtId="166" fontId="10" fillId="0" borderId="19" xfId="119" applyFont="1" applyBorder="1" applyAlignment="1">
      <alignment horizontal="center" vertical="center" wrapText="1"/>
    </xf>
    <xf numFmtId="165" fontId="10" fillId="0" borderId="28" xfId="99" applyFont="1" applyBorder="1" applyAlignment="1">
      <alignment horizontal="center" vertical="center"/>
    </xf>
    <xf numFmtId="0" fontId="10" fillId="0" borderId="0" xfId="0" applyFont="1" applyAlignment="1">
      <alignment horizontal="center" vertical="center"/>
    </xf>
    <xf numFmtId="1" fontId="10" fillId="0" borderId="0" xfId="0" applyNumberFormat="1" applyFont="1" applyAlignment="1">
      <alignment horizontal="center" vertical="center"/>
    </xf>
    <xf numFmtId="0" fontId="10" fillId="0" borderId="0" xfId="0" applyFont="1" applyAlignment="1">
      <alignment horizontal="left" wrapText="1"/>
    </xf>
    <xf numFmtId="166" fontId="10" fillId="0" borderId="0" xfId="119" applyFont="1" applyAlignment="1">
      <alignment horizontal="center" vertical="center"/>
    </xf>
    <xf numFmtId="165" fontId="10" fillId="0" borderId="0" xfId="99" applyFont="1"/>
    <xf numFmtId="165" fontId="76" fillId="0" borderId="19" xfId="99" applyFont="1" applyFill="1" applyBorder="1" applyAlignment="1">
      <alignment horizontal="center" vertical="center" wrapText="1"/>
    </xf>
    <xf numFmtId="171" fontId="0" fillId="0" borderId="0" xfId="119" applyNumberFormat="1" applyFont="1"/>
    <xf numFmtId="165" fontId="26" fillId="38" borderId="21" xfId="99" applyFont="1" applyFill="1" applyBorder="1" applyAlignment="1">
      <alignment horizontal="center" vertical="center"/>
    </xf>
    <xf numFmtId="165" fontId="10" fillId="0" borderId="21" xfId="99" applyFont="1" applyFill="1" applyBorder="1" applyAlignment="1">
      <alignment horizontal="center" vertical="center" wrapText="1"/>
    </xf>
    <xf numFmtId="165" fontId="10" fillId="0" borderId="0" xfId="99" applyFont="1" applyAlignment="1">
      <alignment horizontal="center" vertical="center"/>
    </xf>
    <xf numFmtId="0" fontId="34" fillId="0" borderId="0" xfId="0" applyFont="1" applyFill="1" applyAlignment="1">
      <alignment horizontal="center"/>
    </xf>
    <xf numFmtId="1" fontId="34" fillId="0" borderId="0" xfId="0" applyNumberFormat="1" applyFont="1"/>
    <xf numFmtId="0" fontId="34" fillId="0" borderId="0" xfId="0" applyFont="1" applyFill="1"/>
    <xf numFmtId="0" fontId="34" fillId="0" borderId="0" xfId="0" applyFont="1" applyFill="1" applyAlignment="1">
      <alignment horizontal="left" wrapText="1"/>
    </xf>
    <xf numFmtId="0" fontId="34" fillId="0" borderId="0" xfId="0" applyFont="1" applyFill="1" applyAlignment="1">
      <alignment horizontal="center" vertical="center"/>
    </xf>
    <xf numFmtId="166" fontId="34" fillId="0" borderId="0" xfId="119" applyFont="1" applyFill="1" applyAlignment="1">
      <alignment horizontal="center" vertical="center"/>
    </xf>
    <xf numFmtId="165" fontId="34" fillId="0" borderId="0" xfId="99" applyFont="1" applyFill="1" applyAlignment="1">
      <alignment horizontal="center" vertical="center"/>
    </xf>
    <xf numFmtId="165" fontId="34" fillId="0" borderId="0" xfId="99" applyFont="1" applyFill="1" applyAlignment="1">
      <alignment vertical="center"/>
    </xf>
    <xf numFmtId="1" fontId="7" fillId="34" borderId="19" xfId="0" applyNumberFormat="1" applyFont="1" applyFill="1" applyBorder="1" applyAlignment="1">
      <alignment horizontal="center" vertical="center" wrapText="1"/>
    </xf>
    <xf numFmtId="166" fontId="7" fillId="0" borderId="19" xfId="119" applyFont="1" applyFill="1" applyBorder="1" applyAlignment="1">
      <alignment horizontal="center" vertical="center"/>
    </xf>
    <xf numFmtId="165" fontId="7" fillId="0" borderId="19" xfId="99" applyFont="1" applyFill="1" applyBorder="1" applyAlignment="1">
      <alignment horizontal="left" vertical="center" wrapText="1"/>
    </xf>
    <xf numFmtId="0" fontId="7" fillId="0" borderId="19" xfId="0" applyFont="1" applyFill="1" applyBorder="1" applyAlignment="1">
      <alignment horizontal="center" vertical="center" wrapText="1"/>
    </xf>
    <xf numFmtId="165" fontId="7" fillId="0" borderId="19" xfId="99" applyFont="1" applyFill="1" applyBorder="1" applyAlignment="1">
      <alignment horizontal="center" vertical="center" wrapText="1"/>
    </xf>
    <xf numFmtId="0" fontId="34" fillId="0" borderId="0" xfId="0" applyFont="1"/>
    <xf numFmtId="0" fontId="34" fillId="35" borderId="0" xfId="0" applyFont="1" applyFill="1"/>
    <xf numFmtId="0" fontId="34" fillId="37" borderId="0" xfId="0" applyFont="1" applyFill="1"/>
    <xf numFmtId="0" fontId="76" fillId="0" borderId="0" xfId="0" applyFont="1" applyFill="1" applyBorder="1" applyAlignment="1">
      <alignment horizontal="left" vertical="center" wrapText="1"/>
    </xf>
    <xf numFmtId="0" fontId="76" fillId="0" borderId="0" xfId="0" applyFont="1" applyFill="1" applyBorder="1" applyAlignment="1">
      <alignment horizontal="center" vertical="center" wrapText="1"/>
    </xf>
    <xf numFmtId="165" fontId="76" fillId="0" borderId="0" xfId="99" applyFont="1" applyFill="1" applyBorder="1" applyAlignment="1">
      <alignment horizontal="center" vertical="center" wrapText="1"/>
    </xf>
    <xf numFmtId="0" fontId="26" fillId="0" borderId="31" xfId="0" applyFont="1" applyBorder="1" applyAlignment="1">
      <alignment horizontal="left" vertical="center"/>
    </xf>
    <xf numFmtId="1" fontId="26" fillId="38" borderId="25" xfId="0" applyNumberFormat="1" applyFont="1" applyFill="1" applyBorder="1" applyAlignment="1">
      <alignment horizontal="center" vertical="center" wrapText="1"/>
    </xf>
    <xf numFmtId="1" fontId="26" fillId="38" borderId="24" xfId="0" applyNumberFormat="1" applyFont="1" applyFill="1" applyBorder="1" applyAlignment="1">
      <alignment horizontal="center" vertical="center" wrapText="1"/>
    </xf>
    <xf numFmtId="0" fontId="0" fillId="0" borderId="0" xfId="0" applyBorder="1"/>
    <xf numFmtId="165" fontId="63" fillId="0" borderId="21" xfId="99" applyFont="1" applyFill="1" applyBorder="1" applyAlignment="1">
      <alignment horizontal="right" vertical="center"/>
    </xf>
    <xf numFmtId="165" fontId="62" fillId="33" borderId="21" xfId="99" applyFont="1" applyFill="1" applyBorder="1" applyAlignment="1">
      <alignment horizontal="right" vertical="center"/>
    </xf>
    <xf numFmtId="165" fontId="31" fillId="0" borderId="57" xfId="99" applyFont="1" applyBorder="1" applyAlignment="1">
      <alignment horizontal="center"/>
    </xf>
    <xf numFmtId="165" fontId="31" fillId="0" borderId="27" xfId="99" applyFont="1" applyBorder="1" applyAlignment="1">
      <alignment horizontal="center"/>
    </xf>
    <xf numFmtId="165" fontId="31" fillId="0" borderId="52" xfId="99" applyFont="1" applyBorder="1" applyAlignment="1"/>
    <xf numFmtId="165" fontId="31" fillId="0" borderId="58" xfId="99" applyFont="1" applyBorder="1" applyAlignment="1"/>
    <xf numFmtId="165" fontId="32" fillId="0" borderId="39" xfId="99" applyFont="1" applyBorder="1" applyAlignment="1"/>
    <xf numFmtId="10" fontId="32" fillId="0" borderId="35" xfId="114" applyNumberFormat="1" applyFont="1" applyBorder="1" applyAlignment="1">
      <alignment horizontal="center"/>
    </xf>
    <xf numFmtId="10" fontId="32" fillId="35" borderId="39" xfId="114" applyNumberFormat="1" applyFont="1" applyFill="1" applyBorder="1" applyAlignment="1">
      <alignment horizontal="center"/>
    </xf>
    <xf numFmtId="165" fontId="31" fillId="0" borderId="39" xfId="99" applyFont="1" applyBorder="1" applyAlignment="1">
      <alignment horizontal="center"/>
    </xf>
    <xf numFmtId="165" fontId="32" fillId="0" borderId="55" xfId="99" applyFont="1" applyBorder="1" applyAlignment="1">
      <alignment horizontal="center"/>
    </xf>
    <xf numFmtId="10" fontId="32" fillId="35" borderId="34" xfId="114" applyNumberFormat="1" applyFont="1" applyFill="1" applyBorder="1" applyAlignment="1">
      <alignment horizontal="center"/>
    </xf>
    <xf numFmtId="165" fontId="31" fillId="0" borderId="34" xfId="99" applyFont="1" applyBorder="1" applyAlignment="1">
      <alignment horizontal="center"/>
    </xf>
    <xf numFmtId="10" fontId="31" fillId="33" borderId="19" xfId="0" applyNumberFormat="1" applyFont="1" applyFill="1" applyBorder="1" applyAlignment="1">
      <alignment horizontal="center"/>
    </xf>
    <xf numFmtId="0" fontId="10" fillId="0" borderId="32" xfId="0" applyFont="1" applyFill="1" applyBorder="1" applyAlignment="1">
      <alignment horizontal="center"/>
    </xf>
    <xf numFmtId="165" fontId="62" fillId="33" borderId="19" xfId="99" applyFont="1" applyFill="1" applyBorder="1" applyAlignment="1">
      <alignment horizontal="right" vertical="center" wrapText="1"/>
    </xf>
    <xf numFmtId="166" fontId="10" fillId="0" borderId="0" xfId="119" applyFont="1" applyBorder="1" applyAlignment="1">
      <alignment horizontal="center" vertical="center"/>
    </xf>
    <xf numFmtId="1" fontId="10" fillId="0" borderId="0" xfId="0" applyNumberFormat="1" applyFont="1" applyFill="1" applyBorder="1" applyAlignment="1">
      <alignment horizontal="center" vertical="center"/>
    </xf>
    <xf numFmtId="165" fontId="10" fillId="0" borderId="28" xfId="99" applyFont="1" applyFill="1" applyBorder="1" applyAlignment="1">
      <alignment horizontal="center" vertical="center" wrapText="1"/>
    </xf>
    <xf numFmtId="9" fontId="10" fillId="0" borderId="0" xfId="115" applyFont="1"/>
    <xf numFmtId="0" fontId="77" fillId="0" borderId="0" xfId="0" applyFont="1" applyBorder="1" applyAlignment="1">
      <alignment horizontal="center"/>
    </xf>
    <xf numFmtId="0" fontId="77" fillId="0" borderId="0" xfId="0" applyFont="1" applyBorder="1" applyAlignment="1">
      <alignment vertical="justify" wrapText="1"/>
    </xf>
    <xf numFmtId="43" fontId="77" fillId="0" borderId="0" xfId="119" applyNumberFormat="1" applyFont="1" applyBorder="1" applyAlignment="1">
      <alignment horizontal="center"/>
    </xf>
    <xf numFmtId="43" fontId="77" fillId="0" borderId="0" xfId="119" applyNumberFormat="1" applyFont="1" applyBorder="1"/>
    <xf numFmtId="165" fontId="10" fillId="0" borderId="52" xfId="99" applyFont="1" applyBorder="1" applyAlignment="1">
      <alignment horizontal="center" vertical="center"/>
    </xf>
    <xf numFmtId="0" fontId="10" fillId="0" borderId="0" xfId="0" applyFont="1" applyAlignment="1"/>
    <xf numFmtId="0" fontId="26" fillId="41" borderId="19" xfId="0" applyFont="1" applyFill="1" applyBorder="1"/>
    <xf numFmtId="165" fontId="27" fillId="33" borderId="19" xfId="99" applyFont="1" applyFill="1" applyBorder="1" applyAlignment="1">
      <alignment horizontal="center" vertical="center"/>
    </xf>
    <xf numFmtId="0" fontId="34" fillId="0" borderId="19" xfId="0" applyFont="1" applyFill="1" applyBorder="1" applyAlignment="1">
      <alignment horizontal="center" vertical="center"/>
    </xf>
    <xf numFmtId="0" fontId="34" fillId="0" borderId="19" xfId="0" applyFont="1" applyFill="1" applyBorder="1" applyAlignment="1">
      <alignment horizontal="center" vertical="center" wrapText="1"/>
    </xf>
    <xf numFmtId="166" fontId="62" fillId="33" borderId="19" xfId="119" applyFont="1" applyFill="1" applyBorder="1" applyAlignment="1">
      <alignment horizontal="center" vertical="center"/>
    </xf>
    <xf numFmtId="165" fontId="62" fillId="33" borderId="19" xfId="99" applyFont="1" applyFill="1" applyBorder="1" applyAlignment="1">
      <alignment horizontal="center" vertical="center"/>
    </xf>
    <xf numFmtId="1" fontId="63" fillId="0" borderId="19" xfId="0" applyNumberFormat="1" applyFont="1" applyFill="1" applyBorder="1" applyAlignment="1">
      <alignment horizontal="center" vertical="center"/>
    </xf>
    <xf numFmtId="0" fontId="81" fillId="0" borderId="29" xfId="0" applyFont="1" applyBorder="1" applyAlignment="1">
      <alignment horizontal="center" vertical="center"/>
    </xf>
    <xf numFmtId="172" fontId="79" fillId="34" borderId="19" xfId="0" applyNumberFormat="1" applyFont="1" applyFill="1" applyBorder="1" applyAlignment="1">
      <alignment horizontal="center" vertical="center"/>
    </xf>
    <xf numFmtId="1" fontId="27" fillId="33" borderId="19" xfId="99" applyNumberFormat="1" applyFont="1" applyFill="1" applyBorder="1" applyAlignment="1">
      <alignment horizontal="center" vertical="center"/>
    </xf>
    <xf numFmtId="1" fontId="77" fillId="0" borderId="0" xfId="0" applyNumberFormat="1" applyFont="1" applyBorder="1" applyAlignment="1">
      <alignment horizontal="center"/>
    </xf>
    <xf numFmtId="164" fontId="10" fillId="0" borderId="19" xfId="0" applyNumberFormat="1" applyFont="1" applyBorder="1"/>
    <xf numFmtId="2" fontId="34" fillId="0" borderId="0" xfId="0" applyNumberFormat="1" applyFont="1" applyFill="1"/>
    <xf numFmtId="2" fontId="34" fillId="0" borderId="0" xfId="0" applyNumberFormat="1" applyFont="1"/>
    <xf numFmtId="10" fontId="34" fillId="0" borderId="0" xfId="0" applyNumberFormat="1" applyFont="1" applyFill="1"/>
    <xf numFmtId="0" fontId="26" fillId="0" borderId="31" xfId="0" applyFont="1" applyBorder="1" applyAlignment="1">
      <alignment horizontal="center" vertical="center"/>
    </xf>
    <xf numFmtId="165" fontId="10" fillId="0" borderId="0" xfId="0" applyNumberFormat="1" applyFont="1"/>
    <xf numFmtId="0" fontId="0" fillId="0" borderId="53" xfId="0" applyBorder="1"/>
    <xf numFmtId="0" fontId="0" fillId="0" borderId="38" xfId="0" applyBorder="1"/>
    <xf numFmtId="0" fontId="0" fillId="0" borderId="46" xfId="0" applyBorder="1"/>
    <xf numFmtId="0" fontId="0" fillId="0" borderId="51" xfId="0" applyBorder="1"/>
    <xf numFmtId="0" fontId="0" fillId="0" borderId="27" xfId="0" applyBorder="1"/>
    <xf numFmtId="0" fontId="0" fillId="0" borderId="52" xfId="0" applyBorder="1"/>
    <xf numFmtId="0" fontId="26" fillId="0" borderId="0" xfId="0" applyFont="1" applyBorder="1" applyAlignment="1">
      <alignment horizontal="center"/>
    </xf>
    <xf numFmtId="0" fontId="0" fillId="0" borderId="49" xfId="0" applyBorder="1"/>
    <xf numFmtId="0" fontId="0" fillId="0" borderId="25" xfId="0" applyBorder="1" applyAlignment="1">
      <alignment wrapText="1"/>
    </xf>
    <xf numFmtId="1" fontId="26" fillId="0" borderId="0" xfId="0" applyNumberFormat="1" applyFont="1" applyAlignment="1">
      <alignment horizontal="left" indent="4"/>
    </xf>
    <xf numFmtId="0" fontId="26" fillId="0" borderId="0" xfId="0" applyFont="1" applyAlignment="1">
      <alignment horizontal="left" indent="3"/>
    </xf>
    <xf numFmtId="0" fontId="75" fillId="0" borderId="0" xfId="0" applyFont="1"/>
    <xf numFmtId="0" fontId="10" fillId="0" borderId="19" xfId="0" applyFont="1" applyFill="1" applyBorder="1" applyAlignment="1">
      <alignment horizontal="center" vertical="center"/>
    </xf>
    <xf numFmtId="0" fontId="10" fillId="0" borderId="25" xfId="0" applyFont="1" applyFill="1" applyBorder="1" applyAlignment="1">
      <alignment horizontal="center" vertical="center"/>
    </xf>
    <xf numFmtId="0" fontId="10" fillId="0" borderId="20" xfId="148" applyFont="1" applyBorder="1" applyAlignment="1">
      <alignment horizontal="center" vertical="center"/>
    </xf>
    <xf numFmtId="4" fontId="10" fillId="0" borderId="19" xfId="119" applyNumberFormat="1" applyFont="1" applyFill="1" applyBorder="1" applyAlignment="1">
      <alignment horizontal="center" vertical="center" wrapText="1"/>
    </xf>
    <xf numFmtId="4" fontId="10" fillId="0" borderId="25" xfId="119" applyNumberFormat="1" applyFont="1" applyFill="1" applyBorder="1" applyAlignment="1">
      <alignment horizontal="center" vertical="center" wrapText="1"/>
    </xf>
    <xf numFmtId="0" fontId="26" fillId="35" borderId="19" xfId="0" applyFont="1" applyFill="1" applyBorder="1" applyAlignment="1">
      <alignment horizontal="center" vertical="center" wrapText="1"/>
    </xf>
    <xf numFmtId="165" fontId="29" fillId="0" borderId="39" xfId="99" applyFont="1" applyBorder="1" applyAlignment="1">
      <alignment horizontal="center" vertical="justify"/>
    </xf>
    <xf numFmtId="10" fontId="32" fillId="0" borderId="39" xfId="114" applyNumberFormat="1" applyFont="1" applyBorder="1" applyAlignment="1">
      <alignment horizontal="center"/>
    </xf>
    <xf numFmtId="0" fontId="66" fillId="34" borderId="19" xfId="0" applyFont="1" applyFill="1" applyBorder="1" applyAlignment="1">
      <alignment horizontal="left" vertical="center" wrapText="1"/>
    </xf>
    <xf numFmtId="1" fontId="62" fillId="33" borderId="19" xfId="99" applyNumberFormat="1" applyFont="1" applyFill="1" applyBorder="1" applyAlignment="1">
      <alignment horizontal="center" vertical="center" wrapText="1"/>
    </xf>
    <xf numFmtId="165" fontId="62" fillId="33" borderId="19" xfId="99" applyFont="1" applyFill="1" applyBorder="1" applyAlignment="1">
      <alignment horizontal="center" vertical="center" wrapText="1"/>
    </xf>
    <xf numFmtId="165" fontId="62" fillId="33" borderId="20" xfId="99" applyFont="1" applyFill="1" applyBorder="1" applyAlignment="1">
      <alignment horizontal="center" vertical="center"/>
    </xf>
    <xf numFmtId="165" fontId="62" fillId="33" borderId="21" xfId="99" applyFont="1" applyFill="1" applyBorder="1" applyAlignment="1">
      <alignment horizontal="center" vertical="center" wrapText="1"/>
    </xf>
    <xf numFmtId="166" fontId="10" fillId="0" borderId="0" xfId="119" applyFont="1" applyBorder="1" applyAlignment="1">
      <alignment horizontal="center" vertical="center" wrapText="1"/>
    </xf>
    <xf numFmtId="0" fontId="62" fillId="35" borderId="20" xfId="0" applyNumberFormat="1" applyFont="1" applyFill="1" applyBorder="1" applyAlignment="1">
      <alignment horizontal="center" vertical="center"/>
    </xf>
    <xf numFmtId="1" fontId="62" fillId="35" borderId="19" xfId="0" applyNumberFormat="1" applyFont="1" applyFill="1" applyBorder="1" applyAlignment="1">
      <alignment horizontal="center" vertical="center" wrapText="1"/>
    </xf>
    <xf numFmtId="168" fontId="62" fillId="35" borderId="19" xfId="0" applyNumberFormat="1" applyFont="1" applyFill="1" applyBorder="1" applyAlignment="1">
      <alignment horizontal="center" vertical="center" wrapText="1"/>
    </xf>
    <xf numFmtId="167" fontId="62" fillId="35" borderId="19" xfId="0" applyNumberFormat="1" applyFont="1" applyFill="1" applyBorder="1" applyAlignment="1">
      <alignment horizontal="left" vertical="center" wrapText="1"/>
    </xf>
    <xf numFmtId="167" fontId="62" fillId="35" borderId="19" xfId="0" applyNumberFormat="1" applyFont="1" applyFill="1" applyBorder="1" applyAlignment="1">
      <alignment horizontal="center" vertical="center"/>
    </xf>
    <xf numFmtId="166" fontId="62" fillId="35" borderId="19" xfId="119" applyFont="1" applyFill="1" applyBorder="1" applyAlignment="1">
      <alignment horizontal="center" vertical="center"/>
    </xf>
    <xf numFmtId="165" fontId="62" fillId="35" borderId="19" xfId="99" applyFont="1" applyFill="1" applyBorder="1" applyAlignment="1">
      <alignment horizontal="center" vertical="center"/>
    </xf>
    <xf numFmtId="165" fontId="62" fillId="35" borderId="19" xfId="99" applyFont="1" applyFill="1" applyBorder="1" applyAlignment="1">
      <alignment horizontal="right" vertical="center"/>
    </xf>
    <xf numFmtId="165" fontId="62" fillId="35" borderId="21" xfId="99" applyFont="1" applyFill="1" applyBorder="1" applyAlignment="1">
      <alignment horizontal="right" vertical="center"/>
    </xf>
    <xf numFmtId="1" fontId="10" fillId="0" borderId="19" xfId="0" applyNumberFormat="1" applyFont="1" applyBorder="1" applyAlignment="1">
      <alignment horizontal="center" vertical="center"/>
    </xf>
    <xf numFmtId="0" fontId="76" fillId="0" borderId="19" xfId="0" applyFont="1" applyBorder="1" applyAlignment="1">
      <alignment horizontal="left" vertical="center" wrapText="1"/>
    </xf>
    <xf numFmtId="0" fontId="76" fillId="0" borderId="19" xfId="0" applyFont="1" applyBorder="1" applyAlignment="1">
      <alignment horizontal="center" vertical="center" wrapText="1"/>
    </xf>
    <xf numFmtId="166" fontId="10" fillId="0" borderId="19" xfId="119" applyFont="1" applyBorder="1" applyAlignment="1">
      <alignment horizontal="center" vertical="center"/>
    </xf>
    <xf numFmtId="0" fontId="86" fillId="0" borderId="0" xfId="0" applyFont="1" applyFill="1"/>
    <xf numFmtId="0" fontId="86" fillId="0" borderId="0" xfId="0" applyFont="1"/>
    <xf numFmtId="172" fontId="79" fillId="34" borderId="19" xfId="0" applyNumberFormat="1" applyFont="1" applyFill="1" applyBorder="1" applyAlignment="1">
      <alignment horizontal="center" vertical="center"/>
    </xf>
    <xf numFmtId="165" fontId="27" fillId="33" borderId="19" xfId="99" applyFont="1" applyFill="1" applyBorder="1" applyAlignment="1">
      <alignment horizontal="center" vertical="center"/>
    </xf>
    <xf numFmtId="1" fontId="27" fillId="33" borderId="19" xfId="99" applyNumberFormat="1" applyFont="1" applyFill="1" applyBorder="1" applyAlignment="1">
      <alignment horizontal="center" vertical="center"/>
    </xf>
    <xf numFmtId="0" fontId="7" fillId="34" borderId="19" xfId="0" applyFont="1" applyFill="1" applyBorder="1" applyAlignment="1">
      <alignment horizontal="left" vertical="center" wrapText="1"/>
    </xf>
    <xf numFmtId="0" fontId="76" fillId="34" borderId="19" xfId="0" applyFont="1" applyFill="1" applyBorder="1" applyAlignment="1">
      <alignment horizontal="left" vertical="center" wrapText="1"/>
    </xf>
    <xf numFmtId="0" fontId="0" fillId="0" borderId="0" xfId="0"/>
    <xf numFmtId="0" fontId="10" fillId="0" borderId="0" xfId="0" applyFont="1" applyBorder="1" applyAlignment="1">
      <alignment horizontal="center" vertical="center"/>
    </xf>
    <xf numFmtId="0" fontId="10" fillId="0" borderId="20" xfId="0" applyFont="1" applyBorder="1" applyAlignment="1">
      <alignment horizontal="center" vertical="center"/>
    </xf>
    <xf numFmtId="0" fontId="10" fillId="0" borderId="19" xfId="0" applyFont="1" applyBorder="1" applyAlignment="1">
      <alignment horizontal="center" vertical="center"/>
    </xf>
    <xf numFmtId="0" fontId="26" fillId="38" borderId="19" xfId="0" applyFont="1" applyFill="1" applyBorder="1" applyAlignment="1">
      <alignment horizontal="left" vertical="center" wrapText="1"/>
    </xf>
    <xf numFmtId="0" fontId="26" fillId="38" borderId="19" xfId="0" applyFont="1" applyFill="1" applyBorder="1" applyAlignment="1">
      <alignment horizontal="center" vertical="center" wrapText="1"/>
    </xf>
    <xf numFmtId="0" fontId="34" fillId="0" borderId="0" xfId="0" applyFont="1" applyFill="1"/>
    <xf numFmtId="0" fontId="34" fillId="0" borderId="0" xfId="0" applyFont="1"/>
    <xf numFmtId="1" fontId="26" fillId="38" borderId="25" xfId="0" applyNumberFormat="1" applyFont="1" applyFill="1" applyBorder="1" applyAlignment="1">
      <alignment horizontal="center" vertical="center" wrapText="1"/>
    </xf>
    <xf numFmtId="1" fontId="26" fillId="38" borderId="24" xfId="0" applyNumberFormat="1" applyFont="1" applyFill="1" applyBorder="1" applyAlignment="1">
      <alignment horizontal="center" vertical="center" wrapText="1"/>
    </xf>
    <xf numFmtId="1" fontId="10" fillId="0" borderId="19" xfId="0" applyNumberFormat="1" applyFont="1" applyBorder="1" applyAlignment="1">
      <alignment horizontal="center" vertical="center"/>
    </xf>
    <xf numFmtId="43" fontId="10" fillId="0" borderId="19" xfId="155" applyFont="1" applyBorder="1" applyAlignment="1">
      <alignment horizontal="center" vertical="center"/>
    </xf>
    <xf numFmtId="1" fontId="10" fillId="0" borderId="0" xfId="0" applyNumberFormat="1" applyFont="1" applyBorder="1" applyAlignment="1">
      <alignment horizontal="center" vertical="center"/>
    </xf>
    <xf numFmtId="164" fontId="10" fillId="0" borderId="0" xfId="0" applyNumberFormat="1" applyFont="1" applyFill="1" applyBorder="1"/>
    <xf numFmtId="0" fontId="27" fillId="0" borderId="0" xfId="105" applyFont="1" applyFill="1" applyBorder="1" applyAlignment="1">
      <alignment vertical="center" wrapText="1" readingOrder="1"/>
    </xf>
    <xf numFmtId="0" fontId="81" fillId="0" borderId="0" xfId="0" applyFont="1" applyAlignment="1">
      <alignment horizontal="left" wrapText="1"/>
    </xf>
    <xf numFmtId="0" fontId="81" fillId="0" borderId="50" xfId="0" applyFont="1" applyBorder="1" applyAlignment="1">
      <alignment horizontal="center" wrapText="1"/>
    </xf>
    <xf numFmtId="0" fontId="81" fillId="0" borderId="0" xfId="0" applyFont="1" applyAlignment="1">
      <alignment horizontal="center" wrapText="1"/>
    </xf>
    <xf numFmtId="0" fontId="85" fillId="39" borderId="19" xfId="0" applyFont="1" applyFill="1" applyBorder="1" applyAlignment="1">
      <alignment horizontal="center" vertical="center"/>
    </xf>
    <xf numFmtId="0" fontId="26" fillId="41" borderId="19" xfId="0" applyFont="1" applyFill="1" applyBorder="1" applyAlignment="1">
      <alignment horizontal="center" vertical="center"/>
    </xf>
    <xf numFmtId="0" fontId="26" fillId="39" borderId="19" xfId="0" applyFont="1" applyFill="1" applyBorder="1"/>
    <xf numFmtId="165" fontId="62" fillId="35" borderId="64" xfId="99" applyFont="1" applyFill="1" applyBorder="1" applyAlignment="1">
      <alignment horizontal="right" vertical="center"/>
    </xf>
    <xf numFmtId="165" fontId="62" fillId="35" borderId="65" xfId="99" applyFont="1" applyFill="1" applyBorder="1" applyAlignment="1">
      <alignment horizontal="right" vertical="center"/>
    </xf>
    <xf numFmtId="0" fontId="10" fillId="45" borderId="19" xfId="0" applyFont="1" applyFill="1" applyBorder="1"/>
    <xf numFmtId="0" fontId="10" fillId="45" borderId="19" xfId="0" applyFont="1" applyFill="1" applyBorder="1" applyAlignment="1">
      <alignment wrapText="1"/>
    </xf>
    <xf numFmtId="165" fontId="10" fillId="0" borderId="0" xfId="99" applyFont="1" applyFill="1" applyBorder="1" applyAlignment="1">
      <alignment horizontal="center" vertical="center" wrapText="1"/>
    </xf>
    <xf numFmtId="1" fontId="26" fillId="38" borderId="20" xfId="150" applyNumberFormat="1" applyFont="1" applyFill="1" applyBorder="1" applyAlignment="1">
      <alignment horizontal="center" vertical="center" wrapText="1"/>
    </xf>
    <xf numFmtId="1" fontId="26" fillId="38" borderId="19" xfId="150" applyNumberFormat="1" applyFont="1" applyFill="1" applyBorder="1" applyAlignment="1">
      <alignment horizontal="center" vertical="center" wrapText="1"/>
    </xf>
    <xf numFmtId="0" fontId="26" fillId="38" borderId="19" xfId="150" applyFont="1" applyFill="1" applyBorder="1" applyAlignment="1">
      <alignment horizontal="left" vertical="center" wrapText="1"/>
    </xf>
    <xf numFmtId="0" fontId="26" fillId="38" borderId="19" xfId="150" applyFont="1" applyFill="1" applyBorder="1" applyAlignment="1">
      <alignment horizontal="center" vertical="center" wrapText="1"/>
    </xf>
    <xf numFmtId="2" fontId="27" fillId="38" borderId="19" xfId="151" applyNumberFormat="1" applyFont="1" applyFill="1" applyBorder="1" applyAlignment="1">
      <alignment horizontal="center" vertical="center" wrapText="1"/>
    </xf>
    <xf numFmtId="44" fontId="26" fillId="38" borderId="19" xfId="288" applyNumberFormat="1" applyFont="1" applyFill="1" applyBorder="1" applyAlignment="1">
      <alignment horizontal="center" vertical="center" wrapText="1"/>
    </xf>
    <xf numFmtId="44" fontId="26" fillId="37" borderId="21" xfId="333" applyNumberFormat="1" applyFont="1" applyFill="1" applyBorder="1" applyAlignment="1">
      <alignment vertical="center" wrapText="1"/>
    </xf>
    <xf numFmtId="0" fontId="10" fillId="0" borderId="20" xfId="150" applyBorder="1" applyAlignment="1">
      <alignment horizontal="center" vertical="center"/>
    </xf>
    <xf numFmtId="0" fontId="10" fillId="0" borderId="19" xfId="150" applyBorder="1" applyAlignment="1">
      <alignment horizontal="center" vertical="center"/>
    </xf>
    <xf numFmtId="1" fontId="10" fillId="0" borderId="19" xfId="150" applyNumberFormat="1" applyBorder="1" applyAlignment="1">
      <alignment horizontal="center" vertical="center"/>
    </xf>
    <xf numFmtId="2" fontId="34" fillId="0" borderId="19" xfId="151" applyNumberFormat="1" applyFont="1" applyFill="1" applyBorder="1" applyAlignment="1">
      <alignment horizontal="center" vertical="center" wrapText="1"/>
    </xf>
    <xf numFmtId="44" fontId="10" fillId="0" borderId="21" xfId="166" applyFont="1" applyFill="1" applyBorder="1" applyAlignment="1">
      <alignment horizontal="center" vertical="center" wrapText="1"/>
    </xf>
    <xf numFmtId="0" fontId="62" fillId="46" borderId="20" xfId="0" applyNumberFormat="1" applyFont="1" applyFill="1" applyBorder="1" applyAlignment="1">
      <alignment horizontal="center" vertical="center"/>
    </xf>
    <xf numFmtId="1" fontId="62" fillId="46" borderId="19" xfId="0" applyNumberFormat="1" applyFont="1" applyFill="1" applyBorder="1" applyAlignment="1">
      <alignment horizontal="center" vertical="center" wrapText="1"/>
    </xf>
    <xf numFmtId="168" fontId="62" fillId="46" borderId="19" xfId="0" applyNumberFormat="1" applyFont="1" applyFill="1" applyBorder="1" applyAlignment="1">
      <alignment horizontal="center" vertical="center" wrapText="1"/>
    </xf>
    <xf numFmtId="167" fontId="62" fillId="46" borderId="19" xfId="0" applyNumberFormat="1" applyFont="1" applyFill="1" applyBorder="1" applyAlignment="1">
      <alignment horizontal="left" vertical="center" wrapText="1"/>
    </xf>
    <xf numFmtId="167" fontId="62" fillId="46" borderId="19" xfId="0" applyNumberFormat="1" applyFont="1" applyFill="1" applyBorder="1" applyAlignment="1">
      <alignment horizontal="center" vertical="center"/>
    </xf>
    <xf numFmtId="166" fontId="62" fillId="46" borderId="19" xfId="119" applyFont="1" applyFill="1" applyBorder="1" applyAlignment="1">
      <alignment horizontal="center" vertical="center"/>
    </xf>
    <xf numFmtId="165" fontId="62" fillId="46" borderId="19" xfId="99" applyFont="1" applyFill="1" applyBorder="1" applyAlignment="1">
      <alignment horizontal="center" vertical="center"/>
    </xf>
    <xf numFmtId="165" fontId="62" fillId="46" borderId="19" xfId="99" applyFont="1" applyFill="1" applyBorder="1" applyAlignment="1">
      <alignment horizontal="right" vertical="center"/>
    </xf>
    <xf numFmtId="165" fontId="62" fillId="46" borderId="21" xfId="99" applyFont="1" applyFill="1" applyBorder="1" applyAlignment="1">
      <alignment horizontal="right" vertical="center"/>
    </xf>
    <xf numFmtId="1" fontId="63" fillId="33" borderId="19" xfId="105" applyNumberFormat="1" applyFont="1" applyFill="1" applyBorder="1" applyAlignment="1">
      <alignment horizontal="center" vertical="center" wrapText="1"/>
    </xf>
    <xf numFmtId="0" fontId="7" fillId="33" borderId="19" xfId="0" applyFont="1" applyFill="1" applyBorder="1" applyAlignment="1">
      <alignment horizontal="center" vertical="center" wrapText="1"/>
    </xf>
    <xf numFmtId="166" fontId="63" fillId="33" borderId="19" xfId="119" applyFont="1" applyFill="1" applyBorder="1" applyAlignment="1">
      <alignment horizontal="center" vertical="center" wrapText="1"/>
    </xf>
    <xf numFmtId="165" fontId="7" fillId="33" borderId="19" xfId="99" applyFont="1" applyFill="1" applyBorder="1" applyAlignment="1">
      <alignment horizontal="left" vertical="center" wrapText="1"/>
    </xf>
    <xf numFmtId="165" fontId="7" fillId="33" borderId="19" xfId="99" applyFont="1" applyFill="1" applyBorder="1" applyAlignment="1">
      <alignment horizontal="center" vertical="center" wrapText="1"/>
    </xf>
    <xf numFmtId="165" fontId="63" fillId="33" borderId="19" xfId="99" applyFont="1" applyFill="1" applyBorder="1" applyAlignment="1">
      <alignment horizontal="left" vertical="center"/>
    </xf>
    <xf numFmtId="165" fontId="63" fillId="33" borderId="21" xfId="99" applyFont="1" applyFill="1" applyBorder="1" applyAlignment="1">
      <alignment horizontal="right" vertical="center"/>
    </xf>
    <xf numFmtId="0" fontId="81" fillId="33" borderId="19" xfId="0" applyFont="1" applyFill="1" applyBorder="1" applyAlignment="1">
      <alignment horizontal="left" vertical="center" wrapText="1"/>
    </xf>
    <xf numFmtId="0" fontId="81" fillId="33" borderId="20" xfId="0" applyFont="1" applyFill="1" applyBorder="1" applyAlignment="1">
      <alignment horizontal="center" vertical="center" wrapText="1"/>
    </xf>
    <xf numFmtId="0" fontId="10" fillId="0" borderId="33" xfId="0" applyFont="1" applyBorder="1" applyAlignment="1">
      <alignment horizontal="center" vertical="center"/>
    </xf>
    <xf numFmtId="0" fontId="10" fillId="0" borderId="25" xfId="0" applyFont="1" applyBorder="1" applyAlignment="1">
      <alignment horizontal="center" vertical="center"/>
    </xf>
    <xf numFmtId="0" fontId="10" fillId="0" borderId="24" xfId="0" applyNumberFormat="1" applyFont="1" applyFill="1" applyBorder="1" applyAlignment="1">
      <alignment horizontal="center" vertical="center"/>
    </xf>
    <xf numFmtId="0" fontId="26" fillId="0" borderId="33" xfId="0" applyFont="1" applyBorder="1" applyAlignment="1">
      <alignment horizontal="center" vertical="center"/>
    </xf>
    <xf numFmtId="0" fontId="26" fillId="0" borderId="24" xfId="0" applyNumberFormat="1" applyFont="1" applyFill="1" applyBorder="1" applyAlignment="1">
      <alignment horizontal="center" vertical="center"/>
    </xf>
    <xf numFmtId="1" fontId="26" fillId="38" borderId="20" xfId="0" applyNumberFormat="1" applyFont="1" applyFill="1" applyBorder="1" applyAlignment="1">
      <alignment vertical="center" wrapText="1"/>
    </xf>
    <xf numFmtId="1" fontId="26" fillId="38" borderId="19" xfId="0" applyNumberFormat="1" applyFont="1" applyFill="1" applyBorder="1" applyAlignment="1">
      <alignment horizontal="center" vertical="center" wrapText="1"/>
    </xf>
    <xf numFmtId="0" fontId="85" fillId="37" borderId="19" xfId="0" applyFont="1" applyFill="1" applyBorder="1" applyAlignment="1">
      <alignment horizontal="center" vertical="center" wrapText="1"/>
    </xf>
    <xf numFmtId="165" fontId="26" fillId="38" borderId="19" xfId="99" applyFont="1" applyFill="1" applyBorder="1" applyAlignment="1">
      <alignment horizontal="right" vertical="center" wrapText="1"/>
    </xf>
    <xf numFmtId="1" fontId="26" fillId="38" borderId="24" xfId="150" applyNumberFormat="1" applyFont="1" applyFill="1" applyBorder="1" applyAlignment="1">
      <alignment vertical="center" wrapText="1"/>
    </xf>
    <xf numFmtId="186" fontId="26" fillId="38" borderId="19" xfId="171" applyNumberFormat="1" applyFont="1" applyFill="1" applyBorder="1" applyAlignment="1">
      <alignment horizontal="center" vertical="center" wrapText="1"/>
    </xf>
    <xf numFmtId="187" fontId="26" fillId="38" borderId="19" xfId="166" applyNumberFormat="1" applyFont="1" applyFill="1" applyBorder="1" applyAlignment="1">
      <alignment horizontal="center" vertical="center" wrapText="1"/>
    </xf>
    <xf numFmtId="0" fontId="10" fillId="0" borderId="24" xfId="150" applyBorder="1" applyAlignment="1">
      <alignment horizontal="center" vertical="center"/>
    </xf>
    <xf numFmtId="186" fontId="10" fillId="0" borderId="19" xfId="171" applyNumberFormat="1" applyFont="1" applyBorder="1" applyAlignment="1">
      <alignment horizontal="center" vertical="center" wrapText="1"/>
    </xf>
    <xf numFmtId="0" fontId="74" fillId="0" borderId="0" xfId="0" applyFont="1" applyBorder="1" applyAlignment="1">
      <alignment horizontal="center" vertical="center"/>
    </xf>
    <xf numFmtId="0" fontId="26" fillId="37" borderId="20" xfId="0" applyFont="1" applyFill="1" applyBorder="1" applyAlignment="1">
      <alignment horizontal="center" vertical="center"/>
    </xf>
    <xf numFmtId="0" fontId="26" fillId="37" borderId="19" xfId="0" applyFont="1" applyFill="1" applyBorder="1" applyAlignment="1">
      <alignment horizontal="center" vertical="center"/>
    </xf>
    <xf numFmtId="0" fontId="85" fillId="37" borderId="19" xfId="0" applyFont="1" applyFill="1" applyBorder="1" applyAlignment="1">
      <alignment horizontal="left" vertical="center" wrapText="1"/>
    </xf>
    <xf numFmtId="188" fontId="26" fillId="37" borderId="19" xfId="119" applyNumberFormat="1" applyFont="1" applyFill="1" applyBorder="1" applyAlignment="1">
      <alignment horizontal="center" vertical="center" wrapText="1"/>
    </xf>
    <xf numFmtId="188" fontId="85" fillId="37" borderId="19" xfId="166" applyNumberFormat="1" applyFont="1" applyFill="1" applyBorder="1" applyAlignment="1">
      <alignment horizontal="center" vertical="center" wrapText="1"/>
    </xf>
    <xf numFmtId="0" fontId="10" fillId="0" borderId="0" xfId="150" applyBorder="1" applyAlignment="1">
      <alignment horizontal="center" vertical="center"/>
    </xf>
    <xf numFmtId="1" fontId="10" fillId="0" borderId="0" xfId="150" applyNumberFormat="1" applyBorder="1" applyAlignment="1">
      <alignment horizontal="center" vertical="center"/>
    </xf>
    <xf numFmtId="2" fontId="34" fillId="0" borderId="0" xfId="151" applyNumberFormat="1" applyFont="1" applyFill="1" applyBorder="1" applyAlignment="1">
      <alignment horizontal="center" vertical="center" wrapText="1"/>
    </xf>
    <xf numFmtId="44" fontId="10" fillId="0" borderId="0" xfId="166" applyFont="1" applyFill="1" applyBorder="1" applyAlignment="1">
      <alignment horizontal="center" vertical="center" wrapText="1"/>
    </xf>
    <xf numFmtId="1" fontId="26" fillId="37" borderId="24" xfId="0" applyNumberFormat="1" applyFont="1" applyFill="1" applyBorder="1" applyAlignment="1">
      <alignment vertical="center"/>
    </xf>
    <xf numFmtId="1" fontId="26" fillId="37" borderId="19" xfId="0" applyNumberFormat="1" applyFont="1" applyFill="1" applyBorder="1" applyAlignment="1">
      <alignment vertical="center"/>
    </xf>
    <xf numFmtId="0" fontId="26" fillId="37" borderId="19" xfId="0" applyFont="1" applyFill="1" applyBorder="1" applyAlignment="1">
      <alignment horizontal="left" wrapText="1"/>
    </xf>
    <xf numFmtId="186" fontId="26" fillId="37" borderId="19" xfId="119" applyNumberFormat="1" applyFont="1" applyFill="1" applyBorder="1" applyAlignment="1">
      <alignment horizontal="center" vertical="center"/>
    </xf>
    <xf numFmtId="187" fontId="26" fillId="37" borderId="19" xfId="99" applyNumberFormat="1" applyFont="1" applyFill="1" applyBorder="1"/>
    <xf numFmtId="187" fontId="26" fillId="38" borderId="19" xfId="99" applyNumberFormat="1" applyFont="1" applyFill="1" applyBorder="1" applyAlignment="1">
      <alignment horizontal="center" vertical="center"/>
    </xf>
    <xf numFmtId="0" fontId="10" fillId="0" borderId="24" xfId="167" applyBorder="1" applyAlignment="1">
      <alignment horizontal="center" vertical="center"/>
    </xf>
    <xf numFmtId="0" fontId="10" fillId="0" borderId="19" xfId="167" applyBorder="1" applyAlignment="1">
      <alignment horizontal="center" vertical="center"/>
    </xf>
    <xf numFmtId="0" fontId="10" fillId="0" borderId="19" xfId="170" applyBorder="1" applyAlignment="1">
      <alignment horizontal="center" vertical="center"/>
    </xf>
    <xf numFmtId="0" fontId="10" fillId="0" borderId="19" xfId="168" applyNumberFormat="1" applyFont="1" applyFill="1" applyBorder="1" applyAlignment="1">
      <alignment horizontal="left" vertical="center" wrapText="1"/>
    </xf>
    <xf numFmtId="0" fontId="10" fillId="0" borderId="19" xfId="167" applyBorder="1" applyAlignment="1">
      <alignment horizontal="center" vertical="center" wrapText="1"/>
    </xf>
    <xf numFmtId="187" fontId="10" fillId="0" borderId="19" xfId="99" applyNumberFormat="1" applyFont="1" applyBorder="1" applyAlignment="1">
      <alignment horizontal="center" vertical="center"/>
    </xf>
    <xf numFmtId="0" fontId="74" fillId="0" borderId="0" xfId="0" applyFont="1" applyBorder="1" applyAlignment="1">
      <alignment horizontal="left" vertical="center"/>
    </xf>
    <xf numFmtId="1" fontId="26" fillId="38" borderId="24" xfId="0" applyNumberFormat="1" applyFont="1" applyFill="1" applyBorder="1" applyAlignment="1">
      <alignment vertical="center" wrapText="1"/>
    </xf>
    <xf numFmtId="186" fontId="26" fillId="38" borderId="19" xfId="119" applyNumberFormat="1" applyFont="1" applyFill="1" applyBorder="1" applyAlignment="1">
      <alignment horizontal="center" vertical="center" wrapText="1"/>
    </xf>
    <xf numFmtId="187" fontId="26" fillId="38" borderId="19" xfId="99" applyNumberFormat="1" applyFont="1" applyFill="1" applyBorder="1" applyAlignment="1">
      <alignment horizontal="center" vertical="center" wrapText="1"/>
    </xf>
    <xf numFmtId="0" fontId="10" fillId="0" borderId="24" xfId="0" applyFont="1" applyBorder="1" applyAlignment="1">
      <alignment horizontal="center" vertical="center"/>
    </xf>
    <xf numFmtId="186" fontId="10" fillId="0" borderId="19" xfId="119" applyNumberFormat="1" applyFont="1" applyBorder="1" applyAlignment="1">
      <alignment horizontal="center" vertical="center" wrapText="1"/>
    </xf>
    <xf numFmtId="172" fontId="0" fillId="0" borderId="0" xfId="0" applyNumberFormat="1" applyAlignment="1">
      <alignment horizontal="center"/>
    </xf>
    <xf numFmtId="171" fontId="10" fillId="0" borderId="19" xfId="119" applyNumberFormat="1" applyFont="1" applyBorder="1" applyAlignment="1">
      <alignment horizontal="center" vertical="center" wrapText="1"/>
    </xf>
    <xf numFmtId="189" fontId="10" fillId="0" borderId="19" xfId="119" applyNumberFormat="1" applyFont="1" applyBorder="1" applyAlignment="1">
      <alignment horizontal="center" vertical="center" wrapText="1"/>
    </xf>
    <xf numFmtId="0" fontId="104" fillId="0" borderId="0" xfId="0" applyFont="1" applyAlignment="1">
      <alignment horizontal="center" vertical="center"/>
    </xf>
    <xf numFmtId="0" fontId="105" fillId="0" borderId="0" xfId="0" applyFont="1" applyAlignment="1">
      <alignment horizontal="justify" vertical="center"/>
    </xf>
    <xf numFmtId="0" fontId="10" fillId="0" borderId="0" xfId="0" applyFont="1" applyBorder="1" applyAlignment="1">
      <alignment horizontal="center" vertical="center"/>
    </xf>
    <xf numFmtId="0" fontId="26" fillId="38" borderId="19" xfId="0" applyFont="1" applyFill="1" applyBorder="1" applyAlignment="1">
      <alignment horizontal="left" vertical="center" wrapText="1"/>
    </xf>
    <xf numFmtId="0" fontId="26" fillId="38" borderId="19" xfId="0" applyFont="1" applyFill="1" applyBorder="1" applyAlignment="1">
      <alignment horizontal="center" vertical="center" wrapText="1"/>
    </xf>
    <xf numFmtId="0" fontId="10" fillId="0" borderId="0" xfId="0" applyNumberFormat="1" applyFont="1" applyFill="1" applyBorder="1" applyAlignment="1">
      <alignment horizontal="center" vertical="center"/>
    </xf>
    <xf numFmtId="1" fontId="26" fillId="38" borderId="25" xfId="0" applyNumberFormat="1" applyFont="1" applyFill="1" applyBorder="1" applyAlignment="1">
      <alignment horizontal="center" vertical="center" wrapText="1"/>
    </xf>
    <xf numFmtId="1" fontId="26" fillId="38" borderId="24" xfId="0" applyNumberFormat="1" applyFont="1" applyFill="1" applyBorder="1" applyAlignment="1">
      <alignment horizontal="center" vertical="center" wrapText="1"/>
    </xf>
    <xf numFmtId="44" fontId="10" fillId="0" borderId="0" xfId="10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horizontal="center" vertical="center" wrapText="1"/>
    </xf>
    <xf numFmtId="44" fontId="10" fillId="0" borderId="0" xfId="100" applyFont="1" applyBorder="1" applyAlignment="1">
      <alignment horizontal="center" vertical="center"/>
    </xf>
    <xf numFmtId="1" fontId="26" fillId="38" borderId="61" xfId="150" applyNumberFormat="1" applyFont="1" applyFill="1" applyBorder="1" applyAlignment="1">
      <alignment vertical="center" wrapText="1"/>
    </xf>
    <xf numFmtId="0" fontId="10" fillId="0" borderId="19" xfId="106" applyFont="1" applyBorder="1" applyAlignment="1">
      <alignment horizontal="center" vertical="center"/>
    </xf>
    <xf numFmtId="43" fontId="10" fillId="0" borderId="0" xfId="155" applyFont="1" applyBorder="1" applyAlignment="1">
      <alignment horizontal="center" vertical="center"/>
    </xf>
    <xf numFmtId="44" fontId="26" fillId="38" borderId="19" xfId="166" applyFont="1" applyFill="1" applyBorder="1" applyAlignment="1">
      <alignment horizontal="center" vertical="center" wrapText="1"/>
    </xf>
    <xf numFmtId="186" fontId="10" fillId="0" borderId="19" xfId="166" applyNumberFormat="1" applyFont="1" applyBorder="1" applyAlignment="1">
      <alignment horizontal="center" vertical="center"/>
    </xf>
    <xf numFmtId="1" fontId="26" fillId="38" borderId="37" xfId="0" applyNumberFormat="1" applyFont="1" applyFill="1" applyBorder="1" applyAlignment="1">
      <alignment horizontal="center" vertical="center" wrapText="1"/>
    </xf>
    <xf numFmtId="0" fontId="104" fillId="0" borderId="0" xfId="0" applyFont="1" applyAlignment="1">
      <alignment horizontal="justify" vertical="center"/>
    </xf>
    <xf numFmtId="0" fontId="0" fillId="0" borderId="0" xfId="0"/>
    <xf numFmtId="0" fontId="10" fillId="0" borderId="20" xfId="0" applyFont="1" applyBorder="1" applyAlignment="1">
      <alignment horizontal="center" vertical="center"/>
    </xf>
    <xf numFmtId="0" fontId="10" fillId="0" borderId="19" xfId="0" applyFont="1" applyBorder="1" applyAlignment="1">
      <alignment horizontal="center" vertical="center"/>
    </xf>
    <xf numFmtId="0" fontId="34" fillId="0" borderId="0" xfId="0" applyFont="1" applyFill="1"/>
    <xf numFmtId="0" fontId="34" fillId="0" borderId="0" xfId="0" applyFont="1"/>
    <xf numFmtId="1" fontId="10" fillId="0" borderId="19" xfId="0" applyNumberFormat="1" applyFont="1" applyBorder="1" applyAlignment="1">
      <alignment horizontal="center" vertical="center"/>
    </xf>
    <xf numFmtId="0" fontId="4" fillId="0" borderId="20" xfId="0" applyFont="1" applyFill="1" applyBorder="1" applyAlignment="1">
      <alignment horizontal="center" vertical="center" wrapText="1"/>
    </xf>
    <xf numFmtId="0" fontId="10" fillId="0" borderId="37" xfId="0" applyFont="1" applyBorder="1" applyAlignment="1">
      <alignment horizontal="center" vertical="center"/>
    </xf>
    <xf numFmtId="1" fontId="10" fillId="0" borderId="24" xfId="0" applyNumberFormat="1" applyFont="1" applyBorder="1" applyAlignment="1">
      <alignment horizontal="center" vertical="center"/>
    </xf>
    <xf numFmtId="0" fontId="26" fillId="38" borderId="19" xfId="0" applyFont="1" applyFill="1" applyBorder="1" applyAlignment="1">
      <alignment horizontal="center" vertical="center"/>
    </xf>
    <xf numFmtId="165" fontId="26" fillId="38" borderId="19" xfId="168" applyNumberFormat="1" applyFont="1" applyFill="1" applyBorder="1" applyAlignment="1">
      <alignment horizontal="right" vertical="center" wrapText="1"/>
    </xf>
    <xf numFmtId="165" fontId="106" fillId="35" borderId="39" xfId="99" applyFont="1" applyFill="1" applyBorder="1" applyAlignment="1">
      <alignment horizontal="right" vertical="center"/>
    </xf>
    <xf numFmtId="1" fontId="26" fillId="38" borderId="19" xfId="0" applyNumberFormat="1" applyFont="1" applyFill="1" applyBorder="1" applyAlignment="1">
      <alignment vertical="center" wrapText="1"/>
    </xf>
    <xf numFmtId="0" fontId="26" fillId="38" borderId="19" xfId="167" applyFont="1" applyFill="1" applyBorder="1" applyAlignment="1">
      <alignment horizontal="left" vertical="center" wrapText="1"/>
    </xf>
    <xf numFmtId="0" fontId="26" fillId="38" borderId="19" xfId="167" applyFont="1" applyFill="1" applyBorder="1" applyAlignment="1">
      <alignment horizontal="center" vertical="center" wrapText="1"/>
    </xf>
    <xf numFmtId="187" fontId="10" fillId="0" borderId="19" xfId="99" applyNumberFormat="1" applyFont="1" applyFill="1" applyBorder="1" applyAlignment="1">
      <alignment horizontal="center" vertical="center" wrapText="1"/>
    </xf>
    <xf numFmtId="186" fontId="10" fillId="0" borderId="19" xfId="119" applyNumberFormat="1" applyFont="1" applyBorder="1" applyAlignment="1">
      <alignment horizontal="center" vertical="center"/>
    </xf>
    <xf numFmtId="1" fontId="26" fillId="37" borderId="20" xfId="0" applyNumberFormat="1" applyFont="1" applyFill="1" applyBorder="1" applyAlignment="1">
      <alignment vertical="center"/>
    </xf>
    <xf numFmtId="1" fontId="26" fillId="37" borderId="19" xfId="0" applyNumberFormat="1" applyFont="1" applyFill="1" applyBorder="1" applyAlignment="1">
      <alignment horizontal="center" vertical="center"/>
    </xf>
    <xf numFmtId="166" fontId="26" fillId="37" borderId="19" xfId="119" applyFont="1" applyFill="1" applyBorder="1" applyAlignment="1">
      <alignment horizontal="center" vertical="center"/>
    </xf>
    <xf numFmtId="165" fontId="26" fillId="37" borderId="19" xfId="99" applyFont="1" applyFill="1" applyBorder="1" applyAlignment="1">
      <alignment horizontal="right"/>
    </xf>
    <xf numFmtId="1" fontId="3" fillId="34" borderId="19" xfId="0" applyNumberFormat="1" applyFont="1" applyFill="1" applyBorder="1" applyAlignment="1">
      <alignment horizontal="center" vertical="center" wrapText="1"/>
    </xf>
    <xf numFmtId="0" fontId="26" fillId="37" borderId="19" xfId="119" applyNumberFormat="1" applyFont="1" applyFill="1" applyBorder="1" applyAlignment="1">
      <alignment horizontal="center" vertical="center"/>
    </xf>
    <xf numFmtId="0" fontId="26" fillId="37" borderId="19" xfId="99" applyNumberFormat="1" applyFont="1" applyFill="1" applyBorder="1" applyAlignment="1">
      <alignment horizontal="right"/>
    </xf>
    <xf numFmtId="0" fontId="10" fillId="0" borderId="19" xfId="0" applyFont="1" applyBorder="1" applyAlignment="1">
      <alignment horizontal="left" vertical="center" wrapText="1"/>
    </xf>
    <xf numFmtId="0" fontId="10" fillId="0" borderId="19" xfId="0" applyFont="1" applyBorder="1" applyAlignment="1">
      <alignment horizontal="center" vertical="center" wrapText="1"/>
    </xf>
    <xf numFmtId="165" fontId="10" fillId="0" borderId="19" xfId="99" applyFont="1" applyFill="1" applyBorder="1" applyAlignment="1">
      <alignment horizontal="center" vertical="center" wrapText="1"/>
    </xf>
    <xf numFmtId="165" fontId="10" fillId="0" borderId="21" xfId="99" applyFont="1" applyBorder="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center" vertical="center" wrapText="1"/>
    </xf>
    <xf numFmtId="165" fontId="10" fillId="0" borderId="0" xfId="99" applyFont="1" applyBorder="1" applyAlignment="1">
      <alignment horizontal="center" vertical="center"/>
    </xf>
    <xf numFmtId="0" fontId="61" fillId="0" borderId="0" xfId="0" applyFont="1" applyAlignment="1">
      <alignment horizontal="left" vertical="center"/>
    </xf>
    <xf numFmtId="44" fontId="26" fillId="38" borderId="21" xfId="166" applyFont="1" applyFill="1" applyBorder="1" applyAlignment="1">
      <alignment horizontal="center" vertical="center"/>
    </xf>
    <xf numFmtId="44" fontId="10" fillId="0" borderId="21" xfId="166" applyFont="1" applyBorder="1" applyAlignment="1">
      <alignment horizontal="center" vertical="center"/>
    </xf>
    <xf numFmtId="165" fontId="10" fillId="0" borderId="28" xfId="99" applyFont="1" applyFill="1" applyBorder="1" applyAlignment="1">
      <alignment horizontal="center" vertical="center"/>
    </xf>
    <xf numFmtId="190" fontId="10" fillId="0" borderId="0" xfId="0" applyNumberFormat="1" applyFont="1" applyAlignment="1">
      <alignment horizontal="center" vertical="center"/>
    </xf>
    <xf numFmtId="165" fontId="10" fillId="0" borderId="0" xfId="99" applyFont="1" applyFill="1" applyBorder="1" applyAlignment="1">
      <alignment horizontal="left" vertical="center" wrapText="1"/>
    </xf>
    <xf numFmtId="165" fontId="10" fillId="0" borderId="0" xfId="99" applyFont="1" applyFill="1" applyBorder="1" applyAlignment="1">
      <alignment horizontal="left" vertical="center"/>
    </xf>
    <xf numFmtId="1" fontId="2" fillId="34" borderId="19" xfId="0" applyNumberFormat="1" applyFont="1" applyFill="1" applyBorder="1" applyAlignment="1">
      <alignment horizontal="center" vertical="center" wrapText="1"/>
    </xf>
    <xf numFmtId="166" fontId="34" fillId="0" borderId="19" xfId="119" applyFont="1" applyFill="1" applyBorder="1" applyAlignment="1">
      <alignment vertical="center"/>
    </xf>
    <xf numFmtId="43" fontId="34" fillId="0" borderId="0" xfId="0" applyNumberFormat="1" applyFont="1" applyFill="1"/>
    <xf numFmtId="44" fontId="26" fillId="38" borderId="19" xfId="166" applyFont="1" applyFill="1" applyBorder="1" applyAlignment="1">
      <alignment horizontal="center" vertical="center"/>
    </xf>
    <xf numFmtId="44" fontId="10" fillId="0" borderId="19" xfId="166" applyFont="1" applyBorder="1" applyAlignment="1">
      <alignment horizontal="center" vertical="center"/>
    </xf>
    <xf numFmtId="0" fontId="103" fillId="47" borderId="19" xfId="0" applyFont="1" applyFill="1" applyBorder="1" applyAlignment="1">
      <alignment horizontal="center"/>
    </xf>
    <xf numFmtId="0" fontId="103" fillId="47" borderId="19" xfId="0" applyFont="1" applyFill="1" applyBorder="1" applyAlignment="1">
      <alignment horizontal="left" wrapText="1"/>
    </xf>
    <xf numFmtId="172" fontId="103" fillId="47" borderId="19" xfId="99" applyNumberFormat="1" applyFont="1" applyFill="1" applyBorder="1" applyAlignment="1">
      <alignment horizontal="center"/>
    </xf>
    <xf numFmtId="0" fontId="0" fillId="40" borderId="19" xfId="0" applyFill="1" applyBorder="1" applyAlignment="1">
      <alignment horizontal="center"/>
    </xf>
    <xf numFmtId="0" fontId="0" fillId="40" borderId="19" xfId="0" applyFill="1" applyBorder="1" applyAlignment="1">
      <alignment wrapText="1"/>
    </xf>
    <xf numFmtId="172" fontId="0" fillId="40" borderId="19" xfId="0" applyNumberFormat="1" applyFill="1" applyBorder="1" applyAlignment="1">
      <alignment horizontal="center"/>
    </xf>
    <xf numFmtId="186" fontId="10" fillId="0" borderId="0" xfId="119" applyNumberFormat="1" applyFont="1" applyBorder="1" applyAlignment="1">
      <alignment horizontal="center" vertical="center" wrapText="1"/>
    </xf>
    <xf numFmtId="187" fontId="10" fillId="0" borderId="0" xfId="99" applyNumberFormat="1" applyFont="1" applyBorder="1" applyAlignment="1">
      <alignment horizontal="center" vertical="center"/>
    </xf>
    <xf numFmtId="0" fontId="1" fillId="0" borderId="20" xfId="0" applyFont="1" applyFill="1" applyBorder="1" applyAlignment="1">
      <alignment horizontal="center" vertical="center" wrapText="1"/>
    </xf>
    <xf numFmtId="0" fontId="107" fillId="48" borderId="0" xfId="0" applyFont="1" applyFill="1" applyAlignment="1">
      <alignment horizontal="left" vertical="top" wrapText="1"/>
    </xf>
    <xf numFmtId="0" fontId="108" fillId="48" borderId="0" xfId="0" applyFont="1" applyFill="1" applyAlignment="1">
      <alignment horizontal="left" vertical="top" wrapText="1"/>
    </xf>
    <xf numFmtId="0" fontId="107" fillId="48" borderId="74" xfId="0" applyFont="1" applyFill="1" applyBorder="1" applyAlignment="1">
      <alignment horizontal="left" vertical="top" wrapText="1"/>
    </xf>
    <xf numFmtId="0" fontId="107" fillId="48" borderId="74" xfId="0" applyFont="1" applyFill="1" applyBorder="1" applyAlignment="1">
      <alignment horizontal="right" vertical="top" wrapText="1"/>
    </xf>
    <xf numFmtId="0" fontId="107" fillId="48" borderId="74" xfId="0" applyFont="1" applyFill="1" applyBorder="1" applyAlignment="1">
      <alignment horizontal="center" vertical="top" wrapText="1"/>
    </xf>
    <xf numFmtId="0" fontId="109" fillId="49" borderId="74" xfId="0" applyFont="1" applyFill="1" applyBorder="1" applyAlignment="1">
      <alignment horizontal="left" vertical="top" wrapText="1"/>
    </xf>
    <xf numFmtId="0" fontId="109" fillId="49" borderId="74" xfId="0" applyFont="1" applyFill="1" applyBorder="1" applyAlignment="1">
      <alignment horizontal="right" vertical="top" wrapText="1"/>
    </xf>
    <xf numFmtId="0" fontId="109" fillId="49" borderId="74" xfId="0" applyFont="1" applyFill="1" applyBorder="1" applyAlignment="1">
      <alignment horizontal="center" vertical="top" wrapText="1"/>
    </xf>
    <xf numFmtId="191" fontId="109" fillId="49" borderId="74" xfId="0" applyNumberFormat="1" applyFont="1" applyFill="1" applyBorder="1" applyAlignment="1">
      <alignment horizontal="right" vertical="top" wrapText="1"/>
    </xf>
    <xf numFmtId="4" fontId="109" fillId="49" borderId="74" xfId="0" applyNumberFormat="1" applyFont="1" applyFill="1" applyBorder="1" applyAlignment="1">
      <alignment horizontal="right" vertical="top" wrapText="1"/>
    </xf>
    <xf numFmtId="0" fontId="110" fillId="50" borderId="74" xfId="0" applyFont="1" applyFill="1" applyBorder="1" applyAlignment="1">
      <alignment horizontal="left" vertical="top" wrapText="1"/>
    </xf>
    <xf numFmtId="0" fontId="110" fillId="50" borderId="74" xfId="0" applyFont="1" applyFill="1" applyBorder="1" applyAlignment="1">
      <alignment horizontal="right" vertical="top" wrapText="1"/>
    </xf>
    <xf numFmtId="0" fontId="110" fillId="50" borderId="74" xfId="0" applyFont="1" applyFill="1" applyBorder="1" applyAlignment="1">
      <alignment horizontal="center" vertical="top" wrapText="1"/>
    </xf>
    <xf numFmtId="191" fontId="110" fillId="50" borderId="74" xfId="0" applyNumberFormat="1" applyFont="1" applyFill="1" applyBorder="1" applyAlignment="1">
      <alignment horizontal="right" vertical="top" wrapText="1"/>
    </xf>
    <xf numFmtId="4" fontId="110" fillId="50" borderId="74" xfId="0" applyNumberFormat="1" applyFont="1" applyFill="1" applyBorder="1" applyAlignment="1">
      <alignment horizontal="right" vertical="top" wrapText="1"/>
    </xf>
    <xf numFmtId="0" fontId="110" fillId="51" borderId="74" xfId="0" applyFont="1" applyFill="1" applyBorder="1" applyAlignment="1">
      <alignment horizontal="left" vertical="top" wrapText="1"/>
    </xf>
    <xf numFmtId="0" fontId="110" fillId="51" borderId="74" xfId="0" applyFont="1" applyFill="1" applyBorder="1" applyAlignment="1">
      <alignment horizontal="right" vertical="top" wrapText="1"/>
    </xf>
    <xf numFmtId="0" fontId="110" fillId="51" borderId="74" xfId="0" applyFont="1" applyFill="1" applyBorder="1" applyAlignment="1">
      <alignment horizontal="center" vertical="top" wrapText="1"/>
    </xf>
    <xf numFmtId="191" fontId="110" fillId="51" borderId="74" xfId="0" applyNumberFormat="1" applyFont="1" applyFill="1" applyBorder="1" applyAlignment="1">
      <alignment horizontal="right" vertical="top" wrapText="1"/>
    </xf>
    <xf numFmtId="4" fontId="110" fillId="51" borderId="74" xfId="0" applyNumberFormat="1" applyFont="1" applyFill="1" applyBorder="1" applyAlignment="1">
      <alignment horizontal="right" vertical="top" wrapText="1"/>
    </xf>
    <xf numFmtId="0" fontId="110" fillId="48" borderId="0" xfId="0" applyFont="1" applyFill="1" applyAlignment="1">
      <alignment horizontal="right" vertical="top" wrapText="1"/>
    </xf>
    <xf numFmtId="4" fontId="110" fillId="48" borderId="0" xfId="0" applyNumberFormat="1" applyFont="1" applyFill="1" applyAlignment="1">
      <alignment horizontal="right" vertical="top" wrapText="1"/>
    </xf>
    <xf numFmtId="0" fontId="109" fillId="49" borderId="75" xfId="0" applyFont="1" applyFill="1" applyBorder="1" applyAlignment="1">
      <alignment horizontal="left" vertical="top" wrapText="1"/>
    </xf>
    <xf numFmtId="0" fontId="110" fillId="48" borderId="0" xfId="0" applyFont="1" applyFill="1" applyAlignment="1">
      <alignment horizontal="center" vertical="top" wrapText="1"/>
    </xf>
    <xf numFmtId="0" fontId="10" fillId="0" borderId="0" xfId="0" applyFont="1" applyAlignment="1">
      <alignment horizontal="center" wrapText="1"/>
    </xf>
    <xf numFmtId="165" fontId="31" fillId="0" borderId="19" xfId="99" applyFont="1" applyFill="1" applyBorder="1" applyAlignment="1">
      <alignment horizontal="center" vertical="center"/>
    </xf>
    <xf numFmtId="10" fontId="31" fillId="0" borderId="21" xfId="120" applyNumberFormat="1" applyFont="1" applyBorder="1" applyAlignment="1">
      <alignment horizontal="center" vertical="center"/>
    </xf>
    <xf numFmtId="169" fontId="32" fillId="0" borderId="20" xfId="0" applyNumberFormat="1" applyFont="1" applyFill="1" applyBorder="1" applyAlignment="1">
      <alignment horizontal="center" vertical="center" wrapText="1"/>
    </xf>
    <xf numFmtId="0" fontId="31" fillId="0" borderId="19" xfId="0" applyFont="1" applyFill="1" applyBorder="1" applyAlignment="1">
      <alignment horizontal="left" vertical="center" wrapText="1"/>
    </xf>
    <xf numFmtId="166" fontId="31" fillId="0" borderId="19" xfId="0" applyNumberFormat="1" applyFont="1" applyFill="1" applyBorder="1" applyAlignment="1">
      <alignment horizontal="left" vertical="center" wrapText="1"/>
    </xf>
    <xf numFmtId="0" fontId="32" fillId="39" borderId="40" xfId="0" applyFont="1" applyFill="1" applyBorder="1" applyAlignment="1">
      <alignment horizontal="right" wrapText="1"/>
    </xf>
    <xf numFmtId="0" fontId="32" fillId="39" borderId="42" xfId="0" applyFont="1" applyFill="1" applyBorder="1" applyAlignment="1">
      <alignment horizontal="right" wrapText="1"/>
    </xf>
    <xf numFmtId="169" fontId="32" fillId="0" borderId="66" xfId="0" applyNumberFormat="1" applyFont="1" applyFill="1" applyBorder="1" applyAlignment="1">
      <alignment horizontal="center" vertical="center" wrapText="1"/>
    </xf>
    <xf numFmtId="0" fontId="31" fillId="0" borderId="23" xfId="0" applyFont="1" applyFill="1" applyBorder="1" applyAlignment="1">
      <alignment horizontal="left" vertical="center" wrapText="1"/>
    </xf>
    <xf numFmtId="165" fontId="31" fillId="0" borderId="23" xfId="99" applyFont="1" applyFill="1" applyBorder="1" applyAlignment="1">
      <alignment horizontal="center" vertical="center"/>
    </xf>
    <xf numFmtId="10" fontId="31" fillId="0" borderId="67" xfId="120" applyNumberFormat="1" applyFont="1" applyBorder="1" applyAlignment="1">
      <alignment horizontal="center" vertical="center"/>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42" xfId="0" applyFont="1" applyBorder="1" applyAlignment="1">
      <alignment horizontal="center" vertical="center" wrapText="1"/>
    </xf>
    <xf numFmtId="0" fontId="29" fillId="0" borderId="44" xfId="0" applyFont="1" applyBorder="1" applyAlignment="1">
      <alignment horizontal="center" vertical="center"/>
    </xf>
    <xf numFmtId="0" fontId="29" fillId="0" borderId="45" xfId="0" applyFont="1" applyBorder="1" applyAlignment="1">
      <alignment horizontal="center" vertical="center"/>
    </xf>
    <xf numFmtId="0" fontId="29" fillId="0" borderId="40" xfId="0" applyFont="1" applyBorder="1" applyAlignment="1">
      <alignment horizontal="center" vertical="center"/>
    </xf>
    <xf numFmtId="0" fontId="29" fillId="0" borderId="42" xfId="0" applyFont="1" applyBorder="1" applyAlignment="1">
      <alignment horizontal="center" vertical="center"/>
    </xf>
    <xf numFmtId="169" fontId="32" fillId="0" borderId="33" xfId="0" applyNumberFormat="1" applyFont="1" applyFill="1" applyBorder="1" applyAlignment="1">
      <alignment horizontal="center" vertical="center" wrapText="1"/>
    </xf>
    <xf numFmtId="0" fontId="31" fillId="0" borderId="22" xfId="0" applyFont="1" applyFill="1" applyBorder="1" applyAlignment="1">
      <alignment horizontal="left" vertical="center" wrapText="1"/>
    </xf>
    <xf numFmtId="165" fontId="31" fillId="0" borderId="22" xfId="99" applyFont="1" applyFill="1" applyBorder="1" applyAlignment="1">
      <alignment horizontal="center" vertical="center"/>
    </xf>
    <xf numFmtId="10" fontId="31" fillId="0" borderId="56" xfId="120" applyNumberFormat="1" applyFont="1" applyBorder="1" applyAlignment="1">
      <alignment horizontal="center" vertical="center"/>
    </xf>
    <xf numFmtId="0" fontId="27" fillId="0" borderId="66" xfId="105" applyFont="1" applyFill="1" applyBorder="1" applyAlignment="1">
      <alignment horizontal="left" vertical="center" readingOrder="1"/>
    </xf>
    <xf numFmtId="0" fontId="27" fillId="0" borderId="23" xfId="105" applyFont="1" applyFill="1" applyBorder="1" applyAlignment="1">
      <alignment horizontal="left" vertical="center" readingOrder="1"/>
    </xf>
    <xf numFmtId="0" fontId="27" fillId="0" borderId="67" xfId="105" applyFont="1" applyFill="1" applyBorder="1" applyAlignment="1">
      <alignment horizontal="left" vertical="center" readingOrder="1"/>
    </xf>
    <xf numFmtId="0" fontId="10" fillId="0" borderId="55" xfId="0" applyFont="1" applyFill="1" applyBorder="1" applyAlignment="1">
      <alignment horizontal="center"/>
    </xf>
    <xf numFmtId="0" fontId="10" fillId="0" borderId="26" xfId="0" applyFont="1" applyFill="1" applyBorder="1" applyAlignment="1">
      <alignment horizontal="center"/>
    </xf>
    <xf numFmtId="0" fontId="27" fillId="0" borderId="61" xfId="105" applyFont="1" applyFill="1" applyBorder="1" applyAlignment="1">
      <alignment horizontal="left" vertical="center" readingOrder="1"/>
    </xf>
    <xf numFmtId="0" fontId="27" fillId="0" borderId="60" xfId="105" applyFont="1" applyFill="1" applyBorder="1" applyAlignment="1">
      <alignment horizontal="left" vertical="center" readingOrder="1"/>
    </xf>
    <xf numFmtId="0" fontId="27" fillId="0" borderId="62" xfId="105" applyFont="1" applyFill="1" applyBorder="1" applyAlignment="1">
      <alignment horizontal="left" vertical="center" readingOrder="1"/>
    </xf>
    <xf numFmtId="0" fontId="27" fillId="0" borderId="20" xfId="105" applyFont="1" applyFill="1" applyBorder="1" applyAlignment="1">
      <alignment horizontal="left" vertical="center" readingOrder="1"/>
    </xf>
    <xf numFmtId="0" fontId="27" fillId="0" borderId="19" xfId="105" applyFont="1" applyFill="1" applyBorder="1" applyAlignment="1">
      <alignment horizontal="left" vertical="center" readingOrder="1"/>
    </xf>
    <xf numFmtId="0" fontId="27" fillId="0" borderId="21" xfId="105" applyFont="1" applyFill="1" applyBorder="1" applyAlignment="1">
      <alignment horizontal="left" vertical="center" readingOrder="1"/>
    </xf>
    <xf numFmtId="0" fontId="27" fillId="0" borderId="20" xfId="105" applyFont="1" applyFill="1" applyBorder="1" applyAlignment="1">
      <alignment horizontal="left" vertical="center" wrapText="1" readingOrder="1"/>
    </xf>
    <xf numFmtId="0" fontId="27" fillId="0" borderId="19" xfId="105" applyFont="1" applyFill="1" applyBorder="1" applyAlignment="1">
      <alignment horizontal="left" vertical="center" wrapText="1" readingOrder="1"/>
    </xf>
    <xf numFmtId="0" fontId="27" fillId="0" borderId="21" xfId="105" applyFont="1" applyFill="1" applyBorder="1" applyAlignment="1">
      <alignment horizontal="left" vertical="center" wrapText="1" readingOrder="1"/>
    </xf>
    <xf numFmtId="0" fontId="34" fillId="0" borderId="55" xfId="0" applyFont="1" applyFill="1" applyBorder="1" applyAlignment="1">
      <alignment horizontal="center"/>
    </xf>
    <xf numFmtId="0" fontId="34" fillId="0" borderId="26" xfId="0" applyFont="1" applyFill="1" applyBorder="1" applyAlignment="1">
      <alignment horizontal="center"/>
    </xf>
    <xf numFmtId="0" fontId="34" fillId="0" borderId="54" xfId="0" applyFont="1" applyFill="1" applyBorder="1" applyAlignment="1">
      <alignment horizontal="center"/>
    </xf>
    <xf numFmtId="0" fontId="34" fillId="0" borderId="43" xfId="0" applyFont="1" applyFill="1" applyBorder="1" applyAlignment="1">
      <alignment horizontal="center"/>
    </xf>
    <xf numFmtId="0" fontId="34" fillId="0" borderId="38" xfId="0" applyFont="1" applyFill="1" applyBorder="1" applyAlignment="1">
      <alignment horizontal="center"/>
    </xf>
    <xf numFmtId="0" fontId="34" fillId="0" borderId="71" xfId="0" applyFont="1" applyFill="1" applyBorder="1" applyAlignment="1">
      <alignment horizontal="center"/>
    </xf>
    <xf numFmtId="0" fontId="62" fillId="33" borderId="20" xfId="0" applyFont="1" applyFill="1" applyBorder="1" applyAlignment="1">
      <alignment horizontal="right" vertical="center" wrapText="1"/>
    </xf>
    <xf numFmtId="0" fontId="62" fillId="33" borderId="19" xfId="0" applyFont="1" applyFill="1" applyBorder="1" applyAlignment="1">
      <alignment horizontal="right" vertical="center" wrapText="1"/>
    </xf>
    <xf numFmtId="167" fontId="102" fillId="46" borderId="59" xfId="0" applyNumberFormat="1" applyFont="1" applyFill="1" applyBorder="1" applyAlignment="1">
      <alignment horizontal="center" vertical="center" wrapText="1"/>
    </xf>
    <xf numFmtId="167" fontId="102" fillId="46" borderId="25" xfId="0" applyNumberFormat="1" applyFont="1" applyFill="1" applyBorder="1" applyAlignment="1">
      <alignment horizontal="center" vertical="center" wrapText="1"/>
    </xf>
    <xf numFmtId="167" fontId="102" fillId="46" borderId="24" xfId="0" applyNumberFormat="1" applyFont="1" applyFill="1" applyBorder="1" applyAlignment="1">
      <alignment horizontal="center" vertical="center" wrapText="1"/>
    </xf>
    <xf numFmtId="0" fontId="27" fillId="34" borderId="20" xfId="105" applyFont="1" applyFill="1" applyBorder="1" applyAlignment="1">
      <alignment horizontal="left" vertical="center" wrapText="1" readingOrder="1"/>
    </xf>
    <xf numFmtId="0" fontId="27" fillId="34" borderId="19" xfId="105" applyFont="1" applyFill="1" applyBorder="1" applyAlignment="1">
      <alignment horizontal="left" vertical="center" wrapText="1" readingOrder="1"/>
    </xf>
    <xf numFmtId="0" fontId="27" fillId="34" borderId="21" xfId="105" applyFont="1" applyFill="1" applyBorder="1" applyAlignment="1">
      <alignment horizontal="left" vertical="center" wrapText="1" readingOrder="1"/>
    </xf>
    <xf numFmtId="0" fontId="62" fillId="35" borderId="70" xfId="0" applyFont="1" applyFill="1" applyBorder="1" applyAlignment="1">
      <alignment horizontal="right" vertical="center" wrapText="1"/>
    </xf>
    <xf numFmtId="0" fontId="62" fillId="35" borderId="69" xfId="0" applyFont="1" applyFill="1" applyBorder="1" applyAlignment="1">
      <alignment horizontal="right" vertical="center" wrapText="1"/>
    </xf>
    <xf numFmtId="0" fontId="62" fillId="35" borderId="68" xfId="0" applyFont="1" applyFill="1" applyBorder="1" applyAlignment="1">
      <alignment horizontal="right" vertical="center" wrapText="1"/>
    </xf>
    <xf numFmtId="0" fontId="62" fillId="35" borderId="40" xfId="0" applyFont="1" applyFill="1" applyBorder="1" applyAlignment="1">
      <alignment horizontal="right" vertical="center" wrapText="1"/>
    </xf>
    <xf numFmtId="0" fontId="62" fillId="35" borderId="41" xfId="0" applyFont="1" applyFill="1" applyBorder="1" applyAlignment="1">
      <alignment horizontal="right" vertical="center" wrapText="1"/>
    </xf>
    <xf numFmtId="0" fontId="62" fillId="35" borderId="42" xfId="0" applyFont="1" applyFill="1" applyBorder="1" applyAlignment="1">
      <alignment horizontal="right" vertical="center" wrapText="1"/>
    </xf>
    <xf numFmtId="0" fontId="62" fillId="35" borderId="63" xfId="0" applyFont="1" applyFill="1" applyBorder="1" applyAlignment="1">
      <alignment horizontal="right" vertical="center" wrapText="1"/>
    </xf>
    <xf numFmtId="0" fontId="62" fillId="35" borderId="64" xfId="0" applyFont="1" applyFill="1" applyBorder="1" applyAlignment="1">
      <alignment horizontal="right" vertical="center" wrapText="1"/>
    </xf>
    <xf numFmtId="10" fontId="31" fillId="0" borderId="22" xfId="120" applyNumberFormat="1" applyFont="1" applyBorder="1" applyAlignment="1">
      <alignment horizontal="center" vertical="center"/>
    </xf>
    <xf numFmtId="10" fontId="31" fillId="0" borderId="19" xfId="120" applyNumberFormat="1" applyFont="1" applyBorder="1" applyAlignment="1">
      <alignment horizontal="center" vertical="center"/>
    </xf>
    <xf numFmtId="0" fontId="10" fillId="0" borderId="34" xfId="0" applyFont="1" applyFill="1" applyBorder="1" applyAlignment="1">
      <alignment horizontal="center"/>
    </xf>
    <xf numFmtId="0" fontId="10" fillId="0" borderId="35" xfId="0" applyFont="1" applyFill="1" applyBorder="1" applyAlignment="1">
      <alignment horizontal="center"/>
    </xf>
    <xf numFmtId="0" fontId="10" fillId="0" borderId="36" xfId="0" applyFont="1" applyFill="1" applyBorder="1" applyAlignment="1">
      <alignment horizontal="center"/>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9" fillId="0" borderId="43" xfId="0" applyFont="1" applyBorder="1" applyAlignment="1">
      <alignment horizontal="center" vertical="center"/>
    </xf>
    <xf numFmtId="0" fontId="29" fillId="0" borderId="37" xfId="0" applyFont="1" applyBorder="1" applyAlignment="1">
      <alignment horizontal="center" vertical="center"/>
    </xf>
    <xf numFmtId="0" fontId="29" fillId="0" borderId="72" xfId="0" applyFont="1" applyBorder="1" applyAlignment="1">
      <alignment horizontal="center" vertical="center"/>
    </xf>
    <xf numFmtId="0" fontId="29" fillId="0" borderId="73" xfId="0" applyFont="1" applyBorder="1" applyAlignment="1">
      <alignment horizontal="center" vertical="center"/>
    </xf>
    <xf numFmtId="0" fontId="29" fillId="0" borderId="68" xfId="0" applyFont="1" applyBorder="1" applyAlignment="1">
      <alignment horizontal="center" vertical="center"/>
    </xf>
    <xf numFmtId="0" fontId="27" fillId="0" borderId="31" xfId="105" applyFont="1" applyFill="1" applyBorder="1" applyAlignment="1">
      <alignment horizontal="left" vertical="center" wrapText="1" readingOrder="1"/>
    </xf>
    <xf numFmtId="0" fontId="27" fillId="0" borderId="0" xfId="105" applyFont="1" applyFill="1" applyBorder="1" applyAlignment="1">
      <alignment horizontal="left" vertical="center" wrapText="1" readingOrder="1"/>
    </xf>
    <xf numFmtId="0" fontId="32" fillId="39" borderId="34" xfId="0" applyFont="1" applyFill="1" applyBorder="1" applyAlignment="1">
      <alignment horizontal="right" wrapText="1"/>
    </xf>
    <xf numFmtId="0" fontId="32" fillId="39" borderId="36" xfId="0" applyFont="1" applyFill="1" applyBorder="1" applyAlignment="1">
      <alignment horizontal="right" wrapText="1"/>
    </xf>
    <xf numFmtId="0" fontId="30" fillId="0" borderId="32"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30" xfId="0" applyFont="1" applyBorder="1" applyAlignment="1">
      <alignment horizontal="center" vertical="center" wrapText="1"/>
    </xf>
    <xf numFmtId="0" fontId="32" fillId="39" borderId="34" xfId="0" applyFont="1" applyFill="1" applyBorder="1" applyAlignment="1">
      <alignment horizontal="right"/>
    </xf>
    <xf numFmtId="0" fontId="32" fillId="39" borderId="36" xfId="0" applyFont="1" applyFill="1" applyBorder="1" applyAlignment="1">
      <alignment horizontal="right"/>
    </xf>
    <xf numFmtId="0" fontId="30" fillId="0" borderId="34" xfId="0" applyFont="1" applyBorder="1" applyAlignment="1">
      <alignment horizontal="center" vertical="center" wrapText="1"/>
    </xf>
    <xf numFmtId="0" fontId="30" fillId="0" borderId="35" xfId="0" applyFont="1" applyBorder="1" applyAlignment="1">
      <alignment horizontal="center" vertical="center" wrapText="1"/>
    </xf>
    <xf numFmtId="0" fontId="30" fillId="0" borderId="36" xfId="0" applyFont="1" applyBorder="1" applyAlignment="1">
      <alignment horizontal="center" vertical="center" wrapText="1"/>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26" fillId="0" borderId="31" xfId="105" applyFont="1" applyFill="1" applyBorder="1" applyAlignment="1">
      <alignment horizontal="left" vertical="center" wrapText="1" readingOrder="1"/>
    </xf>
    <xf numFmtId="0" fontId="26" fillId="0" borderId="0" xfId="105" applyFont="1" applyFill="1" applyBorder="1" applyAlignment="1">
      <alignment horizontal="left" vertical="center" wrapText="1" readingOrder="1"/>
    </xf>
    <xf numFmtId="0" fontId="26" fillId="0" borderId="28" xfId="105" applyFont="1" applyFill="1" applyBorder="1" applyAlignment="1">
      <alignment horizontal="left" vertical="center" wrapText="1" readingOrder="1"/>
    </xf>
    <xf numFmtId="0" fontId="26" fillId="0" borderId="47" xfId="0" applyFont="1" applyBorder="1" applyAlignment="1">
      <alignment horizontal="center" vertical="center" wrapText="1"/>
    </xf>
    <xf numFmtId="0" fontId="10" fillId="0" borderId="48" xfId="0" applyFont="1" applyBorder="1" applyAlignment="1">
      <alignment horizontal="center" wrapText="1"/>
    </xf>
    <xf numFmtId="0" fontId="26" fillId="0" borderId="47" xfId="0" applyFont="1" applyBorder="1" applyAlignment="1">
      <alignment horizontal="center" vertical="center"/>
    </xf>
    <xf numFmtId="0" fontId="10" fillId="0" borderId="48" xfId="0" applyFont="1" applyBorder="1" applyAlignment="1">
      <alignment horizontal="center" vertical="center"/>
    </xf>
    <xf numFmtId="166" fontId="26" fillId="0" borderId="47" xfId="119" applyFont="1" applyBorder="1" applyAlignment="1">
      <alignment horizontal="center" vertical="center"/>
    </xf>
    <xf numFmtId="166" fontId="10" fillId="0" borderId="48" xfId="119" applyFont="1" applyBorder="1" applyAlignment="1">
      <alignment horizontal="center" vertical="center"/>
    </xf>
    <xf numFmtId="165" fontId="26" fillId="0" borderId="47" xfId="99" applyFont="1" applyBorder="1" applyAlignment="1">
      <alignment horizontal="center" vertical="center"/>
    </xf>
    <xf numFmtId="165" fontId="26" fillId="0" borderId="48" xfId="99"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26" fillId="0" borderId="36" xfId="0" applyFont="1" applyBorder="1" applyAlignment="1">
      <alignment horizontal="center" vertical="center"/>
    </xf>
    <xf numFmtId="0" fontId="34" fillId="0" borderId="34" xfId="0" applyFont="1" applyFill="1" applyBorder="1" applyAlignment="1">
      <alignment horizontal="center"/>
    </xf>
    <xf numFmtId="0" fontId="34" fillId="0" borderId="35" xfId="0" applyFont="1" applyFill="1" applyBorder="1" applyAlignment="1">
      <alignment horizontal="center"/>
    </xf>
    <xf numFmtId="0" fontId="27" fillId="0" borderId="55" xfId="105" applyFont="1" applyFill="1" applyBorder="1" applyAlignment="1">
      <alignment horizontal="left" vertical="center"/>
    </xf>
    <xf numFmtId="0" fontId="27" fillId="0" borderId="26" xfId="105" applyFont="1" applyFill="1" applyBorder="1" applyAlignment="1">
      <alignment horizontal="left" vertical="center"/>
    </xf>
    <xf numFmtId="0" fontId="27" fillId="0" borderId="20" xfId="105" applyFont="1" applyFill="1" applyBorder="1" applyAlignment="1">
      <alignment horizontal="left" vertical="center"/>
    </xf>
    <xf numFmtId="0" fontId="27" fillId="0" borderId="19" xfId="105" applyFont="1" applyFill="1" applyBorder="1" applyAlignment="1">
      <alignment horizontal="left" vertical="center"/>
    </xf>
    <xf numFmtId="0" fontId="27" fillId="0" borderId="37" xfId="105" applyFont="1" applyFill="1" applyBorder="1" applyAlignment="1">
      <alignment horizontal="left" vertical="center" wrapText="1" readingOrder="1"/>
    </xf>
    <xf numFmtId="0" fontId="27" fillId="0" borderId="25" xfId="105" applyFont="1" applyFill="1" applyBorder="1" applyAlignment="1">
      <alignment horizontal="left" vertical="center" wrapText="1" readingOrder="1"/>
    </xf>
    <xf numFmtId="0" fontId="83" fillId="33" borderId="50" xfId="145" applyFont="1" applyFill="1" applyBorder="1" applyAlignment="1">
      <alignment horizontal="center" vertical="center" textRotation="90"/>
    </xf>
    <xf numFmtId="0" fontId="83" fillId="33" borderId="0" xfId="145" applyFont="1" applyFill="1" applyBorder="1" applyAlignment="1">
      <alignment horizontal="center" vertical="center" textRotation="90"/>
    </xf>
    <xf numFmtId="0" fontId="82" fillId="0" borderId="55" xfId="0" applyFont="1" applyFill="1" applyBorder="1" applyAlignment="1">
      <alignment horizontal="center" vertical="center"/>
    </xf>
    <xf numFmtId="0" fontId="82" fillId="0" borderId="26" xfId="0" applyFont="1" applyFill="1" applyBorder="1" applyAlignment="1">
      <alignment horizontal="center" vertical="center"/>
    </xf>
    <xf numFmtId="165" fontId="27" fillId="33" borderId="19" xfId="99" applyFont="1" applyFill="1" applyBorder="1" applyAlignment="1">
      <alignment horizontal="center" vertical="center"/>
    </xf>
    <xf numFmtId="172" fontId="79" fillId="0" borderId="19" xfId="0" quotePrefix="1" applyNumberFormat="1" applyFont="1" applyFill="1" applyBorder="1" applyAlignment="1">
      <alignment horizontal="center" vertical="center"/>
    </xf>
    <xf numFmtId="172" fontId="79" fillId="0" borderId="19" xfId="0" applyNumberFormat="1" applyFont="1" applyFill="1" applyBorder="1" applyAlignment="1">
      <alignment horizontal="center" vertical="center"/>
    </xf>
    <xf numFmtId="1" fontId="27" fillId="33" borderId="19" xfId="99" applyNumberFormat="1" applyFont="1" applyFill="1" applyBorder="1" applyAlignment="1">
      <alignment horizontal="center" vertical="center"/>
    </xf>
    <xf numFmtId="172" fontId="79" fillId="34" borderId="19" xfId="0" applyNumberFormat="1" applyFont="1" applyFill="1" applyBorder="1" applyAlignment="1">
      <alignment horizontal="center" vertical="center"/>
    </xf>
    <xf numFmtId="0" fontId="29" fillId="0" borderId="19" xfId="0" applyFont="1" applyBorder="1" applyAlignment="1">
      <alignment horizontal="center"/>
    </xf>
    <xf numFmtId="1" fontId="27" fillId="33" borderId="59" xfId="99" applyNumberFormat="1" applyFont="1" applyFill="1" applyBorder="1" applyAlignment="1">
      <alignment horizontal="center" vertical="center"/>
    </xf>
    <xf numFmtId="1" fontId="27" fillId="33" borderId="24" xfId="99" applyNumberFormat="1" applyFont="1" applyFill="1" applyBorder="1" applyAlignment="1">
      <alignment horizontal="center" vertical="center"/>
    </xf>
    <xf numFmtId="1" fontId="79" fillId="34" borderId="59" xfId="0" applyNumberFormat="1" applyFont="1" applyFill="1" applyBorder="1" applyAlignment="1">
      <alignment horizontal="center" vertical="center"/>
    </xf>
    <xf numFmtId="1" fontId="79" fillId="34" borderId="24" xfId="0" applyNumberFormat="1" applyFont="1" applyFill="1" applyBorder="1" applyAlignment="1">
      <alignment horizontal="center" vertical="center"/>
    </xf>
    <xf numFmtId="1" fontId="79" fillId="34" borderId="59" xfId="0" applyNumberFormat="1" applyFont="1" applyFill="1" applyBorder="1" applyAlignment="1">
      <alignment horizontal="center" vertical="center" wrapText="1"/>
    </xf>
    <xf numFmtId="1" fontId="79" fillId="34" borderId="24" xfId="0" applyNumberFormat="1" applyFont="1" applyFill="1" applyBorder="1" applyAlignment="1">
      <alignment horizontal="center" vertical="center" wrapText="1"/>
    </xf>
    <xf numFmtId="0" fontId="26" fillId="0" borderId="0" xfId="0" applyFont="1" applyAlignment="1">
      <alignment horizontal="center" wrapText="1"/>
    </xf>
    <xf numFmtId="0" fontId="26" fillId="0" borderId="0" xfId="0" applyFont="1" applyAlignment="1">
      <alignment horizontal="center"/>
    </xf>
    <xf numFmtId="0" fontId="83" fillId="33" borderId="19" xfId="145" applyFont="1" applyFill="1" applyBorder="1" applyAlignment="1">
      <alignment horizontal="center" vertical="center" textRotation="90"/>
    </xf>
    <xf numFmtId="0" fontId="10" fillId="45" borderId="19" xfId="0" applyFont="1" applyFill="1" applyBorder="1" applyAlignment="1">
      <alignment horizontal="left" wrapText="1"/>
    </xf>
    <xf numFmtId="164" fontId="10" fillId="0" borderId="19" xfId="0" applyNumberFormat="1" applyFont="1" applyBorder="1" applyAlignment="1">
      <alignment horizontal="center"/>
    </xf>
    <xf numFmtId="0" fontId="110" fillId="48" borderId="0" xfId="0" applyFont="1" applyFill="1" applyAlignment="1">
      <alignment horizontal="right" vertical="top" wrapText="1"/>
    </xf>
    <xf numFmtId="0" fontId="107" fillId="48" borderId="74" xfId="0" applyFont="1" applyFill="1" applyBorder="1" applyAlignment="1">
      <alignment horizontal="left" vertical="top" wrapText="1"/>
    </xf>
    <xf numFmtId="0" fontId="109" fillId="49" borderId="74" xfId="0" applyFont="1" applyFill="1" applyBorder="1" applyAlignment="1">
      <alignment horizontal="left" vertical="top" wrapText="1"/>
    </xf>
    <xf numFmtId="0" fontId="110" fillId="51" borderId="74" xfId="0" applyFont="1" applyFill="1" applyBorder="1" applyAlignment="1">
      <alignment horizontal="left" vertical="top" wrapText="1"/>
    </xf>
    <xf numFmtId="0" fontId="110" fillId="50" borderId="74" xfId="0" applyFont="1" applyFill="1" applyBorder="1" applyAlignment="1">
      <alignment horizontal="left" vertical="top" wrapText="1"/>
    </xf>
    <xf numFmtId="0" fontId="107" fillId="48" borderId="0" xfId="0" applyFont="1" applyFill="1" applyAlignment="1">
      <alignment horizontal="center" wrapText="1"/>
    </xf>
    <xf numFmtId="0" fontId="0" fillId="0" borderId="0" xfId="0"/>
    <xf numFmtId="0" fontId="107" fillId="48" borderId="0" xfId="0" applyFont="1" applyFill="1" applyAlignment="1">
      <alignment horizontal="left" vertical="top" wrapText="1"/>
    </xf>
    <xf numFmtId="0" fontId="108" fillId="48" borderId="0" xfId="0" applyFont="1" applyFill="1" applyAlignment="1">
      <alignment horizontal="left" vertical="top" wrapText="1"/>
    </xf>
    <xf numFmtId="0" fontId="72" fillId="34" borderId="19" xfId="0" applyFont="1" applyFill="1" applyBorder="1" applyAlignment="1" applyProtection="1">
      <alignment horizontal="left" vertical="center" wrapText="1"/>
    </xf>
    <xf numFmtId="0" fontId="65" fillId="0" borderId="49" xfId="0" applyFont="1" applyBorder="1" applyAlignment="1">
      <alignment horizontal="center" vertical="center"/>
    </xf>
    <xf numFmtId="0" fontId="65" fillId="0" borderId="50" xfId="0" applyFont="1" applyBorder="1" applyAlignment="1">
      <alignment horizontal="center" vertical="center"/>
    </xf>
    <xf numFmtId="0" fontId="65" fillId="0" borderId="51" xfId="0" applyFont="1" applyBorder="1" applyAlignment="1">
      <alignment horizontal="center" vertical="center"/>
    </xf>
    <xf numFmtId="0" fontId="65" fillId="0" borderId="27" xfId="0" applyFont="1" applyBorder="1" applyAlignment="1">
      <alignment horizontal="center" vertical="center"/>
    </xf>
    <xf numFmtId="0" fontId="65" fillId="0" borderId="0" xfId="0" applyFont="1" applyBorder="1" applyAlignment="1">
      <alignment horizontal="center" vertical="center"/>
    </xf>
    <xf numFmtId="0" fontId="65" fillId="0" borderId="52" xfId="0" applyFont="1" applyBorder="1" applyAlignment="1">
      <alignment horizontal="center" vertical="center"/>
    </xf>
    <xf numFmtId="0" fontId="65" fillId="0" borderId="53" xfId="0" applyFont="1" applyBorder="1" applyAlignment="1">
      <alignment horizontal="center" vertical="center"/>
    </xf>
    <xf numFmtId="0" fontId="65" fillId="0" borderId="38" xfId="0" applyFont="1" applyBorder="1" applyAlignment="1">
      <alignment horizontal="center" vertical="center"/>
    </xf>
    <xf numFmtId="0" fontId="65" fillId="0" borderId="46" xfId="0" applyFont="1" applyBorder="1" applyAlignment="1">
      <alignment horizontal="center" vertical="center"/>
    </xf>
    <xf numFmtId="0" fontId="66" fillId="35" borderId="19" xfId="0" applyFont="1" applyFill="1" applyBorder="1" applyAlignment="1">
      <alignment horizontal="center" vertical="center" wrapText="1"/>
    </xf>
    <xf numFmtId="0" fontId="66" fillId="34" borderId="19" xfId="0" applyFont="1" applyFill="1" applyBorder="1" applyAlignment="1">
      <alignment horizontal="center" vertical="center"/>
    </xf>
    <xf numFmtId="0" fontId="34" fillId="0" borderId="0" xfId="0" applyFont="1" applyAlignment="1">
      <alignment horizontal="center" vertical="center"/>
    </xf>
    <xf numFmtId="0" fontId="0" fillId="0" borderId="28" xfId="0" applyBorder="1"/>
    <xf numFmtId="166" fontId="31" fillId="0" borderId="21" xfId="119" applyFont="1" applyBorder="1" applyAlignment="1">
      <alignment horizontal="center"/>
    </xf>
    <xf numFmtId="10" fontId="31" fillId="33" borderId="21" xfId="0" applyNumberFormat="1" applyFont="1" applyFill="1" applyBorder="1" applyAlignment="1">
      <alignment horizontal="center"/>
    </xf>
    <xf numFmtId="165" fontId="32" fillId="0" borderId="47" xfId="99" applyFont="1" applyBorder="1" applyAlignment="1">
      <alignment horizontal="center"/>
    </xf>
    <xf numFmtId="0" fontId="81" fillId="0" borderId="0" xfId="0" applyFont="1" applyBorder="1" applyAlignment="1">
      <alignment horizontal="center" wrapText="1"/>
    </xf>
    <xf numFmtId="0" fontId="0" fillId="0" borderId="29" xfId="0" applyBorder="1"/>
    <xf numFmtId="0" fontId="0" fillId="0" borderId="30" xfId="0" applyBorder="1"/>
    <xf numFmtId="0" fontId="10" fillId="0" borderId="54" xfId="0" applyFont="1" applyFill="1" applyBorder="1" applyAlignment="1">
      <alignment horizontal="center"/>
    </xf>
    <xf numFmtId="0" fontId="0" fillId="0" borderId="32" xfId="0" applyBorder="1"/>
    <xf numFmtId="165" fontId="0" fillId="0" borderId="29" xfId="99" applyFont="1" applyBorder="1"/>
  </cellXfs>
  <cellStyles count="375">
    <cellStyle name="_x000d__x000a_JournalTemplate=C:\COMFO\CTALK\JOURSTD.TPL_x000d__x000a_LbStateAddress=3 3 0 251 1 89 2 311_x000d__x000a_LbStateJou" xfId="230"/>
    <cellStyle name="20% - Accent1" xfId="1"/>
    <cellStyle name="20% - Accent1 2" xfId="292"/>
    <cellStyle name="20% - Accent2" xfId="2"/>
    <cellStyle name="20% - Accent2 2" xfId="293"/>
    <cellStyle name="20% - Accent3" xfId="3"/>
    <cellStyle name="20% - Accent3 2" xfId="294"/>
    <cellStyle name="20% - Accent4" xfId="4"/>
    <cellStyle name="20% - Accent4 2" xfId="295"/>
    <cellStyle name="20% - Accent5" xfId="5"/>
    <cellStyle name="20% - Accent5 2" xfId="296"/>
    <cellStyle name="20% - Accent6" xfId="6"/>
    <cellStyle name="20% - Accent6 2" xfId="297"/>
    <cellStyle name="20% - Ênfase1" xfId="7" builtinId="30" customBuiltin="1"/>
    <cellStyle name="20% - Ênfase1 100" xfId="173"/>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98"/>
    <cellStyle name="40% - Accent2" xfId="20"/>
    <cellStyle name="40% - Accent2 2" xfId="299"/>
    <cellStyle name="40% - Accent3" xfId="21"/>
    <cellStyle name="40% - Accent3 2" xfId="300"/>
    <cellStyle name="40% - Accent4" xfId="22"/>
    <cellStyle name="40% - Accent4 2" xfId="301"/>
    <cellStyle name="40% - Accent5" xfId="23"/>
    <cellStyle name="40% - Accent5 2" xfId="302"/>
    <cellStyle name="40% - Accent6" xfId="24"/>
    <cellStyle name="40% - Accent6 2" xfId="303"/>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304"/>
    <cellStyle name="60% - Accent2" xfId="38"/>
    <cellStyle name="60% - Accent2 2" xfId="305"/>
    <cellStyle name="60% - Accent3" xfId="39"/>
    <cellStyle name="60% - Accent3 2" xfId="306"/>
    <cellStyle name="60% - Accent4" xfId="40"/>
    <cellStyle name="60% - Accent4 2" xfId="307"/>
    <cellStyle name="60% - Accent5" xfId="41"/>
    <cellStyle name="60% - Accent5 2" xfId="308"/>
    <cellStyle name="60% - Accent6" xfId="42"/>
    <cellStyle name="60% - Accent6 2" xfId="309"/>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74"/>
    <cellStyle name="Accent1" xfId="55"/>
    <cellStyle name="Accent1 2" xfId="310"/>
    <cellStyle name="Accent2" xfId="56"/>
    <cellStyle name="Accent2 2" xfId="311"/>
    <cellStyle name="Accent3" xfId="57"/>
    <cellStyle name="Accent3 2" xfId="312"/>
    <cellStyle name="Accent4" xfId="58"/>
    <cellStyle name="Accent4 2" xfId="313"/>
    <cellStyle name="Accent5" xfId="59"/>
    <cellStyle name="Accent5 2" xfId="314"/>
    <cellStyle name="Accent6" xfId="60"/>
    <cellStyle name="Accent6 2" xfId="315"/>
    <cellStyle name="Bad" xfId="61"/>
    <cellStyle name="Bad 2" xfId="316"/>
    <cellStyle name="Bom" xfId="62" builtinId="26" customBuiltin="1"/>
    <cellStyle name="Bom 2" xfId="63"/>
    <cellStyle name="Calculation" xfId="64"/>
    <cellStyle name="Calculation 2" xfId="317"/>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31"/>
    <cellStyle name="Comma0" xfId="72"/>
    <cellStyle name="Comma0 2" xfId="232"/>
    <cellStyle name="CORES" xfId="233"/>
    <cellStyle name="Currency [0]_Arauco Piping list" xfId="234"/>
    <cellStyle name="Currency_Arauco Piping list" xfId="235"/>
    <cellStyle name="Currency0" xfId="73"/>
    <cellStyle name="Currency0 2" xfId="236"/>
    <cellStyle name="Data" xfId="237"/>
    <cellStyle name="Date" xfId="238"/>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75"/>
    <cellStyle name="Excel Built-in Excel Built-in Excel Built-in Excel Built-in Excel Built-in Excel Built-in Excel Built-in Separador de milhares 4" xfId="176"/>
    <cellStyle name="Excel Built-in Normal" xfId="88"/>
    <cellStyle name="Excel Built-in Normal 1" xfId="178"/>
    <cellStyle name="Excel Built-in Normal 2" xfId="199"/>
    <cellStyle name="Excel Built-in Normal 3" xfId="210"/>
    <cellStyle name="Excel Built-in Normal 4" xfId="177"/>
    <cellStyle name="Excel_BuiltIn_Comma" xfId="179"/>
    <cellStyle name="Explanatory Text" xfId="89"/>
    <cellStyle name="Explanatory Text 2" xfId="318"/>
    <cellStyle name="Fixed" xfId="239"/>
    <cellStyle name="Fixo" xfId="240"/>
    <cellStyle name="Followed Hyperlink" xfId="241"/>
    <cellStyle name="Good" xfId="90"/>
    <cellStyle name="Grey" xfId="242"/>
    <cellStyle name="Heading" xfId="180"/>
    <cellStyle name="Heading 1" xfId="91"/>
    <cellStyle name="Heading 1 2" xfId="243"/>
    <cellStyle name="Heading 2" xfId="92"/>
    <cellStyle name="Heading 2 2" xfId="244"/>
    <cellStyle name="Heading 3" xfId="93"/>
    <cellStyle name="Heading 3 2" xfId="319"/>
    <cellStyle name="Heading 4" xfId="94"/>
    <cellStyle name="Heading 4 2" xfId="320"/>
    <cellStyle name="Heading1" xfId="181"/>
    <cellStyle name="Hiperlink 2" xfId="200"/>
    <cellStyle name="Hyperlink" xfId="145" builtinId="8"/>
    <cellStyle name="Incorreto" xfId="95" builtinId="27" customBuiltin="1"/>
    <cellStyle name="Incorreto 2" xfId="96"/>
    <cellStyle name="Indefinido" xfId="245"/>
    <cellStyle name="Input" xfId="97"/>
    <cellStyle name="Input [yellow]" xfId="246"/>
    <cellStyle name="Linked Cell" xfId="98"/>
    <cellStyle name="material" xfId="247"/>
    <cellStyle name="MINIPG" xfId="248"/>
    <cellStyle name="Moeda" xfId="99" builtinId="4"/>
    <cellStyle name="Moeda 2" xfId="100"/>
    <cellStyle name="Moeda 2 2" xfId="165"/>
    <cellStyle name="Moeda 2 2 2" xfId="340"/>
    <cellStyle name="Moeda 2 3" xfId="201"/>
    <cellStyle name="Moeda 2 3 2" xfId="349"/>
    <cellStyle name="Moeda 2 4" xfId="152"/>
    <cellStyle name="Moeda 2 5" xfId="334"/>
    <cellStyle name="Moeda 3" xfId="101"/>
    <cellStyle name="Moeda 3 2" xfId="321"/>
    <cellStyle name="Moeda 3 2 2" xfId="371"/>
    <cellStyle name="Moeda 3 3" xfId="153"/>
    <cellStyle name="Moeda 3 4" xfId="335"/>
    <cellStyle name="Moeda 4" xfId="168"/>
    <cellStyle name="Moeda 4 2" xfId="322"/>
    <cellStyle name="Moeda 4 2 2" xfId="372"/>
    <cellStyle name="Moeda 4 3" xfId="288"/>
    <cellStyle name="Moeda 5" xfId="166"/>
    <cellStyle name="Moeda 6" xfId="146"/>
    <cellStyle name="Moeda 6 2" xfId="287"/>
    <cellStyle name="Moeda 6 3" xfId="370"/>
    <cellStyle name="Neutra" xfId="102" builtinId="28" customBuiltin="1"/>
    <cellStyle name="Neutra 2" xfId="103"/>
    <cellStyle name="Neutral" xfId="104"/>
    <cellStyle name="Normal" xfId="0" builtinId="0"/>
    <cellStyle name="Normal - Style1" xfId="249"/>
    <cellStyle name="Normal 10" xfId="215"/>
    <cellStyle name="Normal 11" xfId="167"/>
    <cellStyle name="Normal 11 2" xfId="286"/>
    <cellStyle name="Normal 12" xfId="222"/>
    <cellStyle name="Normal 13" xfId="223"/>
    <cellStyle name="Normal 13 2" xfId="361"/>
    <cellStyle name="Normal 14" xfId="225"/>
    <cellStyle name="Normal 14 2" xfId="363"/>
    <cellStyle name="Normal 15" xfId="228"/>
    <cellStyle name="Normal 16" xfId="263"/>
    <cellStyle name="Normal 16 2" xfId="366"/>
    <cellStyle name="Normal 17" xfId="266"/>
    <cellStyle name="Normal 18" xfId="267"/>
    <cellStyle name="Normal 180" xfId="147"/>
    <cellStyle name="Normal 181" xfId="150"/>
    <cellStyle name="Normal 19" xfId="268"/>
    <cellStyle name="Normal 2" xfId="105"/>
    <cellStyle name="Normal 2 2" xfId="188"/>
    <cellStyle name="Normal 20" xfId="269"/>
    <cellStyle name="Normal 21" xfId="170"/>
    <cellStyle name="Normal 22" xfId="270"/>
    <cellStyle name="Normal 23" xfId="271"/>
    <cellStyle name="Normal 24" xfId="272"/>
    <cellStyle name="Normal 25" xfId="273"/>
    <cellStyle name="Normal 26" xfId="274"/>
    <cellStyle name="Normal 27" xfId="275"/>
    <cellStyle name="Normal 28" xfId="276"/>
    <cellStyle name="Normal 29" xfId="277"/>
    <cellStyle name="Normal 3" xfId="161"/>
    <cellStyle name="Normal 3 2" xfId="163"/>
    <cellStyle name="Normal 3 2 2" xfId="190"/>
    <cellStyle name="Normal 3 2 3" xfId="338"/>
    <cellStyle name="Normal 3 3" xfId="106"/>
    <cellStyle name="Normal 3 4" xfId="189"/>
    <cellStyle name="Normal 30" xfId="107"/>
    <cellStyle name="Normal 31" xfId="278"/>
    <cellStyle name="Normal 32" xfId="279"/>
    <cellStyle name="Normal 33" xfId="280"/>
    <cellStyle name="Normal 34" xfId="281"/>
    <cellStyle name="Normal 35" xfId="282"/>
    <cellStyle name="Normal 36" xfId="283"/>
    <cellStyle name="Normal 37" xfId="285"/>
    <cellStyle name="Normal 37 2" xfId="369"/>
    <cellStyle name="Normal 38" xfId="290"/>
    <cellStyle name="Normal 38 2" xfId="332"/>
    <cellStyle name="Normal 39" xfId="323"/>
    <cellStyle name="Normal 4" xfId="108"/>
    <cellStyle name="Normal 4 2" xfId="144"/>
    <cellStyle name="Normal 4 2 2" xfId="324"/>
    <cellStyle name="Normal 4 2 2 2" xfId="373"/>
    <cellStyle name="Normal 4 2 3" xfId="160"/>
    <cellStyle name="Normal 4 2 4" xfId="336"/>
    <cellStyle name="Normal 4 3" xfId="191"/>
    <cellStyle name="Normal 40" xfId="182"/>
    <cellStyle name="Normal 41" xfId="331"/>
    <cellStyle name="Normal 42" xfId="330"/>
    <cellStyle name="Normal 43" xfId="329"/>
    <cellStyle name="Normal 5" xfId="162"/>
    <cellStyle name="Normal 5 2" xfId="217"/>
    <cellStyle name="Normal 5 2 2" xfId="357"/>
    <cellStyle name="Normal 5 3" xfId="194"/>
    <cellStyle name="Normal 5 3 2" xfId="345"/>
    <cellStyle name="Normal 5 4" xfId="337"/>
    <cellStyle name="Normal 6" xfId="109"/>
    <cellStyle name="Normal 6 2" xfId="211"/>
    <cellStyle name="Normal 6 2 2" xfId="220"/>
    <cellStyle name="Normal 6 2 2 2" xfId="359"/>
    <cellStyle name="Normal 6 2 3" xfId="354"/>
    <cellStyle name="Normal 6 3" xfId="218"/>
    <cellStyle name="Normal 6 3 2" xfId="358"/>
    <cellStyle name="Normal 6 4" xfId="195"/>
    <cellStyle name="Normal 6 4 2" xfId="346"/>
    <cellStyle name="Normal 7" xfId="148"/>
    <cellStyle name="Normal 7 2" xfId="208"/>
    <cellStyle name="Normal 8" xfId="209"/>
    <cellStyle name="Normal 8 2" xfId="219"/>
    <cellStyle name="Normal 9" xfId="216"/>
    <cellStyle name="Normal1" xfId="250"/>
    <cellStyle name="Normal2" xfId="251"/>
    <cellStyle name="Normal3" xfId="252"/>
    <cellStyle name="Nota" xfId="110" builtinId="10" customBuiltin="1"/>
    <cellStyle name="Nota 2" xfId="111"/>
    <cellStyle name="Nota 2 2" xfId="325"/>
    <cellStyle name="Nota 2 3" xfId="154"/>
    <cellStyle name="Note" xfId="112"/>
    <cellStyle name="Output" xfId="113"/>
    <cellStyle name="Output 2" xfId="326"/>
    <cellStyle name="Percent [2]" xfId="253"/>
    <cellStyle name="Percent_Sheet1" xfId="254"/>
    <cellStyle name="Percentual" xfId="255"/>
    <cellStyle name="Ponto" xfId="256"/>
    <cellStyle name="Porcentagem" xfId="114" builtinId="5"/>
    <cellStyle name="Porcentagem 2" xfId="115"/>
    <cellStyle name="Porcentagem 3" xfId="116"/>
    <cellStyle name="Porcentagem 3 2" xfId="212"/>
    <cellStyle name="Porcentagem 3 3" xfId="202"/>
    <cellStyle name="Porcentagem 4" xfId="198"/>
    <cellStyle name="Porcentagem 4 2" xfId="203"/>
    <cellStyle name="Porcentagem 5" xfId="229"/>
    <cellStyle name="Porcentagem 6" xfId="265"/>
    <cellStyle name="Porcentagem 6 2" xfId="368"/>
    <cellStyle name="Porcentagem 7" xfId="291"/>
    <cellStyle name="Result" xfId="183"/>
    <cellStyle name="Result2" xfId="184"/>
    <cellStyle name="Saída" xfId="117" builtinId="21" customBuiltin="1"/>
    <cellStyle name="Saída 2" xfId="118"/>
    <cellStyle name="Sep. milhar [0]" xfId="257"/>
    <cellStyle name="Separador de m" xfId="258"/>
    <cellStyle name="Separador de milhares" xfId="119" builtinId="3"/>
    <cellStyle name="Separador de milhares 2" xfId="120"/>
    <cellStyle name="Separador de milhares 2 10" xfId="289"/>
    <cellStyle name="Separador de milhares 2 2" xfId="192"/>
    <cellStyle name="Separador de milhares 2 2 2" xfId="343"/>
    <cellStyle name="Separador de milhares 2 3" xfId="186"/>
    <cellStyle name="Separador de milhares 2 3 2" xfId="342"/>
    <cellStyle name="Separador de milhares 2 4" xfId="156"/>
    <cellStyle name="Separador de milhares 3" xfId="121"/>
    <cellStyle name="Separador de milhares 3 2" xfId="122"/>
    <cellStyle name="Separador de milhares 3 3" xfId="193"/>
    <cellStyle name="Separador de milhares 3 3 2" xfId="344"/>
    <cellStyle name="Separador de milhares 3 4" xfId="157"/>
    <cellStyle name="Separador de milhares 4" xfId="169"/>
    <cellStyle name="Separador de milhares 4 2" xfId="187"/>
    <cellStyle name="Sepavador de milhares [0]_Pasta2" xfId="259"/>
    <cellStyle name="Standard_RP100_01 (metr.)" xfId="260"/>
    <cellStyle name="Texto de Aviso" xfId="123" builtinId="11" customBuiltin="1"/>
    <cellStyle name="Texto de Aviso 2" xfId="124"/>
    <cellStyle name="Texto Explicativo" xfId="125" builtinId="53" customBuiltin="1"/>
    <cellStyle name="Texto Explicativo 2" xfId="126"/>
    <cellStyle name="Title" xfId="127"/>
    <cellStyle name="Title 2" xfId="3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261"/>
    <cellStyle name="Titulo2" xfId="262"/>
    <cellStyle name="Total" xfId="138" builtinId="25" customBuiltin="1"/>
    <cellStyle name="Total 2" xfId="139"/>
    <cellStyle name="Vírgula 10" xfId="264"/>
    <cellStyle name="Vírgula 10 2" xfId="367"/>
    <cellStyle name="Vírgula 11" xfId="284"/>
    <cellStyle name="Vírgula 12" xfId="185"/>
    <cellStyle name="Vírgula 12 2" xfId="341"/>
    <cellStyle name="Vírgula 13" xfId="171"/>
    <cellStyle name="Vírgula 13 2" xfId="151"/>
    <cellStyle name="Vírgula 14" xfId="155"/>
    <cellStyle name="Vírgula 2" xfId="140"/>
    <cellStyle name="Vírgula 2 2" xfId="164"/>
    <cellStyle name="Vírgula 2 2 2" xfId="328"/>
    <cellStyle name="Vírgula 2 2 2 2" xfId="374"/>
    <cellStyle name="Vírgula 2 2 3" xfId="214"/>
    <cellStyle name="Vírgula 2 2 3 2" xfId="356"/>
    <cellStyle name="Vírgula 2 2 4" xfId="339"/>
    <cellStyle name="Vírgula 2 3" xfId="196"/>
    <cellStyle name="Vírgula 2 3 2" xfId="347"/>
    <cellStyle name="Vírgula 2 4" xfId="158"/>
    <cellStyle name="Vírgula 3" xfId="141"/>
    <cellStyle name="Vírgula 3 2" xfId="149"/>
    <cellStyle name="Vírgula 3 2 2" xfId="205"/>
    <cellStyle name="Vírgula 3 2 3" xfId="351"/>
    <cellStyle name="Vírgula 3 3" xfId="204"/>
    <cellStyle name="Vírgula 3 3 2" xfId="350"/>
    <cellStyle name="Vírgula 4" xfId="206"/>
    <cellStyle name="Vírgula 4 2" xfId="352"/>
    <cellStyle name="Vírgula 5" xfId="142"/>
    <cellStyle name="Vírgula 5 2" xfId="207"/>
    <cellStyle name="Vírgula 5 2 2" xfId="353"/>
    <cellStyle name="Vírgula 5 3" xfId="197"/>
    <cellStyle name="Vírgula 5 3 2" xfId="348"/>
    <cellStyle name="Vírgula 5 4" xfId="159"/>
    <cellStyle name="Vírgula 6" xfId="213"/>
    <cellStyle name="Vírgula 6 2" xfId="172"/>
    <cellStyle name="Vírgula 6 2 2" xfId="221"/>
    <cellStyle name="Vírgula 6 2 2 2" xfId="360"/>
    <cellStyle name="Vírgula 6 2 3" xfId="333"/>
    <cellStyle name="Vírgula 6 3" xfId="355"/>
    <cellStyle name="Vírgula 7" xfId="224"/>
    <cellStyle name="Vírgula 7 2" xfId="362"/>
    <cellStyle name="Vírgula 8" xfId="226"/>
    <cellStyle name="Vírgula 8 2" xfId="364"/>
    <cellStyle name="Vírgula 9" xfId="227"/>
    <cellStyle name="Vírgula 9 2" xfId="365"/>
    <cellStyle name="Warning Text" xfId="143"/>
  </cellStyles>
  <dxfs count="327">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3</xdr:col>
      <xdr:colOff>1525233</xdr:colOff>
      <xdr:row>1</xdr:row>
      <xdr:rowOff>194214</xdr:rowOff>
    </xdr:from>
    <xdr:to>
      <xdr:col>4</xdr:col>
      <xdr:colOff>1360714</xdr:colOff>
      <xdr:row>1</xdr:row>
      <xdr:rowOff>1061358</xdr:rowOff>
    </xdr:to>
    <xdr:pic>
      <xdr:nvPicPr>
        <xdr:cNvPr id="5" name="Picture 2" descr="A red and green logo&#10;&#10;Description automatically generated with low confidence">
          <a:extLst>
            <a:ext uri="{FF2B5EF4-FFF2-40B4-BE49-F238E27FC236}">
              <a16:creationId xmlns:a16="http://schemas.microsoft.com/office/drawing/2014/main" xmlns="" id="{12FC3C7E-1898-4A46-AD64-70CA92204690}"/>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6736769" y="792928"/>
          <a:ext cx="1400302" cy="867144"/>
        </a:xfrm>
        <a:prstGeom prst="rect">
          <a:avLst/>
        </a:prstGeom>
      </xdr:spPr>
    </xdr:pic>
    <xdr:clientData/>
  </xdr:twoCellAnchor>
  <xdr:twoCellAnchor editAs="oneCell">
    <xdr:from>
      <xdr:col>1</xdr:col>
      <xdr:colOff>163287</xdr:colOff>
      <xdr:row>1</xdr:row>
      <xdr:rowOff>40822</xdr:rowOff>
    </xdr:from>
    <xdr:to>
      <xdr:col>4</xdr:col>
      <xdr:colOff>40822</xdr:colOff>
      <xdr:row>1</xdr:row>
      <xdr:rowOff>1129393</xdr:rowOff>
    </xdr:to>
    <xdr:pic>
      <xdr:nvPicPr>
        <xdr:cNvPr id="6" name="Picture 1" descr="Text&#10;&#10;Description automatically generated">
          <a:extLst>
            <a:ext uri="{FF2B5EF4-FFF2-40B4-BE49-F238E27FC236}">
              <a16:creationId xmlns:a16="http://schemas.microsoft.com/office/drawing/2014/main" xmlns="" id="{18EB11C8-1AB2-47BD-A37C-A59171F0D9A0}"/>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775608" y="639536"/>
          <a:ext cx="6041571" cy="1088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432951</xdr:colOff>
      <xdr:row>1</xdr:row>
      <xdr:rowOff>138547</xdr:rowOff>
    </xdr:from>
    <xdr:to>
      <xdr:col>10</xdr:col>
      <xdr:colOff>1089006</xdr:colOff>
      <xdr:row>1</xdr:row>
      <xdr:rowOff>1229592</xdr:rowOff>
    </xdr:to>
    <xdr:pic>
      <xdr:nvPicPr>
        <xdr:cNvPr id="3" name="Picture 2" descr="A red and green logo&#10;&#10;Description automatically generated with low confidence">
          <a:extLst>
            <a:ext uri="{FF2B5EF4-FFF2-40B4-BE49-F238E27FC236}">
              <a16:creationId xmlns:a16="http://schemas.microsoft.com/office/drawing/2014/main" xmlns="" id="{F88EF8F4-81B7-4753-9EB0-02EF76A90DDF}"/>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1828315" y="623456"/>
          <a:ext cx="2078183" cy="1091045"/>
        </a:xfrm>
        <a:prstGeom prst="rect">
          <a:avLst/>
        </a:prstGeom>
      </xdr:spPr>
    </xdr:pic>
    <xdr:clientData/>
  </xdr:twoCellAnchor>
  <xdr:twoCellAnchor editAs="oneCell">
    <xdr:from>
      <xdr:col>1</xdr:col>
      <xdr:colOff>363682</xdr:colOff>
      <xdr:row>1</xdr:row>
      <xdr:rowOff>121227</xdr:rowOff>
    </xdr:from>
    <xdr:to>
      <xdr:col>7</xdr:col>
      <xdr:colOff>897089</xdr:colOff>
      <xdr:row>1</xdr:row>
      <xdr:rowOff>1264227</xdr:rowOff>
    </xdr:to>
    <xdr:pic>
      <xdr:nvPicPr>
        <xdr:cNvPr id="5" name="Picture 1" descr="Text&#10;&#10;Description automatically generated">
          <a:extLst>
            <a:ext uri="{FF2B5EF4-FFF2-40B4-BE49-F238E27FC236}">
              <a16:creationId xmlns:a16="http://schemas.microsoft.com/office/drawing/2014/main" xmlns="" id="{7286E175-303C-4FE4-9439-57BEA757154C}"/>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969818" y="606136"/>
          <a:ext cx="9040091" cy="1143000"/>
        </a:xfrm>
        <a:prstGeom prst="rect">
          <a:avLst/>
        </a:prstGeom>
      </xdr:spPr>
    </xdr:pic>
    <xdr:clientData/>
  </xdr:twoCellAnchor>
  <xdr:oneCellAnchor>
    <xdr:from>
      <xdr:col>2</xdr:col>
      <xdr:colOff>773206</xdr:colOff>
      <xdr:row>213</xdr:row>
      <xdr:rowOff>0</xdr:rowOff>
    </xdr:from>
    <xdr:ext cx="184731" cy="264560"/>
    <xdr:sp macro="" textlink="">
      <xdr:nvSpPr>
        <xdr:cNvPr id="4" name="CaixaDeTexto 3">
          <a:extLst>
            <a:ext uri="{FF2B5EF4-FFF2-40B4-BE49-F238E27FC236}">
              <a16:creationId xmlns:a16="http://schemas.microsoft.com/office/drawing/2014/main" xmlns="" id="{53E9FF90-0879-4636-92E6-5D3F8C1D89AD}"/>
            </a:ext>
          </a:extLst>
        </xdr:cNvPr>
        <xdr:cNvSpPr txBox="1"/>
      </xdr:nvSpPr>
      <xdr:spPr>
        <a:xfrm>
          <a:off x="2373406"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213</xdr:row>
      <xdr:rowOff>0</xdr:rowOff>
    </xdr:from>
    <xdr:ext cx="184731" cy="264560"/>
    <xdr:sp macro="" textlink="">
      <xdr:nvSpPr>
        <xdr:cNvPr id="6" name="CaixaDeTexto 5">
          <a:extLst>
            <a:ext uri="{FF2B5EF4-FFF2-40B4-BE49-F238E27FC236}">
              <a16:creationId xmlns:a16="http://schemas.microsoft.com/office/drawing/2014/main" xmlns="" id="{A942AE4E-E1BF-4356-B846-1F6A117C3520}"/>
            </a:ext>
          </a:extLst>
        </xdr:cNvPr>
        <xdr:cNvSpPr txBox="1"/>
      </xdr:nvSpPr>
      <xdr:spPr>
        <a:xfrm>
          <a:off x="2373406"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214</xdr:row>
      <xdr:rowOff>0</xdr:rowOff>
    </xdr:from>
    <xdr:ext cx="184731" cy="264560"/>
    <xdr:sp macro="" textlink="">
      <xdr:nvSpPr>
        <xdr:cNvPr id="7" name="CaixaDeTexto 6">
          <a:extLst>
            <a:ext uri="{FF2B5EF4-FFF2-40B4-BE49-F238E27FC236}">
              <a16:creationId xmlns:a16="http://schemas.microsoft.com/office/drawing/2014/main" xmlns="" id="{232097EC-C153-4168-AEE1-E11F7A539A2F}"/>
            </a:ext>
          </a:extLst>
        </xdr:cNvPr>
        <xdr:cNvSpPr txBox="1"/>
      </xdr:nvSpPr>
      <xdr:spPr>
        <a:xfrm>
          <a:off x="237340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214</xdr:row>
      <xdr:rowOff>0</xdr:rowOff>
    </xdr:from>
    <xdr:ext cx="184731" cy="264560"/>
    <xdr:sp macro="" textlink="">
      <xdr:nvSpPr>
        <xdr:cNvPr id="8" name="CaixaDeTexto 7">
          <a:extLst>
            <a:ext uri="{FF2B5EF4-FFF2-40B4-BE49-F238E27FC236}">
              <a16:creationId xmlns:a16="http://schemas.microsoft.com/office/drawing/2014/main" xmlns="" id="{9925946D-9EE2-4527-B8C7-DF1D3D296ACA}"/>
            </a:ext>
          </a:extLst>
        </xdr:cNvPr>
        <xdr:cNvSpPr txBox="1"/>
      </xdr:nvSpPr>
      <xdr:spPr>
        <a:xfrm>
          <a:off x="237340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215</xdr:row>
      <xdr:rowOff>0</xdr:rowOff>
    </xdr:from>
    <xdr:ext cx="184731" cy="264560"/>
    <xdr:sp macro="" textlink="">
      <xdr:nvSpPr>
        <xdr:cNvPr id="9" name="CaixaDeTexto 8">
          <a:extLst>
            <a:ext uri="{FF2B5EF4-FFF2-40B4-BE49-F238E27FC236}">
              <a16:creationId xmlns:a16="http://schemas.microsoft.com/office/drawing/2014/main" xmlns="" id="{D9F1B304-20D5-4E33-97C6-B4BD60150FA9}"/>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215</xdr:row>
      <xdr:rowOff>0</xdr:rowOff>
    </xdr:from>
    <xdr:ext cx="184731" cy="264560"/>
    <xdr:sp macro="" textlink="">
      <xdr:nvSpPr>
        <xdr:cNvPr id="10" name="CaixaDeTexto 9">
          <a:extLst>
            <a:ext uri="{FF2B5EF4-FFF2-40B4-BE49-F238E27FC236}">
              <a16:creationId xmlns:a16="http://schemas.microsoft.com/office/drawing/2014/main" xmlns="" id="{9F910614-A6D7-4A97-9A6B-2A7A7268A274}"/>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11" name="CaixaDeTexto 10">
          <a:extLst>
            <a:ext uri="{FF2B5EF4-FFF2-40B4-BE49-F238E27FC236}">
              <a16:creationId xmlns:a16="http://schemas.microsoft.com/office/drawing/2014/main" xmlns="" id="{FFC2DFFE-8A17-423F-B638-B2E74B4C03B2}"/>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12" name="CaixaDeTexto 11">
          <a:extLst>
            <a:ext uri="{FF2B5EF4-FFF2-40B4-BE49-F238E27FC236}">
              <a16:creationId xmlns:a16="http://schemas.microsoft.com/office/drawing/2014/main" xmlns="" id="{5DD75E3D-292B-4D4B-921E-A44C28E46573}"/>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13" name="CaixaDeTexto 12">
          <a:extLst>
            <a:ext uri="{FF2B5EF4-FFF2-40B4-BE49-F238E27FC236}">
              <a16:creationId xmlns:a16="http://schemas.microsoft.com/office/drawing/2014/main" xmlns="" id="{067AA279-CA17-43F7-A7D9-B0C82EE1E171}"/>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14" name="CaixaDeTexto 13">
          <a:extLst>
            <a:ext uri="{FF2B5EF4-FFF2-40B4-BE49-F238E27FC236}">
              <a16:creationId xmlns:a16="http://schemas.microsoft.com/office/drawing/2014/main" xmlns="" id="{CC516E30-F53F-46AA-B221-CF04443F2735}"/>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15" name="CaixaDeTexto 14">
          <a:extLst>
            <a:ext uri="{FF2B5EF4-FFF2-40B4-BE49-F238E27FC236}">
              <a16:creationId xmlns:a16="http://schemas.microsoft.com/office/drawing/2014/main" xmlns="" id="{0095D467-9CFB-41F2-8A16-E939BC6417C3}"/>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16" name="CaixaDeTexto 15">
          <a:extLst>
            <a:ext uri="{FF2B5EF4-FFF2-40B4-BE49-F238E27FC236}">
              <a16:creationId xmlns:a16="http://schemas.microsoft.com/office/drawing/2014/main" xmlns="" id="{8100FC28-FF6A-46B8-B9B1-2861733E5E80}"/>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17" name="CaixaDeTexto 16">
          <a:extLst>
            <a:ext uri="{FF2B5EF4-FFF2-40B4-BE49-F238E27FC236}">
              <a16:creationId xmlns:a16="http://schemas.microsoft.com/office/drawing/2014/main" xmlns="" id="{3FF68530-ADE5-48A4-98E0-CF2C1A18351C}"/>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18" name="CaixaDeTexto 17">
          <a:extLst>
            <a:ext uri="{FF2B5EF4-FFF2-40B4-BE49-F238E27FC236}">
              <a16:creationId xmlns:a16="http://schemas.microsoft.com/office/drawing/2014/main" xmlns="" id="{775AEDEF-371A-42C5-909F-73916EE3BE03}"/>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19" name="CaixaDeTexto 18">
          <a:extLst>
            <a:ext uri="{FF2B5EF4-FFF2-40B4-BE49-F238E27FC236}">
              <a16:creationId xmlns:a16="http://schemas.microsoft.com/office/drawing/2014/main" xmlns="" id="{D33E9582-1FEC-450A-B15F-3F67220F16F7}"/>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20" name="CaixaDeTexto 19">
          <a:extLst>
            <a:ext uri="{FF2B5EF4-FFF2-40B4-BE49-F238E27FC236}">
              <a16:creationId xmlns:a16="http://schemas.microsoft.com/office/drawing/2014/main" xmlns="" id="{9BB5D117-C168-43D7-908B-717BB28F2A5A}"/>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21" name="CaixaDeTexto 20">
          <a:extLst>
            <a:ext uri="{FF2B5EF4-FFF2-40B4-BE49-F238E27FC236}">
              <a16:creationId xmlns:a16="http://schemas.microsoft.com/office/drawing/2014/main" xmlns="" id="{666F0B5A-21AA-42A6-9D12-474E2FEFEAA7}"/>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22" name="CaixaDeTexto 21">
          <a:extLst>
            <a:ext uri="{FF2B5EF4-FFF2-40B4-BE49-F238E27FC236}">
              <a16:creationId xmlns:a16="http://schemas.microsoft.com/office/drawing/2014/main" xmlns="" id="{046E0669-EFB5-4495-A829-78E9AF330E80}"/>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23" name="CaixaDeTexto 22">
          <a:extLst>
            <a:ext uri="{FF2B5EF4-FFF2-40B4-BE49-F238E27FC236}">
              <a16:creationId xmlns:a16="http://schemas.microsoft.com/office/drawing/2014/main" xmlns="" id="{5C54430F-2F26-4358-B97F-4E3375F2DF29}"/>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24" name="CaixaDeTexto 23">
          <a:extLst>
            <a:ext uri="{FF2B5EF4-FFF2-40B4-BE49-F238E27FC236}">
              <a16:creationId xmlns:a16="http://schemas.microsoft.com/office/drawing/2014/main" xmlns="" id="{8CCB90AA-DCE2-4401-92A5-BE8D90146ED1}"/>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25" name="CaixaDeTexto 24">
          <a:extLst>
            <a:ext uri="{FF2B5EF4-FFF2-40B4-BE49-F238E27FC236}">
              <a16:creationId xmlns:a16="http://schemas.microsoft.com/office/drawing/2014/main" xmlns="" id="{59A438E6-D47B-4209-A9D4-9CE1476BF41B}"/>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26" name="CaixaDeTexto 25">
          <a:extLst>
            <a:ext uri="{FF2B5EF4-FFF2-40B4-BE49-F238E27FC236}">
              <a16:creationId xmlns:a16="http://schemas.microsoft.com/office/drawing/2014/main" xmlns="" id="{92436408-C44F-45B5-93C4-767D48A9E1D3}"/>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27" name="CaixaDeTexto 26">
          <a:extLst>
            <a:ext uri="{FF2B5EF4-FFF2-40B4-BE49-F238E27FC236}">
              <a16:creationId xmlns:a16="http://schemas.microsoft.com/office/drawing/2014/main" xmlns="" id="{69EF9B7D-64BF-429E-9D66-7DB2F9767AEA}"/>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28" name="CaixaDeTexto 27">
          <a:extLst>
            <a:ext uri="{FF2B5EF4-FFF2-40B4-BE49-F238E27FC236}">
              <a16:creationId xmlns:a16="http://schemas.microsoft.com/office/drawing/2014/main" xmlns="" id="{500D5E7C-F594-443B-ACD7-E122C1736213}"/>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29" name="CaixaDeTexto 28">
          <a:extLst>
            <a:ext uri="{FF2B5EF4-FFF2-40B4-BE49-F238E27FC236}">
              <a16:creationId xmlns:a16="http://schemas.microsoft.com/office/drawing/2014/main" xmlns="" id="{0024C898-A640-48F1-B4D8-A9FF650FE6E4}"/>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30" name="CaixaDeTexto 29">
          <a:extLst>
            <a:ext uri="{FF2B5EF4-FFF2-40B4-BE49-F238E27FC236}">
              <a16:creationId xmlns:a16="http://schemas.microsoft.com/office/drawing/2014/main" xmlns="" id="{05DAA644-D728-4D9F-A65B-2BB2E2A72EEC}"/>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31" name="CaixaDeTexto 30">
          <a:extLst>
            <a:ext uri="{FF2B5EF4-FFF2-40B4-BE49-F238E27FC236}">
              <a16:creationId xmlns:a16="http://schemas.microsoft.com/office/drawing/2014/main" xmlns="" id="{02159BDE-53A1-4B83-9DDD-11B13B40F1C2}"/>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32" name="CaixaDeTexto 31">
          <a:extLst>
            <a:ext uri="{FF2B5EF4-FFF2-40B4-BE49-F238E27FC236}">
              <a16:creationId xmlns:a16="http://schemas.microsoft.com/office/drawing/2014/main" xmlns="" id="{90F7D211-0337-427A-85CE-E9AC06DE9F42}"/>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33" name="CaixaDeTexto 32">
          <a:extLst>
            <a:ext uri="{FF2B5EF4-FFF2-40B4-BE49-F238E27FC236}">
              <a16:creationId xmlns:a16="http://schemas.microsoft.com/office/drawing/2014/main" xmlns="" id="{866CAF7B-496A-422B-B63B-B5E4677D586E}"/>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34" name="CaixaDeTexto 33">
          <a:extLst>
            <a:ext uri="{FF2B5EF4-FFF2-40B4-BE49-F238E27FC236}">
              <a16:creationId xmlns:a16="http://schemas.microsoft.com/office/drawing/2014/main" xmlns="" id="{71876A0E-0058-407D-8DE9-A49D2BCEFE56}"/>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221</xdr:row>
      <xdr:rowOff>0</xdr:rowOff>
    </xdr:from>
    <xdr:ext cx="184731" cy="264560"/>
    <xdr:sp macro="" textlink="">
      <xdr:nvSpPr>
        <xdr:cNvPr id="35" name="CaixaDeTexto 34">
          <a:extLst>
            <a:ext uri="{FF2B5EF4-FFF2-40B4-BE49-F238E27FC236}">
              <a16:creationId xmlns:a16="http://schemas.microsoft.com/office/drawing/2014/main" xmlns="" id="{0BA6F7AF-9300-437C-BDB2-9099B089A0FC}"/>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221</xdr:row>
      <xdr:rowOff>0</xdr:rowOff>
    </xdr:from>
    <xdr:ext cx="184731" cy="264560"/>
    <xdr:sp macro="" textlink="">
      <xdr:nvSpPr>
        <xdr:cNvPr id="36" name="CaixaDeTexto 35">
          <a:extLst>
            <a:ext uri="{FF2B5EF4-FFF2-40B4-BE49-F238E27FC236}">
              <a16:creationId xmlns:a16="http://schemas.microsoft.com/office/drawing/2014/main" xmlns="" id="{3ADBEFAF-8B0F-4977-878F-68E4AD871B24}"/>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221</xdr:row>
      <xdr:rowOff>0</xdr:rowOff>
    </xdr:from>
    <xdr:ext cx="184731" cy="264560"/>
    <xdr:sp macro="" textlink="">
      <xdr:nvSpPr>
        <xdr:cNvPr id="37" name="CaixaDeTexto 36">
          <a:extLst>
            <a:ext uri="{FF2B5EF4-FFF2-40B4-BE49-F238E27FC236}">
              <a16:creationId xmlns:a16="http://schemas.microsoft.com/office/drawing/2014/main" xmlns="" id="{C810FE40-F7CA-40D8-8100-8B7D957FB078}"/>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221</xdr:row>
      <xdr:rowOff>0</xdr:rowOff>
    </xdr:from>
    <xdr:ext cx="184731" cy="264560"/>
    <xdr:sp macro="" textlink="">
      <xdr:nvSpPr>
        <xdr:cNvPr id="38" name="CaixaDeTexto 37">
          <a:extLst>
            <a:ext uri="{FF2B5EF4-FFF2-40B4-BE49-F238E27FC236}">
              <a16:creationId xmlns:a16="http://schemas.microsoft.com/office/drawing/2014/main" xmlns="" id="{60344631-A852-4FF9-8419-6694DA2CD8B4}"/>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214</xdr:row>
      <xdr:rowOff>0</xdr:rowOff>
    </xdr:from>
    <xdr:ext cx="184731" cy="264560"/>
    <xdr:sp macro="" textlink="">
      <xdr:nvSpPr>
        <xdr:cNvPr id="39" name="CaixaDeTexto 38">
          <a:extLst>
            <a:ext uri="{FF2B5EF4-FFF2-40B4-BE49-F238E27FC236}">
              <a16:creationId xmlns:a16="http://schemas.microsoft.com/office/drawing/2014/main" xmlns="" id="{9EB3AC70-DF6E-4DAF-981E-3BA50D9BB92D}"/>
            </a:ext>
          </a:extLst>
        </xdr:cNvPr>
        <xdr:cNvSpPr txBox="1"/>
      </xdr:nvSpPr>
      <xdr:spPr>
        <a:xfrm>
          <a:off x="237340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214</xdr:row>
      <xdr:rowOff>0</xdr:rowOff>
    </xdr:from>
    <xdr:ext cx="184731" cy="264560"/>
    <xdr:sp macro="" textlink="">
      <xdr:nvSpPr>
        <xdr:cNvPr id="40" name="CaixaDeTexto 39">
          <a:extLst>
            <a:ext uri="{FF2B5EF4-FFF2-40B4-BE49-F238E27FC236}">
              <a16:creationId xmlns:a16="http://schemas.microsoft.com/office/drawing/2014/main" xmlns="" id="{93E01AC3-54E1-4983-A26E-9DA5372E31A1}"/>
            </a:ext>
          </a:extLst>
        </xdr:cNvPr>
        <xdr:cNvSpPr txBox="1"/>
      </xdr:nvSpPr>
      <xdr:spPr>
        <a:xfrm>
          <a:off x="237340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215</xdr:row>
      <xdr:rowOff>0</xdr:rowOff>
    </xdr:from>
    <xdr:ext cx="184731" cy="264560"/>
    <xdr:sp macro="" textlink="">
      <xdr:nvSpPr>
        <xdr:cNvPr id="41" name="CaixaDeTexto 40">
          <a:extLst>
            <a:ext uri="{FF2B5EF4-FFF2-40B4-BE49-F238E27FC236}">
              <a16:creationId xmlns:a16="http://schemas.microsoft.com/office/drawing/2014/main" xmlns="" id="{98792B13-FF44-4C94-894E-203D9A662475}"/>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215</xdr:row>
      <xdr:rowOff>0</xdr:rowOff>
    </xdr:from>
    <xdr:ext cx="184731" cy="264560"/>
    <xdr:sp macro="" textlink="">
      <xdr:nvSpPr>
        <xdr:cNvPr id="42" name="CaixaDeTexto 41">
          <a:extLst>
            <a:ext uri="{FF2B5EF4-FFF2-40B4-BE49-F238E27FC236}">
              <a16:creationId xmlns:a16="http://schemas.microsoft.com/office/drawing/2014/main" xmlns="" id="{972ABEA0-7A6E-481D-8D84-760074A49F94}"/>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215</xdr:row>
      <xdr:rowOff>0</xdr:rowOff>
    </xdr:from>
    <xdr:ext cx="184731" cy="264560"/>
    <xdr:sp macro="" textlink="">
      <xdr:nvSpPr>
        <xdr:cNvPr id="43" name="CaixaDeTexto 42">
          <a:extLst>
            <a:ext uri="{FF2B5EF4-FFF2-40B4-BE49-F238E27FC236}">
              <a16:creationId xmlns:a16="http://schemas.microsoft.com/office/drawing/2014/main" xmlns="" id="{4840B1A0-6E00-4404-8769-ECDCC39D084D}"/>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215</xdr:row>
      <xdr:rowOff>0</xdr:rowOff>
    </xdr:from>
    <xdr:ext cx="184731" cy="264560"/>
    <xdr:sp macro="" textlink="">
      <xdr:nvSpPr>
        <xdr:cNvPr id="44" name="CaixaDeTexto 43">
          <a:extLst>
            <a:ext uri="{FF2B5EF4-FFF2-40B4-BE49-F238E27FC236}">
              <a16:creationId xmlns:a16="http://schemas.microsoft.com/office/drawing/2014/main" xmlns="" id="{B2C83CED-A8BE-4401-B8B1-68F282C96EF4}"/>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45" name="CaixaDeTexto 44">
          <a:extLst>
            <a:ext uri="{FF2B5EF4-FFF2-40B4-BE49-F238E27FC236}">
              <a16:creationId xmlns:a16="http://schemas.microsoft.com/office/drawing/2014/main" xmlns="" id="{9D5664F2-46E4-42E8-BF26-8576A4958E64}"/>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46" name="CaixaDeTexto 45">
          <a:extLst>
            <a:ext uri="{FF2B5EF4-FFF2-40B4-BE49-F238E27FC236}">
              <a16:creationId xmlns:a16="http://schemas.microsoft.com/office/drawing/2014/main" xmlns="" id="{879B162A-A7E2-494A-853F-C8CC1EEF98FD}"/>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47" name="CaixaDeTexto 46">
          <a:extLst>
            <a:ext uri="{FF2B5EF4-FFF2-40B4-BE49-F238E27FC236}">
              <a16:creationId xmlns:a16="http://schemas.microsoft.com/office/drawing/2014/main" xmlns="" id="{8F3BE6C2-DD4D-462E-838A-996DD3E742D1}"/>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48" name="CaixaDeTexto 47">
          <a:extLst>
            <a:ext uri="{FF2B5EF4-FFF2-40B4-BE49-F238E27FC236}">
              <a16:creationId xmlns:a16="http://schemas.microsoft.com/office/drawing/2014/main" xmlns="" id="{DE0B1341-0097-4E44-ABED-DFA29417500B}"/>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49" name="CaixaDeTexto 48">
          <a:extLst>
            <a:ext uri="{FF2B5EF4-FFF2-40B4-BE49-F238E27FC236}">
              <a16:creationId xmlns:a16="http://schemas.microsoft.com/office/drawing/2014/main" xmlns="" id="{7931F385-6370-41CC-BC3F-1E8834882830}"/>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50" name="CaixaDeTexto 49">
          <a:extLst>
            <a:ext uri="{FF2B5EF4-FFF2-40B4-BE49-F238E27FC236}">
              <a16:creationId xmlns:a16="http://schemas.microsoft.com/office/drawing/2014/main" xmlns="" id="{48946C8C-9B62-497E-AB94-6EE0DBBAA65E}"/>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51" name="CaixaDeTexto 50">
          <a:extLst>
            <a:ext uri="{FF2B5EF4-FFF2-40B4-BE49-F238E27FC236}">
              <a16:creationId xmlns:a16="http://schemas.microsoft.com/office/drawing/2014/main" xmlns="" id="{5193C8BA-057D-40D7-98AC-E0449F859A1E}"/>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52" name="CaixaDeTexto 51">
          <a:extLst>
            <a:ext uri="{FF2B5EF4-FFF2-40B4-BE49-F238E27FC236}">
              <a16:creationId xmlns:a16="http://schemas.microsoft.com/office/drawing/2014/main" xmlns="" id="{043986E0-28B4-41C9-B80F-DC33BE23AF44}"/>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53" name="CaixaDeTexto 52">
          <a:extLst>
            <a:ext uri="{FF2B5EF4-FFF2-40B4-BE49-F238E27FC236}">
              <a16:creationId xmlns:a16="http://schemas.microsoft.com/office/drawing/2014/main" xmlns="" id="{1FB6BC3A-084C-4A3A-8329-7567DB2D6D04}"/>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54" name="CaixaDeTexto 53">
          <a:extLst>
            <a:ext uri="{FF2B5EF4-FFF2-40B4-BE49-F238E27FC236}">
              <a16:creationId xmlns:a16="http://schemas.microsoft.com/office/drawing/2014/main" xmlns="" id="{FA9D0975-90EF-4445-A9F7-BB9BC7DE7F99}"/>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55" name="CaixaDeTexto 54">
          <a:extLst>
            <a:ext uri="{FF2B5EF4-FFF2-40B4-BE49-F238E27FC236}">
              <a16:creationId xmlns:a16="http://schemas.microsoft.com/office/drawing/2014/main" xmlns="" id="{AE362F5F-3413-422E-94E7-63FADD512D17}"/>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56" name="CaixaDeTexto 55">
          <a:extLst>
            <a:ext uri="{FF2B5EF4-FFF2-40B4-BE49-F238E27FC236}">
              <a16:creationId xmlns:a16="http://schemas.microsoft.com/office/drawing/2014/main" xmlns="" id="{2373366E-720E-40CD-9E5E-B75D89919118}"/>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57" name="CaixaDeTexto 56">
          <a:extLst>
            <a:ext uri="{FF2B5EF4-FFF2-40B4-BE49-F238E27FC236}">
              <a16:creationId xmlns:a16="http://schemas.microsoft.com/office/drawing/2014/main" xmlns="" id="{73593912-EA39-44E8-8625-9B7EF9DEA450}"/>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58" name="CaixaDeTexto 57">
          <a:extLst>
            <a:ext uri="{FF2B5EF4-FFF2-40B4-BE49-F238E27FC236}">
              <a16:creationId xmlns:a16="http://schemas.microsoft.com/office/drawing/2014/main" xmlns="" id="{9EE04632-0AFC-49A8-A3D1-C601AAA5A244}"/>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59" name="CaixaDeTexto 58">
          <a:extLst>
            <a:ext uri="{FF2B5EF4-FFF2-40B4-BE49-F238E27FC236}">
              <a16:creationId xmlns:a16="http://schemas.microsoft.com/office/drawing/2014/main" xmlns="" id="{A236581F-ACEF-4893-9C0A-56EE8CB4BE9F}"/>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60" name="CaixaDeTexto 59">
          <a:extLst>
            <a:ext uri="{FF2B5EF4-FFF2-40B4-BE49-F238E27FC236}">
              <a16:creationId xmlns:a16="http://schemas.microsoft.com/office/drawing/2014/main" xmlns="" id="{FB965FCC-02F4-4C0E-B22A-09E271684440}"/>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61" name="CaixaDeTexto 60">
          <a:extLst>
            <a:ext uri="{FF2B5EF4-FFF2-40B4-BE49-F238E27FC236}">
              <a16:creationId xmlns:a16="http://schemas.microsoft.com/office/drawing/2014/main" xmlns="" id="{5DD0F7C6-479D-40DF-BE00-CBAA32084467}"/>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62" name="CaixaDeTexto 61">
          <a:extLst>
            <a:ext uri="{FF2B5EF4-FFF2-40B4-BE49-F238E27FC236}">
              <a16:creationId xmlns:a16="http://schemas.microsoft.com/office/drawing/2014/main" xmlns="" id="{ED02AE9F-4861-48B4-AEAA-DCFA86ED0C04}"/>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63" name="CaixaDeTexto 62">
          <a:extLst>
            <a:ext uri="{FF2B5EF4-FFF2-40B4-BE49-F238E27FC236}">
              <a16:creationId xmlns:a16="http://schemas.microsoft.com/office/drawing/2014/main" xmlns="" id="{7BB1D42B-21BE-4B1A-89D5-B2BD1B1F6401}"/>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64" name="CaixaDeTexto 63">
          <a:extLst>
            <a:ext uri="{FF2B5EF4-FFF2-40B4-BE49-F238E27FC236}">
              <a16:creationId xmlns:a16="http://schemas.microsoft.com/office/drawing/2014/main" xmlns="" id="{925C5DE3-1105-4AD5-A0B6-5DDBA2ED6847}"/>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65" name="CaixaDeTexto 64">
          <a:extLst>
            <a:ext uri="{FF2B5EF4-FFF2-40B4-BE49-F238E27FC236}">
              <a16:creationId xmlns:a16="http://schemas.microsoft.com/office/drawing/2014/main" xmlns="" id="{65824AB5-231B-4B54-BF41-0E9AB1B03169}"/>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66" name="CaixaDeTexto 65">
          <a:extLst>
            <a:ext uri="{FF2B5EF4-FFF2-40B4-BE49-F238E27FC236}">
              <a16:creationId xmlns:a16="http://schemas.microsoft.com/office/drawing/2014/main" xmlns="" id="{E47D774E-F5AF-4535-BCCB-C1472C41B165}"/>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67" name="CaixaDeTexto 66">
          <a:extLst>
            <a:ext uri="{FF2B5EF4-FFF2-40B4-BE49-F238E27FC236}">
              <a16:creationId xmlns:a16="http://schemas.microsoft.com/office/drawing/2014/main" xmlns="" id="{F13E4E1F-8761-4C8C-8B6B-6B89E6ABC256}"/>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68" name="CaixaDeTexto 67">
          <a:extLst>
            <a:ext uri="{FF2B5EF4-FFF2-40B4-BE49-F238E27FC236}">
              <a16:creationId xmlns:a16="http://schemas.microsoft.com/office/drawing/2014/main" xmlns="" id="{87CD292D-BD75-4781-91E9-08705B1D93C2}"/>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69" name="CaixaDeTexto 68">
          <a:extLst>
            <a:ext uri="{FF2B5EF4-FFF2-40B4-BE49-F238E27FC236}">
              <a16:creationId xmlns:a16="http://schemas.microsoft.com/office/drawing/2014/main" xmlns="" id="{3515FCB5-1906-44C8-B7F5-E48FBAD2FF77}"/>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70" name="CaixaDeTexto 69">
          <a:extLst>
            <a:ext uri="{FF2B5EF4-FFF2-40B4-BE49-F238E27FC236}">
              <a16:creationId xmlns:a16="http://schemas.microsoft.com/office/drawing/2014/main" xmlns="" id="{77EBF7C2-557C-48D5-9062-17E4F0F4C2F1}"/>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71" name="CaixaDeTexto 70">
          <a:extLst>
            <a:ext uri="{FF2B5EF4-FFF2-40B4-BE49-F238E27FC236}">
              <a16:creationId xmlns:a16="http://schemas.microsoft.com/office/drawing/2014/main" xmlns="" id="{974D96B5-A90C-483B-A501-5133DAB931B8}"/>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72" name="CaixaDeTexto 71">
          <a:extLst>
            <a:ext uri="{FF2B5EF4-FFF2-40B4-BE49-F238E27FC236}">
              <a16:creationId xmlns:a16="http://schemas.microsoft.com/office/drawing/2014/main" xmlns="" id="{1F4B9316-73C4-4C7F-9C2F-FB71A978018D}"/>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73" name="CaixaDeTexto 72">
          <a:extLst>
            <a:ext uri="{FF2B5EF4-FFF2-40B4-BE49-F238E27FC236}">
              <a16:creationId xmlns:a16="http://schemas.microsoft.com/office/drawing/2014/main" xmlns="" id="{61160A0E-B328-4DB4-95C5-A008C0DC54E2}"/>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74" name="CaixaDeTexto 73">
          <a:extLst>
            <a:ext uri="{FF2B5EF4-FFF2-40B4-BE49-F238E27FC236}">
              <a16:creationId xmlns:a16="http://schemas.microsoft.com/office/drawing/2014/main" xmlns="" id="{54FAC514-58AE-4636-9256-7C30F3896DE1}"/>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75" name="CaixaDeTexto 74">
          <a:extLst>
            <a:ext uri="{FF2B5EF4-FFF2-40B4-BE49-F238E27FC236}">
              <a16:creationId xmlns:a16="http://schemas.microsoft.com/office/drawing/2014/main" xmlns="" id="{1B7ED7F0-F02A-40D7-A3B7-C2B5EE6BE0D3}"/>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76" name="CaixaDeTexto 75">
          <a:extLst>
            <a:ext uri="{FF2B5EF4-FFF2-40B4-BE49-F238E27FC236}">
              <a16:creationId xmlns:a16="http://schemas.microsoft.com/office/drawing/2014/main" xmlns="" id="{BE6F445F-DE22-449C-87FA-24F4195955D5}"/>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77" name="CaixaDeTexto 76">
          <a:extLst>
            <a:ext uri="{FF2B5EF4-FFF2-40B4-BE49-F238E27FC236}">
              <a16:creationId xmlns:a16="http://schemas.microsoft.com/office/drawing/2014/main" xmlns="" id="{484C98B9-B188-4B15-ADBA-3874ECD0C716}"/>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78" name="CaixaDeTexto 77">
          <a:extLst>
            <a:ext uri="{FF2B5EF4-FFF2-40B4-BE49-F238E27FC236}">
              <a16:creationId xmlns:a16="http://schemas.microsoft.com/office/drawing/2014/main" xmlns="" id="{28F11209-A988-4B4B-BC19-10FDFFE552CC}"/>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79" name="CaixaDeTexto 78">
          <a:extLst>
            <a:ext uri="{FF2B5EF4-FFF2-40B4-BE49-F238E27FC236}">
              <a16:creationId xmlns:a16="http://schemas.microsoft.com/office/drawing/2014/main" xmlns="" id="{DAA059C4-D8B5-41C2-AD4E-233485651CC6}"/>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80" name="CaixaDeTexto 79">
          <a:extLst>
            <a:ext uri="{FF2B5EF4-FFF2-40B4-BE49-F238E27FC236}">
              <a16:creationId xmlns:a16="http://schemas.microsoft.com/office/drawing/2014/main" xmlns="" id="{C9611799-BEB1-45BF-AFA9-7B2D663CE72C}"/>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221</xdr:row>
      <xdr:rowOff>0</xdr:rowOff>
    </xdr:from>
    <xdr:ext cx="184731" cy="264560"/>
    <xdr:sp macro="" textlink="">
      <xdr:nvSpPr>
        <xdr:cNvPr id="81" name="CaixaDeTexto 80">
          <a:extLst>
            <a:ext uri="{FF2B5EF4-FFF2-40B4-BE49-F238E27FC236}">
              <a16:creationId xmlns:a16="http://schemas.microsoft.com/office/drawing/2014/main" xmlns="" id="{6A8ADBE7-553A-483F-BB8E-57F1029A9605}"/>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221</xdr:row>
      <xdr:rowOff>0</xdr:rowOff>
    </xdr:from>
    <xdr:ext cx="184731" cy="264560"/>
    <xdr:sp macro="" textlink="">
      <xdr:nvSpPr>
        <xdr:cNvPr id="82" name="CaixaDeTexto 81">
          <a:extLst>
            <a:ext uri="{FF2B5EF4-FFF2-40B4-BE49-F238E27FC236}">
              <a16:creationId xmlns:a16="http://schemas.microsoft.com/office/drawing/2014/main" xmlns="" id="{06B6A24F-41AA-4818-B50B-C3D50AB9B79D}"/>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221</xdr:row>
      <xdr:rowOff>0</xdr:rowOff>
    </xdr:from>
    <xdr:ext cx="184731" cy="264560"/>
    <xdr:sp macro="" textlink="">
      <xdr:nvSpPr>
        <xdr:cNvPr id="83" name="CaixaDeTexto 82">
          <a:extLst>
            <a:ext uri="{FF2B5EF4-FFF2-40B4-BE49-F238E27FC236}">
              <a16:creationId xmlns:a16="http://schemas.microsoft.com/office/drawing/2014/main" xmlns="" id="{42EC4ED9-82A4-490F-B809-CC9231BE5059}"/>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221</xdr:row>
      <xdr:rowOff>0</xdr:rowOff>
    </xdr:from>
    <xdr:ext cx="184731" cy="264560"/>
    <xdr:sp macro="" textlink="">
      <xdr:nvSpPr>
        <xdr:cNvPr id="84" name="CaixaDeTexto 83">
          <a:extLst>
            <a:ext uri="{FF2B5EF4-FFF2-40B4-BE49-F238E27FC236}">
              <a16:creationId xmlns:a16="http://schemas.microsoft.com/office/drawing/2014/main" xmlns="" id="{B5F820E5-B0A6-4A92-9F65-731201A24B43}"/>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221</xdr:row>
      <xdr:rowOff>0</xdr:rowOff>
    </xdr:from>
    <xdr:ext cx="184731" cy="264560"/>
    <xdr:sp macro="" textlink="">
      <xdr:nvSpPr>
        <xdr:cNvPr id="85" name="CaixaDeTexto 84">
          <a:extLst>
            <a:ext uri="{FF2B5EF4-FFF2-40B4-BE49-F238E27FC236}">
              <a16:creationId xmlns:a16="http://schemas.microsoft.com/office/drawing/2014/main" xmlns="" id="{EF201D85-DC2F-4DA3-A42D-C827712162CA}"/>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221</xdr:row>
      <xdr:rowOff>0</xdr:rowOff>
    </xdr:from>
    <xdr:ext cx="184731" cy="264560"/>
    <xdr:sp macro="" textlink="">
      <xdr:nvSpPr>
        <xdr:cNvPr id="86" name="CaixaDeTexto 85">
          <a:extLst>
            <a:ext uri="{FF2B5EF4-FFF2-40B4-BE49-F238E27FC236}">
              <a16:creationId xmlns:a16="http://schemas.microsoft.com/office/drawing/2014/main" xmlns="" id="{ACE657EE-2F27-44D3-9859-479DCE7CE57F}"/>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214</xdr:row>
      <xdr:rowOff>0</xdr:rowOff>
    </xdr:from>
    <xdr:ext cx="184731" cy="264560"/>
    <xdr:sp macro="" textlink="">
      <xdr:nvSpPr>
        <xdr:cNvPr id="87" name="CaixaDeTexto 86">
          <a:extLst>
            <a:ext uri="{FF2B5EF4-FFF2-40B4-BE49-F238E27FC236}">
              <a16:creationId xmlns:a16="http://schemas.microsoft.com/office/drawing/2014/main" xmlns="" id="{826DAA2F-7AEF-4630-A265-22A819F1FC23}"/>
            </a:ext>
          </a:extLst>
        </xdr:cNvPr>
        <xdr:cNvSpPr txBox="1"/>
      </xdr:nvSpPr>
      <xdr:spPr>
        <a:xfrm>
          <a:off x="237340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214</xdr:row>
      <xdr:rowOff>0</xdr:rowOff>
    </xdr:from>
    <xdr:ext cx="184731" cy="264560"/>
    <xdr:sp macro="" textlink="">
      <xdr:nvSpPr>
        <xdr:cNvPr id="88" name="CaixaDeTexto 87">
          <a:extLst>
            <a:ext uri="{FF2B5EF4-FFF2-40B4-BE49-F238E27FC236}">
              <a16:creationId xmlns:a16="http://schemas.microsoft.com/office/drawing/2014/main" xmlns="" id="{F5705B88-ACDB-493B-88BF-B1C68A866925}"/>
            </a:ext>
          </a:extLst>
        </xdr:cNvPr>
        <xdr:cNvSpPr txBox="1"/>
      </xdr:nvSpPr>
      <xdr:spPr>
        <a:xfrm>
          <a:off x="237340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215</xdr:row>
      <xdr:rowOff>0</xdr:rowOff>
    </xdr:from>
    <xdr:ext cx="184731" cy="264560"/>
    <xdr:sp macro="" textlink="">
      <xdr:nvSpPr>
        <xdr:cNvPr id="89" name="CaixaDeTexto 88">
          <a:extLst>
            <a:ext uri="{FF2B5EF4-FFF2-40B4-BE49-F238E27FC236}">
              <a16:creationId xmlns:a16="http://schemas.microsoft.com/office/drawing/2014/main" xmlns="" id="{7C20B3E0-AA85-46E9-9D92-4293027BA539}"/>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215</xdr:row>
      <xdr:rowOff>0</xdr:rowOff>
    </xdr:from>
    <xdr:ext cx="184731" cy="264560"/>
    <xdr:sp macro="" textlink="">
      <xdr:nvSpPr>
        <xdr:cNvPr id="90" name="CaixaDeTexto 89">
          <a:extLst>
            <a:ext uri="{FF2B5EF4-FFF2-40B4-BE49-F238E27FC236}">
              <a16:creationId xmlns:a16="http://schemas.microsoft.com/office/drawing/2014/main" xmlns="" id="{2436089F-2296-4A17-8C42-6C7DA950C1DE}"/>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215</xdr:row>
      <xdr:rowOff>0</xdr:rowOff>
    </xdr:from>
    <xdr:ext cx="184731" cy="264560"/>
    <xdr:sp macro="" textlink="">
      <xdr:nvSpPr>
        <xdr:cNvPr id="91" name="CaixaDeTexto 90">
          <a:extLst>
            <a:ext uri="{FF2B5EF4-FFF2-40B4-BE49-F238E27FC236}">
              <a16:creationId xmlns:a16="http://schemas.microsoft.com/office/drawing/2014/main" xmlns="" id="{DF402F8F-D69F-444F-9C79-C8451467BE8E}"/>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215</xdr:row>
      <xdr:rowOff>0</xdr:rowOff>
    </xdr:from>
    <xdr:ext cx="184731" cy="264560"/>
    <xdr:sp macro="" textlink="">
      <xdr:nvSpPr>
        <xdr:cNvPr id="92" name="CaixaDeTexto 91">
          <a:extLst>
            <a:ext uri="{FF2B5EF4-FFF2-40B4-BE49-F238E27FC236}">
              <a16:creationId xmlns:a16="http://schemas.microsoft.com/office/drawing/2014/main" xmlns="" id="{ED8FDE75-7076-4925-8B07-AAF7458706C5}"/>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215</xdr:row>
      <xdr:rowOff>0</xdr:rowOff>
    </xdr:from>
    <xdr:ext cx="184731" cy="264560"/>
    <xdr:sp macro="" textlink="">
      <xdr:nvSpPr>
        <xdr:cNvPr id="93" name="CaixaDeTexto 92">
          <a:extLst>
            <a:ext uri="{FF2B5EF4-FFF2-40B4-BE49-F238E27FC236}">
              <a16:creationId xmlns:a16="http://schemas.microsoft.com/office/drawing/2014/main" xmlns="" id="{EF227F62-6DC6-4E35-98F7-0CD380A9B6BB}"/>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215</xdr:row>
      <xdr:rowOff>0</xdr:rowOff>
    </xdr:from>
    <xdr:ext cx="184731" cy="264560"/>
    <xdr:sp macro="" textlink="">
      <xdr:nvSpPr>
        <xdr:cNvPr id="94" name="CaixaDeTexto 93">
          <a:extLst>
            <a:ext uri="{FF2B5EF4-FFF2-40B4-BE49-F238E27FC236}">
              <a16:creationId xmlns:a16="http://schemas.microsoft.com/office/drawing/2014/main" xmlns="" id="{21D5D9EF-EF8F-41B2-8E4F-F5C49B10D54E}"/>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95" name="CaixaDeTexto 94">
          <a:extLst>
            <a:ext uri="{FF2B5EF4-FFF2-40B4-BE49-F238E27FC236}">
              <a16:creationId xmlns:a16="http://schemas.microsoft.com/office/drawing/2014/main" xmlns="" id="{8C5B38AF-3BA7-4B55-8DED-C84B82E01337}"/>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96" name="CaixaDeTexto 95">
          <a:extLst>
            <a:ext uri="{FF2B5EF4-FFF2-40B4-BE49-F238E27FC236}">
              <a16:creationId xmlns:a16="http://schemas.microsoft.com/office/drawing/2014/main" xmlns="" id="{CB83C806-F839-4ABC-B4FA-427BDF5C57B8}"/>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97" name="CaixaDeTexto 96">
          <a:extLst>
            <a:ext uri="{FF2B5EF4-FFF2-40B4-BE49-F238E27FC236}">
              <a16:creationId xmlns:a16="http://schemas.microsoft.com/office/drawing/2014/main" xmlns="" id="{8F3E97FC-28E5-4B38-A22A-F7E928C1C4B3}"/>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98" name="CaixaDeTexto 97">
          <a:extLst>
            <a:ext uri="{FF2B5EF4-FFF2-40B4-BE49-F238E27FC236}">
              <a16:creationId xmlns:a16="http://schemas.microsoft.com/office/drawing/2014/main" xmlns="" id="{2E26B681-4B3D-47D1-A7CE-2D42913420EB}"/>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99" name="CaixaDeTexto 98">
          <a:extLst>
            <a:ext uri="{FF2B5EF4-FFF2-40B4-BE49-F238E27FC236}">
              <a16:creationId xmlns:a16="http://schemas.microsoft.com/office/drawing/2014/main" xmlns="" id="{9102E5DF-8C98-43F8-92C7-AD79C9DE5D62}"/>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100" name="CaixaDeTexto 99">
          <a:extLst>
            <a:ext uri="{FF2B5EF4-FFF2-40B4-BE49-F238E27FC236}">
              <a16:creationId xmlns:a16="http://schemas.microsoft.com/office/drawing/2014/main" xmlns="" id="{EF835B4F-AD65-4DD6-9C2A-42D3A7C89495}"/>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101" name="CaixaDeTexto 100">
          <a:extLst>
            <a:ext uri="{FF2B5EF4-FFF2-40B4-BE49-F238E27FC236}">
              <a16:creationId xmlns:a16="http://schemas.microsoft.com/office/drawing/2014/main" xmlns="" id="{89F1D347-E9FC-4642-9005-EF3FCF7DEE99}"/>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216</xdr:row>
      <xdr:rowOff>0</xdr:rowOff>
    </xdr:from>
    <xdr:ext cx="184731" cy="264560"/>
    <xdr:sp macro="" textlink="">
      <xdr:nvSpPr>
        <xdr:cNvPr id="102" name="CaixaDeTexto 101">
          <a:extLst>
            <a:ext uri="{FF2B5EF4-FFF2-40B4-BE49-F238E27FC236}">
              <a16:creationId xmlns:a16="http://schemas.microsoft.com/office/drawing/2014/main" xmlns="" id="{C4746172-5D0A-4CBC-BE9E-4ECB11FA1A58}"/>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103" name="CaixaDeTexto 102">
          <a:extLst>
            <a:ext uri="{FF2B5EF4-FFF2-40B4-BE49-F238E27FC236}">
              <a16:creationId xmlns:a16="http://schemas.microsoft.com/office/drawing/2014/main" xmlns="" id="{FEA9D789-7940-41FF-9940-14998BD37284}"/>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104" name="CaixaDeTexto 103">
          <a:extLst>
            <a:ext uri="{FF2B5EF4-FFF2-40B4-BE49-F238E27FC236}">
              <a16:creationId xmlns:a16="http://schemas.microsoft.com/office/drawing/2014/main" xmlns="" id="{EAC64B10-3F08-4D52-9655-1D0ECD6FBC51}"/>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105" name="CaixaDeTexto 104">
          <a:extLst>
            <a:ext uri="{FF2B5EF4-FFF2-40B4-BE49-F238E27FC236}">
              <a16:creationId xmlns:a16="http://schemas.microsoft.com/office/drawing/2014/main" xmlns="" id="{48F23728-1D29-4772-8910-4B832556D17E}"/>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106" name="CaixaDeTexto 105">
          <a:extLst>
            <a:ext uri="{FF2B5EF4-FFF2-40B4-BE49-F238E27FC236}">
              <a16:creationId xmlns:a16="http://schemas.microsoft.com/office/drawing/2014/main" xmlns="" id="{519839A6-57FA-4AF6-A6E4-754B42092510}"/>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107" name="CaixaDeTexto 106">
          <a:extLst>
            <a:ext uri="{FF2B5EF4-FFF2-40B4-BE49-F238E27FC236}">
              <a16:creationId xmlns:a16="http://schemas.microsoft.com/office/drawing/2014/main" xmlns="" id="{C75FE2D2-52D1-4B4F-85F9-4F4741607EAD}"/>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108" name="CaixaDeTexto 107">
          <a:extLst>
            <a:ext uri="{FF2B5EF4-FFF2-40B4-BE49-F238E27FC236}">
              <a16:creationId xmlns:a16="http://schemas.microsoft.com/office/drawing/2014/main" xmlns="" id="{A0E03D3C-E145-4C93-89A5-B6901C07E34A}"/>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109" name="CaixaDeTexto 108">
          <a:extLst>
            <a:ext uri="{FF2B5EF4-FFF2-40B4-BE49-F238E27FC236}">
              <a16:creationId xmlns:a16="http://schemas.microsoft.com/office/drawing/2014/main" xmlns="" id="{2391D020-9D9D-4D87-BC4F-302001E6949E}"/>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217</xdr:row>
      <xdr:rowOff>0</xdr:rowOff>
    </xdr:from>
    <xdr:ext cx="184731" cy="264560"/>
    <xdr:sp macro="" textlink="">
      <xdr:nvSpPr>
        <xdr:cNvPr id="110" name="CaixaDeTexto 109">
          <a:extLst>
            <a:ext uri="{FF2B5EF4-FFF2-40B4-BE49-F238E27FC236}">
              <a16:creationId xmlns:a16="http://schemas.microsoft.com/office/drawing/2014/main" xmlns="" id="{099E8A7B-6F32-4C8B-B8BF-E4B2AF6F858E}"/>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111" name="CaixaDeTexto 110">
          <a:extLst>
            <a:ext uri="{FF2B5EF4-FFF2-40B4-BE49-F238E27FC236}">
              <a16:creationId xmlns:a16="http://schemas.microsoft.com/office/drawing/2014/main" xmlns="" id="{708F9BB0-8C21-4125-9A73-CF5C606ED222}"/>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112" name="CaixaDeTexto 111">
          <a:extLst>
            <a:ext uri="{FF2B5EF4-FFF2-40B4-BE49-F238E27FC236}">
              <a16:creationId xmlns:a16="http://schemas.microsoft.com/office/drawing/2014/main" xmlns="" id="{2DB428A5-A710-4E8A-AB0B-B94A819EDEDF}"/>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113" name="CaixaDeTexto 112">
          <a:extLst>
            <a:ext uri="{FF2B5EF4-FFF2-40B4-BE49-F238E27FC236}">
              <a16:creationId xmlns:a16="http://schemas.microsoft.com/office/drawing/2014/main" xmlns="" id="{3AFC56D1-B8E8-43AA-A911-B4DFBE587170}"/>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114" name="CaixaDeTexto 113">
          <a:extLst>
            <a:ext uri="{FF2B5EF4-FFF2-40B4-BE49-F238E27FC236}">
              <a16:creationId xmlns:a16="http://schemas.microsoft.com/office/drawing/2014/main" xmlns="" id="{F9B53719-25EA-40EF-AD2E-6A57177369D6}"/>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115" name="CaixaDeTexto 114">
          <a:extLst>
            <a:ext uri="{FF2B5EF4-FFF2-40B4-BE49-F238E27FC236}">
              <a16:creationId xmlns:a16="http://schemas.microsoft.com/office/drawing/2014/main" xmlns="" id="{9A8F6CC3-3A6D-42CC-A3D8-27BBC125FB59}"/>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116" name="CaixaDeTexto 115">
          <a:extLst>
            <a:ext uri="{FF2B5EF4-FFF2-40B4-BE49-F238E27FC236}">
              <a16:creationId xmlns:a16="http://schemas.microsoft.com/office/drawing/2014/main" xmlns="" id="{BF99A43B-B79D-41EB-94D1-5E0E84546669}"/>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117" name="CaixaDeTexto 116">
          <a:extLst>
            <a:ext uri="{FF2B5EF4-FFF2-40B4-BE49-F238E27FC236}">
              <a16:creationId xmlns:a16="http://schemas.microsoft.com/office/drawing/2014/main" xmlns="" id="{C58A7AE8-A570-434C-A586-B5793DAF39DC}"/>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218</xdr:row>
      <xdr:rowOff>0</xdr:rowOff>
    </xdr:from>
    <xdr:ext cx="184731" cy="264560"/>
    <xdr:sp macro="" textlink="">
      <xdr:nvSpPr>
        <xdr:cNvPr id="118" name="CaixaDeTexto 117">
          <a:extLst>
            <a:ext uri="{FF2B5EF4-FFF2-40B4-BE49-F238E27FC236}">
              <a16:creationId xmlns:a16="http://schemas.microsoft.com/office/drawing/2014/main" xmlns="" id="{63451F9A-5E67-423A-A04B-19B61654816D}"/>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119" name="CaixaDeTexto 118">
          <a:extLst>
            <a:ext uri="{FF2B5EF4-FFF2-40B4-BE49-F238E27FC236}">
              <a16:creationId xmlns:a16="http://schemas.microsoft.com/office/drawing/2014/main" xmlns="" id="{744FBEB8-A1D7-40A2-859D-11336B9A92D2}"/>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120" name="CaixaDeTexto 119">
          <a:extLst>
            <a:ext uri="{FF2B5EF4-FFF2-40B4-BE49-F238E27FC236}">
              <a16:creationId xmlns:a16="http://schemas.microsoft.com/office/drawing/2014/main" xmlns="" id="{A37E4C17-2DBF-4AD2-ADCE-231DA6B3E0AE}"/>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121" name="CaixaDeTexto 120">
          <a:extLst>
            <a:ext uri="{FF2B5EF4-FFF2-40B4-BE49-F238E27FC236}">
              <a16:creationId xmlns:a16="http://schemas.microsoft.com/office/drawing/2014/main" xmlns="" id="{542F9CC9-3E39-4E27-8234-A979E8FBCC78}"/>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122" name="CaixaDeTexto 121">
          <a:extLst>
            <a:ext uri="{FF2B5EF4-FFF2-40B4-BE49-F238E27FC236}">
              <a16:creationId xmlns:a16="http://schemas.microsoft.com/office/drawing/2014/main" xmlns="" id="{7DD54E11-B4D9-4A13-927B-D468CA4F23CC}"/>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123" name="CaixaDeTexto 122">
          <a:extLst>
            <a:ext uri="{FF2B5EF4-FFF2-40B4-BE49-F238E27FC236}">
              <a16:creationId xmlns:a16="http://schemas.microsoft.com/office/drawing/2014/main" xmlns="" id="{13A33167-8117-47E9-AAFA-2BA34972C414}"/>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124" name="CaixaDeTexto 123">
          <a:extLst>
            <a:ext uri="{FF2B5EF4-FFF2-40B4-BE49-F238E27FC236}">
              <a16:creationId xmlns:a16="http://schemas.microsoft.com/office/drawing/2014/main" xmlns="" id="{BC1C6202-1EAD-4D09-A351-92BB39ADFC63}"/>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125" name="CaixaDeTexto 124">
          <a:extLst>
            <a:ext uri="{FF2B5EF4-FFF2-40B4-BE49-F238E27FC236}">
              <a16:creationId xmlns:a16="http://schemas.microsoft.com/office/drawing/2014/main" xmlns="" id="{F583CF41-7D39-4AEA-AACC-9C17F632087F}"/>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219</xdr:row>
      <xdr:rowOff>0</xdr:rowOff>
    </xdr:from>
    <xdr:ext cx="184731" cy="264560"/>
    <xdr:sp macro="" textlink="">
      <xdr:nvSpPr>
        <xdr:cNvPr id="126" name="CaixaDeTexto 125">
          <a:extLst>
            <a:ext uri="{FF2B5EF4-FFF2-40B4-BE49-F238E27FC236}">
              <a16:creationId xmlns:a16="http://schemas.microsoft.com/office/drawing/2014/main" xmlns="" id="{6F6111CB-2389-4937-AE2C-4158960318B3}"/>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127" name="CaixaDeTexto 126">
          <a:extLst>
            <a:ext uri="{FF2B5EF4-FFF2-40B4-BE49-F238E27FC236}">
              <a16:creationId xmlns:a16="http://schemas.microsoft.com/office/drawing/2014/main" xmlns="" id="{33E2238D-3BC8-48E8-A087-34E401F40A54}"/>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128" name="CaixaDeTexto 127">
          <a:extLst>
            <a:ext uri="{FF2B5EF4-FFF2-40B4-BE49-F238E27FC236}">
              <a16:creationId xmlns:a16="http://schemas.microsoft.com/office/drawing/2014/main" xmlns="" id="{98FC1547-30F4-4782-ADA2-E264D433E658}"/>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129" name="CaixaDeTexto 128">
          <a:extLst>
            <a:ext uri="{FF2B5EF4-FFF2-40B4-BE49-F238E27FC236}">
              <a16:creationId xmlns:a16="http://schemas.microsoft.com/office/drawing/2014/main" xmlns="" id="{DFBCF83C-1987-4C5B-BFA9-FE6E9A03C66D}"/>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130" name="CaixaDeTexto 129">
          <a:extLst>
            <a:ext uri="{FF2B5EF4-FFF2-40B4-BE49-F238E27FC236}">
              <a16:creationId xmlns:a16="http://schemas.microsoft.com/office/drawing/2014/main" xmlns="" id="{9280ECC3-8E7E-49DB-BD1F-34BA9965BF2D}"/>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131" name="CaixaDeTexto 130">
          <a:extLst>
            <a:ext uri="{FF2B5EF4-FFF2-40B4-BE49-F238E27FC236}">
              <a16:creationId xmlns:a16="http://schemas.microsoft.com/office/drawing/2014/main" xmlns="" id="{5F9FD77C-6E9F-4420-83B8-AF0CD9A4896D}"/>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132" name="CaixaDeTexto 131">
          <a:extLst>
            <a:ext uri="{FF2B5EF4-FFF2-40B4-BE49-F238E27FC236}">
              <a16:creationId xmlns:a16="http://schemas.microsoft.com/office/drawing/2014/main" xmlns="" id="{758F213A-C74D-4CEE-ADBE-BCFC50CF0D4B}"/>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133" name="CaixaDeTexto 132">
          <a:extLst>
            <a:ext uri="{FF2B5EF4-FFF2-40B4-BE49-F238E27FC236}">
              <a16:creationId xmlns:a16="http://schemas.microsoft.com/office/drawing/2014/main" xmlns="" id="{182E379D-17A1-44D1-9BC4-5D3F1370FDB7}"/>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220</xdr:row>
      <xdr:rowOff>0</xdr:rowOff>
    </xdr:from>
    <xdr:ext cx="184731" cy="264560"/>
    <xdr:sp macro="" textlink="">
      <xdr:nvSpPr>
        <xdr:cNvPr id="134" name="CaixaDeTexto 133">
          <a:extLst>
            <a:ext uri="{FF2B5EF4-FFF2-40B4-BE49-F238E27FC236}">
              <a16:creationId xmlns:a16="http://schemas.microsoft.com/office/drawing/2014/main" xmlns="" id="{2046D09A-DEA4-4E8F-861A-FF029A1E6B3E}"/>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221</xdr:row>
      <xdr:rowOff>0</xdr:rowOff>
    </xdr:from>
    <xdr:ext cx="184731" cy="264560"/>
    <xdr:sp macro="" textlink="">
      <xdr:nvSpPr>
        <xdr:cNvPr id="135" name="CaixaDeTexto 134">
          <a:extLst>
            <a:ext uri="{FF2B5EF4-FFF2-40B4-BE49-F238E27FC236}">
              <a16:creationId xmlns:a16="http://schemas.microsoft.com/office/drawing/2014/main" xmlns="" id="{BC0F1DA5-3D89-414C-8677-68BBB8E5D331}"/>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221</xdr:row>
      <xdr:rowOff>0</xdr:rowOff>
    </xdr:from>
    <xdr:ext cx="184731" cy="264560"/>
    <xdr:sp macro="" textlink="">
      <xdr:nvSpPr>
        <xdr:cNvPr id="136" name="CaixaDeTexto 135">
          <a:extLst>
            <a:ext uri="{FF2B5EF4-FFF2-40B4-BE49-F238E27FC236}">
              <a16:creationId xmlns:a16="http://schemas.microsoft.com/office/drawing/2014/main" xmlns="" id="{4DA6A501-6837-4A13-BD52-BA5F7EC568C6}"/>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221</xdr:row>
      <xdr:rowOff>0</xdr:rowOff>
    </xdr:from>
    <xdr:ext cx="184731" cy="264560"/>
    <xdr:sp macro="" textlink="">
      <xdr:nvSpPr>
        <xdr:cNvPr id="137" name="CaixaDeTexto 136">
          <a:extLst>
            <a:ext uri="{FF2B5EF4-FFF2-40B4-BE49-F238E27FC236}">
              <a16:creationId xmlns:a16="http://schemas.microsoft.com/office/drawing/2014/main" xmlns="" id="{B699F81E-DCC3-49C3-88DD-D441A6FB44B5}"/>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221</xdr:row>
      <xdr:rowOff>0</xdr:rowOff>
    </xdr:from>
    <xdr:ext cx="184731" cy="264560"/>
    <xdr:sp macro="" textlink="">
      <xdr:nvSpPr>
        <xdr:cNvPr id="138" name="CaixaDeTexto 137">
          <a:extLst>
            <a:ext uri="{FF2B5EF4-FFF2-40B4-BE49-F238E27FC236}">
              <a16:creationId xmlns:a16="http://schemas.microsoft.com/office/drawing/2014/main" xmlns="" id="{3DC894A1-DE19-478B-AD54-03B4FF9EF06D}"/>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221</xdr:row>
      <xdr:rowOff>0</xdr:rowOff>
    </xdr:from>
    <xdr:ext cx="184731" cy="264560"/>
    <xdr:sp macro="" textlink="">
      <xdr:nvSpPr>
        <xdr:cNvPr id="139" name="CaixaDeTexto 138">
          <a:extLst>
            <a:ext uri="{FF2B5EF4-FFF2-40B4-BE49-F238E27FC236}">
              <a16:creationId xmlns:a16="http://schemas.microsoft.com/office/drawing/2014/main" xmlns="" id="{B3561302-60E6-48A4-BE41-45E87200E2F2}"/>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221</xdr:row>
      <xdr:rowOff>0</xdr:rowOff>
    </xdr:from>
    <xdr:ext cx="184731" cy="264560"/>
    <xdr:sp macro="" textlink="">
      <xdr:nvSpPr>
        <xdr:cNvPr id="140" name="CaixaDeTexto 139">
          <a:extLst>
            <a:ext uri="{FF2B5EF4-FFF2-40B4-BE49-F238E27FC236}">
              <a16:creationId xmlns:a16="http://schemas.microsoft.com/office/drawing/2014/main" xmlns="" id="{81F52051-D1D0-45C3-A482-F16336AA615E}"/>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8</xdr:col>
      <xdr:colOff>872090</xdr:colOff>
      <xdr:row>1</xdr:row>
      <xdr:rowOff>98963</xdr:rowOff>
    </xdr:from>
    <xdr:to>
      <xdr:col>9</xdr:col>
      <xdr:colOff>1406482</xdr:colOff>
      <xdr:row>1</xdr:row>
      <xdr:rowOff>1190008</xdr:rowOff>
    </xdr:to>
    <xdr:pic>
      <xdr:nvPicPr>
        <xdr:cNvPr id="2" name="Picture 2" descr="A red and green logo&#10;&#10;Description automatically generated with low confidence">
          <a:extLst>
            <a:ext uri="{FF2B5EF4-FFF2-40B4-BE49-F238E27FC236}">
              <a16:creationId xmlns:a16="http://schemas.microsoft.com/office/drawing/2014/main" xmlns="" id="{A805BDA8-9697-42DD-A300-38EA00735F6C}"/>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050483" y="697677"/>
          <a:ext cx="2085606" cy="1091045"/>
        </a:xfrm>
        <a:prstGeom prst="rect">
          <a:avLst/>
        </a:prstGeom>
      </xdr:spPr>
    </xdr:pic>
    <xdr:clientData/>
  </xdr:twoCellAnchor>
  <xdr:twoCellAnchor editAs="oneCell">
    <xdr:from>
      <xdr:col>1</xdr:col>
      <xdr:colOff>258535</xdr:colOff>
      <xdr:row>1</xdr:row>
      <xdr:rowOff>40822</xdr:rowOff>
    </xdr:from>
    <xdr:to>
      <xdr:col>6</xdr:col>
      <xdr:colOff>632112</xdr:colOff>
      <xdr:row>1</xdr:row>
      <xdr:rowOff>1183822</xdr:rowOff>
    </xdr:to>
    <xdr:pic>
      <xdr:nvPicPr>
        <xdr:cNvPr id="3" name="Picture 1" descr="Text&#10;&#10;Description automatically generated">
          <a:extLst>
            <a:ext uri="{FF2B5EF4-FFF2-40B4-BE49-F238E27FC236}">
              <a16:creationId xmlns:a16="http://schemas.microsoft.com/office/drawing/2014/main" xmlns="" id="{30C6EDAA-4A72-4D16-87E1-18FFCBFAE1A5}"/>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870856" y="639536"/>
          <a:ext cx="9054935"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55663</xdr:colOff>
      <xdr:row>1</xdr:row>
      <xdr:rowOff>112571</xdr:rowOff>
    </xdr:from>
    <xdr:to>
      <xdr:col>8</xdr:col>
      <xdr:colOff>1079912</xdr:colOff>
      <xdr:row>1</xdr:row>
      <xdr:rowOff>1203616</xdr:rowOff>
    </xdr:to>
    <xdr:pic>
      <xdr:nvPicPr>
        <xdr:cNvPr id="7" name="Picture 2" descr="A red and green logo&#10;&#10;Description automatically generated with low confidence">
          <a:extLst>
            <a:ext uri="{FF2B5EF4-FFF2-40B4-BE49-F238E27FC236}">
              <a16:creationId xmlns:a16="http://schemas.microsoft.com/office/drawing/2014/main" xmlns="" id="{27ABFED0-60B6-4DCE-8B0E-36CD0042848B}"/>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941627" y="289464"/>
          <a:ext cx="2085606" cy="1091045"/>
        </a:xfrm>
        <a:prstGeom prst="rect">
          <a:avLst/>
        </a:prstGeom>
      </xdr:spPr>
    </xdr:pic>
    <xdr:clientData/>
  </xdr:twoCellAnchor>
  <xdr:twoCellAnchor editAs="oneCell">
    <xdr:from>
      <xdr:col>1</xdr:col>
      <xdr:colOff>394608</xdr:colOff>
      <xdr:row>1</xdr:row>
      <xdr:rowOff>68036</xdr:rowOff>
    </xdr:from>
    <xdr:to>
      <xdr:col>4</xdr:col>
      <xdr:colOff>6551221</xdr:colOff>
      <xdr:row>1</xdr:row>
      <xdr:rowOff>1211036</xdr:rowOff>
    </xdr:to>
    <xdr:pic>
      <xdr:nvPicPr>
        <xdr:cNvPr id="9" name="Picture 1" descr="Text&#10;&#10;Description automatically generated">
          <a:extLst>
            <a:ext uri="{FF2B5EF4-FFF2-40B4-BE49-F238E27FC236}">
              <a16:creationId xmlns:a16="http://schemas.microsoft.com/office/drawing/2014/main" xmlns="" id="{B029BE3E-26B7-408F-936E-8DC0CA2EFE94}"/>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102179" y="244929"/>
          <a:ext cx="9054935" cy="1143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976866</xdr:colOff>
      <xdr:row>2</xdr:row>
      <xdr:rowOff>45896</xdr:rowOff>
    </xdr:from>
    <xdr:to>
      <xdr:col>10</xdr:col>
      <xdr:colOff>495300</xdr:colOff>
      <xdr:row>2</xdr:row>
      <xdr:rowOff>752476</xdr:rowOff>
    </xdr:to>
    <xdr:pic>
      <xdr:nvPicPr>
        <xdr:cNvPr id="5" name="Picture 2" descr="A red and green logo&#10;&#10;Description automatically generated with low confidence">
          <a:extLst>
            <a:ext uri="{FF2B5EF4-FFF2-40B4-BE49-F238E27FC236}">
              <a16:creationId xmlns:a16="http://schemas.microsoft.com/office/drawing/2014/main" xmlns="" id="{C47995B6-63DF-41DC-8FDA-83F6F9ECD596}"/>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263616" y="379271"/>
          <a:ext cx="1109109" cy="706580"/>
        </a:xfrm>
        <a:prstGeom prst="rect">
          <a:avLst/>
        </a:prstGeom>
      </xdr:spPr>
    </xdr:pic>
    <xdr:clientData/>
  </xdr:twoCellAnchor>
  <xdr:twoCellAnchor editAs="oneCell">
    <xdr:from>
      <xdr:col>1</xdr:col>
      <xdr:colOff>152401</xdr:colOff>
      <xdr:row>2</xdr:row>
      <xdr:rowOff>19051</xdr:rowOff>
    </xdr:from>
    <xdr:to>
      <xdr:col>7</xdr:col>
      <xdr:colOff>285750</xdr:colOff>
      <xdr:row>2</xdr:row>
      <xdr:rowOff>790575</xdr:rowOff>
    </xdr:to>
    <xdr:pic>
      <xdr:nvPicPr>
        <xdr:cNvPr id="6" name="Picture 1" descr="Text&#10;&#10;Description automatically generated">
          <a:extLst>
            <a:ext uri="{FF2B5EF4-FFF2-40B4-BE49-F238E27FC236}">
              <a16:creationId xmlns:a16="http://schemas.microsoft.com/office/drawing/2014/main" xmlns="" id="{E199B8E7-DFEA-4DD7-BDCE-5A2C0B0CAE84}"/>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762001" y="352426"/>
          <a:ext cx="6496049" cy="771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786366</xdr:colOff>
      <xdr:row>2</xdr:row>
      <xdr:rowOff>17321</xdr:rowOff>
    </xdr:from>
    <xdr:to>
      <xdr:col>10</xdr:col>
      <xdr:colOff>504825</xdr:colOff>
      <xdr:row>2</xdr:row>
      <xdr:rowOff>704851</xdr:rowOff>
    </xdr:to>
    <xdr:pic>
      <xdr:nvPicPr>
        <xdr:cNvPr id="5" name="Picture 2" descr="A red and green logo&#10;&#10;Description automatically generated with low confidence">
          <a:extLst>
            <a:ext uri="{FF2B5EF4-FFF2-40B4-BE49-F238E27FC236}">
              <a16:creationId xmlns:a16="http://schemas.microsoft.com/office/drawing/2014/main" xmlns="" id="{94A6AC21-4329-4141-A543-3E4BF05E603B}"/>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263616" y="350696"/>
          <a:ext cx="1309134" cy="687530"/>
        </a:xfrm>
        <a:prstGeom prst="rect">
          <a:avLst/>
        </a:prstGeom>
      </xdr:spPr>
    </xdr:pic>
    <xdr:clientData/>
  </xdr:twoCellAnchor>
  <xdr:twoCellAnchor editAs="oneCell">
    <xdr:from>
      <xdr:col>1</xdr:col>
      <xdr:colOff>0</xdr:colOff>
      <xdr:row>2</xdr:row>
      <xdr:rowOff>0</xdr:rowOff>
    </xdr:from>
    <xdr:to>
      <xdr:col>7</xdr:col>
      <xdr:colOff>28575</xdr:colOff>
      <xdr:row>2</xdr:row>
      <xdr:rowOff>781050</xdr:rowOff>
    </xdr:to>
    <xdr:pic>
      <xdr:nvPicPr>
        <xdr:cNvPr id="6" name="Picture 1" descr="Text&#10;&#10;Description automatically generated">
          <a:extLst>
            <a:ext uri="{FF2B5EF4-FFF2-40B4-BE49-F238E27FC236}">
              <a16:creationId xmlns:a16="http://schemas.microsoft.com/office/drawing/2014/main" xmlns="" id="{9428E289-2E77-4197-A98A-2CE232AD6BDA}"/>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09600" y="333375"/>
          <a:ext cx="6581775" cy="781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178903</xdr:colOff>
      <xdr:row>0</xdr:row>
      <xdr:rowOff>33129</xdr:rowOff>
    </xdr:from>
    <xdr:to>
      <xdr:col>6</xdr:col>
      <xdr:colOff>422703</xdr:colOff>
      <xdr:row>38</xdr:row>
      <xdr:rowOff>148696</xdr:rowOff>
    </xdr:to>
    <xdr:pic>
      <xdr:nvPicPr>
        <xdr:cNvPr id="4" name="Imagem 3">
          <a:extLst>
            <a:ext uri="{FF2B5EF4-FFF2-40B4-BE49-F238E27FC236}">
              <a16:creationId xmlns:a16="http://schemas.microsoft.com/office/drawing/2014/main" xmlns="" id="{47431F87-E350-4F00-85BF-59A27A006879}"/>
            </a:ext>
          </a:extLst>
        </xdr:cNvPr>
        <xdr:cNvPicPr>
          <a:picLocks noChangeAspect="1"/>
        </xdr:cNvPicPr>
      </xdr:nvPicPr>
      <xdr:blipFill>
        <a:blip xmlns:r="http://schemas.openxmlformats.org/officeDocument/2006/relationships" r:embed="rId1" cstate="print"/>
        <a:stretch>
          <a:fillRect/>
        </a:stretch>
      </xdr:blipFill>
      <xdr:spPr>
        <a:xfrm>
          <a:off x="791816" y="33129"/>
          <a:ext cx="7449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12144"/>
  <sheetViews>
    <sheetView topLeftCell="A3115" workbookViewId="0">
      <selection activeCell="B3123" sqref="B3123"/>
    </sheetView>
  </sheetViews>
  <sheetFormatPr defaultRowHeight="12.75"/>
  <cols>
    <col min="1" max="1" width="24.5703125" style="46" customWidth="1"/>
    <col min="2" max="2" width="48.7109375" style="4" customWidth="1"/>
    <col min="3" max="3" width="8.140625" style="46" customWidth="1"/>
    <col min="4" max="4" width="21.140625" style="288" customWidth="1"/>
    <col min="7" max="7" width="11.85546875" customWidth="1"/>
  </cols>
  <sheetData>
    <row r="1" spans="1:4" ht="12.75" customHeight="1">
      <c r="A1" s="353">
        <v>97141</v>
      </c>
      <c r="B1" s="354" t="s">
        <v>3341</v>
      </c>
      <c r="C1" s="353" t="s">
        <v>15</v>
      </c>
      <c r="D1" s="355">
        <v>5.46</v>
      </c>
    </row>
    <row r="2" spans="1:4" ht="67.5">
      <c r="A2" s="353">
        <v>97142</v>
      </c>
      <c r="B2" s="354" t="s">
        <v>3342</v>
      </c>
      <c r="C2" s="353" t="s">
        <v>15</v>
      </c>
      <c r="D2" s="355">
        <v>6.1</v>
      </c>
    </row>
    <row r="3" spans="1:4" ht="67.5">
      <c r="A3" s="353">
        <v>97143</v>
      </c>
      <c r="B3" s="354" t="s">
        <v>3343</v>
      </c>
      <c r="C3" s="353" t="s">
        <v>15</v>
      </c>
      <c r="D3" s="355">
        <v>7.65</v>
      </c>
    </row>
    <row r="4" spans="1:4" ht="67.5">
      <c r="A4" s="353">
        <v>97144</v>
      </c>
      <c r="B4" s="354" t="s">
        <v>3344</v>
      </c>
      <c r="C4" s="353" t="s">
        <v>15</v>
      </c>
      <c r="D4" s="355">
        <v>9.19</v>
      </c>
    </row>
    <row r="5" spans="1:4" ht="67.5">
      <c r="A5" s="353">
        <v>97145</v>
      </c>
      <c r="B5" s="354" t="s">
        <v>3345</v>
      </c>
      <c r="C5" s="353" t="s">
        <v>15</v>
      </c>
      <c r="D5" s="355">
        <v>10.77</v>
      </c>
    </row>
    <row r="6" spans="1:4" ht="67.5">
      <c r="A6" s="353">
        <v>97146</v>
      </c>
      <c r="B6" s="354" t="s">
        <v>3346</v>
      </c>
      <c r="C6" s="353" t="s">
        <v>15</v>
      </c>
      <c r="D6" s="355">
        <v>12.34</v>
      </c>
    </row>
    <row r="7" spans="1:4" ht="67.5">
      <c r="A7" s="353">
        <v>97147</v>
      </c>
      <c r="B7" s="354" t="s">
        <v>3347</v>
      </c>
      <c r="C7" s="353" t="s">
        <v>15</v>
      </c>
      <c r="D7" s="355">
        <v>13.92</v>
      </c>
    </row>
    <row r="8" spans="1:4" ht="67.5">
      <c r="A8" s="353">
        <v>97148</v>
      </c>
      <c r="B8" s="354" t="s">
        <v>3348</v>
      </c>
      <c r="C8" s="353" t="s">
        <v>15</v>
      </c>
      <c r="D8" s="355">
        <v>15.5</v>
      </c>
    </row>
    <row r="9" spans="1:4" ht="67.5">
      <c r="A9" s="353">
        <v>97149</v>
      </c>
      <c r="B9" s="354" t="s">
        <v>3349</v>
      </c>
      <c r="C9" s="353" t="s">
        <v>15</v>
      </c>
      <c r="D9" s="355">
        <v>17.100000000000001</v>
      </c>
    </row>
    <row r="10" spans="1:4" ht="67.5">
      <c r="A10" s="353">
        <v>97150</v>
      </c>
      <c r="B10" s="354" t="s">
        <v>3350</v>
      </c>
      <c r="C10" s="353" t="s">
        <v>15</v>
      </c>
      <c r="D10" s="355">
        <v>21.76</v>
      </c>
    </row>
    <row r="11" spans="1:4" ht="67.5">
      <c r="A11" s="353">
        <v>97151</v>
      </c>
      <c r="B11" s="354" t="s">
        <v>3351</v>
      </c>
      <c r="C11" s="353" t="s">
        <v>15</v>
      </c>
      <c r="D11" s="355">
        <v>25.41</v>
      </c>
    </row>
    <row r="12" spans="1:4" ht="67.5">
      <c r="A12" s="353">
        <v>97152</v>
      </c>
      <c r="B12" s="354" t="s">
        <v>3352</v>
      </c>
      <c r="C12" s="353" t="s">
        <v>15</v>
      </c>
      <c r="D12" s="355">
        <v>28.75</v>
      </c>
    </row>
    <row r="13" spans="1:4" ht="67.5">
      <c r="A13" s="353">
        <v>97153</v>
      </c>
      <c r="B13" s="354" t="s">
        <v>3353</v>
      </c>
      <c r="C13" s="353" t="s">
        <v>15</v>
      </c>
      <c r="D13" s="355">
        <v>32.28</v>
      </c>
    </row>
    <row r="14" spans="1:4" ht="67.5">
      <c r="A14" s="353">
        <v>97154</v>
      </c>
      <c r="B14" s="354" t="s">
        <v>3354</v>
      </c>
      <c r="C14" s="353" t="s">
        <v>15</v>
      </c>
      <c r="D14" s="355">
        <v>35.85</v>
      </c>
    </row>
    <row r="15" spans="1:4" ht="67.5">
      <c r="A15" s="353">
        <v>97155</v>
      </c>
      <c r="B15" s="354" t="s">
        <v>3355</v>
      </c>
      <c r="C15" s="353" t="s">
        <v>15</v>
      </c>
      <c r="D15" s="355">
        <v>39.42</v>
      </c>
    </row>
    <row r="16" spans="1:4" ht="67.5">
      <c r="A16" s="353">
        <v>97156</v>
      </c>
      <c r="B16" s="354" t="s">
        <v>3356</v>
      </c>
      <c r="C16" s="353" t="s">
        <v>15</v>
      </c>
      <c r="D16" s="355">
        <v>47.03</v>
      </c>
    </row>
    <row r="17" spans="1:4" ht="67.5">
      <c r="A17" s="353">
        <v>97157</v>
      </c>
      <c r="B17" s="354" t="s">
        <v>3357</v>
      </c>
      <c r="C17" s="353" t="s">
        <v>15</v>
      </c>
      <c r="D17" s="355">
        <v>3.39</v>
      </c>
    </row>
    <row r="18" spans="1:4" ht="67.5">
      <c r="A18" s="353">
        <v>97158</v>
      </c>
      <c r="B18" s="354" t="s">
        <v>3358</v>
      </c>
      <c r="C18" s="353" t="s">
        <v>15</v>
      </c>
      <c r="D18" s="355">
        <v>3.8</v>
      </c>
    </row>
    <row r="19" spans="1:4" ht="67.5">
      <c r="A19" s="353">
        <v>97159</v>
      </c>
      <c r="B19" s="354" t="s">
        <v>3359</v>
      </c>
      <c r="C19" s="353" t="s">
        <v>15</v>
      </c>
      <c r="D19" s="355">
        <v>4.76</v>
      </c>
    </row>
    <row r="20" spans="1:4" ht="67.5">
      <c r="A20" s="353">
        <v>97160</v>
      </c>
      <c r="B20" s="354" t="s">
        <v>3360</v>
      </c>
      <c r="C20" s="353" t="s">
        <v>15</v>
      </c>
      <c r="D20" s="355">
        <v>5.72</v>
      </c>
    </row>
    <row r="21" spans="1:4" ht="67.5">
      <c r="A21" s="353">
        <v>97161</v>
      </c>
      <c r="B21" s="354" t="s">
        <v>3361</v>
      </c>
      <c r="C21" s="353" t="s">
        <v>15</v>
      </c>
      <c r="D21" s="355">
        <v>6.73</v>
      </c>
    </row>
    <row r="22" spans="1:4" ht="67.5">
      <c r="A22" s="353">
        <v>97162</v>
      </c>
      <c r="B22" s="354" t="s">
        <v>3362</v>
      </c>
      <c r="C22" s="353" t="s">
        <v>15</v>
      </c>
      <c r="D22" s="355">
        <v>7.69</v>
      </c>
    </row>
    <row r="23" spans="1:4" ht="67.5">
      <c r="A23" s="353">
        <v>97163</v>
      </c>
      <c r="B23" s="354" t="s">
        <v>3363</v>
      </c>
      <c r="C23" s="353" t="s">
        <v>15</v>
      </c>
      <c r="D23" s="355">
        <v>8.69</v>
      </c>
    </row>
    <row r="24" spans="1:4" ht="67.5">
      <c r="A24" s="353">
        <v>97164</v>
      </c>
      <c r="B24" s="354" t="s">
        <v>3364</v>
      </c>
      <c r="C24" s="353" t="s">
        <v>15</v>
      </c>
      <c r="D24" s="355">
        <v>9.69</v>
      </c>
    </row>
    <row r="25" spans="1:4" ht="67.5">
      <c r="A25" s="353">
        <v>97165</v>
      </c>
      <c r="B25" s="354" t="s">
        <v>3365</v>
      </c>
      <c r="C25" s="353" t="s">
        <v>15</v>
      </c>
      <c r="D25" s="355">
        <v>10.71</v>
      </c>
    </row>
    <row r="26" spans="1:4" ht="67.5">
      <c r="A26" s="353">
        <v>97166</v>
      </c>
      <c r="B26" s="354" t="s">
        <v>3366</v>
      </c>
      <c r="C26" s="353" t="s">
        <v>15</v>
      </c>
      <c r="D26" s="355">
        <v>13.58</v>
      </c>
    </row>
    <row r="27" spans="1:4" ht="67.5">
      <c r="A27" s="353">
        <v>97167</v>
      </c>
      <c r="B27" s="354" t="s">
        <v>3367</v>
      </c>
      <c r="C27" s="353" t="s">
        <v>15</v>
      </c>
      <c r="D27" s="355">
        <v>15.88</v>
      </c>
    </row>
    <row r="28" spans="1:4" ht="67.5">
      <c r="A28" s="353">
        <v>97168</v>
      </c>
      <c r="B28" s="354" t="s">
        <v>3368</v>
      </c>
      <c r="C28" s="353" t="s">
        <v>15</v>
      </c>
      <c r="D28" s="355">
        <v>17.89</v>
      </c>
    </row>
    <row r="29" spans="1:4" ht="67.5">
      <c r="A29" s="353">
        <v>97169</v>
      </c>
      <c r="B29" s="354" t="s">
        <v>3369</v>
      </c>
      <c r="C29" s="353" t="s">
        <v>15</v>
      </c>
      <c r="D29" s="355">
        <v>20.079999999999998</v>
      </c>
    </row>
    <row r="30" spans="1:4" ht="67.5">
      <c r="A30" s="353">
        <v>97170</v>
      </c>
      <c r="B30" s="354" t="s">
        <v>3370</v>
      </c>
      <c r="C30" s="353" t="s">
        <v>15</v>
      </c>
      <c r="D30" s="355">
        <v>22.31</v>
      </c>
    </row>
    <row r="31" spans="1:4" ht="67.5">
      <c r="A31" s="353">
        <v>97171</v>
      </c>
      <c r="B31" s="354" t="s">
        <v>3371</v>
      </c>
      <c r="C31" s="353" t="s">
        <v>15</v>
      </c>
      <c r="D31" s="355">
        <v>24.55</v>
      </c>
    </row>
    <row r="32" spans="1:4" ht="67.5">
      <c r="A32" s="353">
        <v>97172</v>
      </c>
      <c r="B32" s="354" t="s">
        <v>3372</v>
      </c>
      <c r="C32" s="353" t="s">
        <v>15</v>
      </c>
      <c r="D32" s="355">
        <v>29.48</v>
      </c>
    </row>
    <row r="33" spans="1:4" ht="67.5">
      <c r="A33" s="353">
        <v>97173</v>
      </c>
      <c r="B33" s="354" t="s">
        <v>3373</v>
      </c>
      <c r="C33" s="353" t="s">
        <v>15</v>
      </c>
      <c r="D33" s="355">
        <v>24.45</v>
      </c>
    </row>
    <row r="34" spans="1:4" ht="67.5">
      <c r="A34" s="353">
        <v>97174</v>
      </c>
      <c r="B34" s="354" t="s">
        <v>3374</v>
      </c>
      <c r="C34" s="353" t="s">
        <v>15</v>
      </c>
      <c r="D34" s="355">
        <v>28.3</v>
      </c>
    </row>
    <row r="35" spans="1:4" ht="67.5">
      <c r="A35" s="353">
        <v>97175</v>
      </c>
      <c r="B35" s="354" t="s">
        <v>3375</v>
      </c>
      <c r="C35" s="353" t="s">
        <v>15</v>
      </c>
      <c r="D35" s="355">
        <v>32.15</v>
      </c>
    </row>
    <row r="36" spans="1:4" ht="67.5">
      <c r="A36" s="353">
        <v>97176</v>
      </c>
      <c r="B36" s="354" t="s">
        <v>3376</v>
      </c>
      <c r="C36" s="353" t="s">
        <v>15</v>
      </c>
      <c r="D36" s="355">
        <v>36.020000000000003</v>
      </c>
    </row>
    <row r="37" spans="1:4" ht="67.5">
      <c r="A37" s="353">
        <v>97177</v>
      </c>
      <c r="B37" s="354" t="s">
        <v>3377</v>
      </c>
      <c r="C37" s="353" t="s">
        <v>15</v>
      </c>
      <c r="D37" s="355">
        <v>43.74</v>
      </c>
    </row>
    <row r="38" spans="1:4" ht="67.5">
      <c r="A38" s="353">
        <v>97178</v>
      </c>
      <c r="B38" s="354" t="s">
        <v>3378</v>
      </c>
      <c r="C38" s="353" t="s">
        <v>15</v>
      </c>
      <c r="D38" s="355">
        <v>51.44</v>
      </c>
    </row>
    <row r="39" spans="1:4" ht="81">
      <c r="A39" s="353">
        <v>97179</v>
      </c>
      <c r="B39" s="354" t="s">
        <v>3379</v>
      </c>
      <c r="C39" s="353" t="s">
        <v>15</v>
      </c>
      <c r="D39" s="355">
        <v>59.18</v>
      </c>
    </row>
    <row r="40" spans="1:4" ht="67.5">
      <c r="A40" s="353">
        <v>97180</v>
      </c>
      <c r="B40" s="354" t="s">
        <v>3380</v>
      </c>
      <c r="C40" s="353" t="s">
        <v>15</v>
      </c>
      <c r="D40" s="355">
        <v>66.88</v>
      </c>
    </row>
    <row r="41" spans="1:4" ht="67.5">
      <c r="A41" s="353">
        <v>97181</v>
      </c>
      <c r="B41" s="354" t="s">
        <v>3381</v>
      </c>
      <c r="C41" s="353" t="s">
        <v>15</v>
      </c>
      <c r="D41" s="355">
        <v>77.86</v>
      </c>
    </row>
    <row r="42" spans="1:4" ht="67.5">
      <c r="A42" s="353">
        <v>97182</v>
      </c>
      <c r="B42" s="354" t="s">
        <v>3382</v>
      </c>
      <c r="C42" s="353" t="s">
        <v>15</v>
      </c>
      <c r="D42" s="355">
        <v>85.95</v>
      </c>
    </row>
    <row r="43" spans="1:4" ht="67.5">
      <c r="A43" s="353">
        <v>97183</v>
      </c>
      <c r="B43" s="354" t="s">
        <v>3383</v>
      </c>
      <c r="C43" s="353" t="s">
        <v>15</v>
      </c>
      <c r="D43" s="355">
        <v>19.97</v>
      </c>
    </row>
    <row r="44" spans="1:4" ht="67.5">
      <c r="A44" s="353">
        <v>97184</v>
      </c>
      <c r="B44" s="354" t="s">
        <v>3384</v>
      </c>
      <c r="C44" s="353" t="s">
        <v>15</v>
      </c>
      <c r="D44" s="355">
        <v>23.17</v>
      </c>
    </row>
    <row r="45" spans="1:4" ht="67.5">
      <c r="A45" s="353">
        <v>97185</v>
      </c>
      <c r="B45" s="354" t="s">
        <v>3385</v>
      </c>
      <c r="C45" s="353" t="s">
        <v>15</v>
      </c>
      <c r="D45" s="355">
        <v>26.36</v>
      </c>
    </row>
    <row r="46" spans="1:4" ht="67.5">
      <c r="A46" s="353">
        <v>97186</v>
      </c>
      <c r="B46" s="354" t="s">
        <v>3386</v>
      </c>
      <c r="C46" s="353" t="s">
        <v>15</v>
      </c>
      <c r="D46" s="355">
        <v>29.57</v>
      </c>
    </row>
    <row r="47" spans="1:4" ht="81">
      <c r="A47" s="353">
        <v>97187</v>
      </c>
      <c r="B47" s="354" t="s">
        <v>3573</v>
      </c>
      <c r="C47" s="353" t="s">
        <v>15</v>
      </c>
      <c r="D47" s="355">
        <v>35.97</v>
      </c>
    </row>
    <row r="48" spans="1:4" ht="67.5">
      <c r="A48" s="353">
        <v>97188</v>
      </c>
      <c r="B48" s="354" t="s">
        <v>3387</v>
      </c>
      <c r="C48" s="353" t="s">
        <v>15</v>
      </c>
      <c r="D48" s="355">
        <v>42.36</v>
      </c>
    </row>
    <row r="49" spans="1:4" ht="81">
      <c r="A49" s="353">
        <v>97189</v>
      </c>
      <c r="B49" s="354" t="s">
        <v>3388</v>
      </c>
      <c r="C49" s="353" t="s">
        <v>15</v>
      </c>
      <c r="D49" s="355">
        <v>48.77</v>
      </c>
    </row>
    <row r="50" spans="1:4" ht="67.5">
      <c r="A50" s="353">
        <v>97190</v>
      </c>
      <c r="B50" s="354" t="s">
        <v>3389</v>
      </c>
      <c r="C50" s="353" t="s">
        <v>15</v>
      </c>
      <c r="D50" s="355">
        <v>55.15</v>
      </c>
    </row>
    <row r="51" spans="1:4" ht="67.5">
      <c r="A51" s="353">
        <v>97191</v>
      </c>
      <c r="B51" s="354" t="s">
        <v>3390</v>
      </c>
      <c r="C51" s="353" t="s">
        <v>15</v>
      </c>
      <c r="D51" s="355">
        <v>64.040000000000006</v>
      </c>
    </row>
    <row r="52" spans="1:4" ht="67.5">
      <c r="A52" s="353">
        <v>97192</v>
      </c>
      <c r="B52" s="354" t="s">
        <v>3391</v>
      </c>
      <c r="C52" s="353" t="s">
        <v>15</v>
      </c>
      <c r="D52" s="355">
        <v>70.72</v>
      </c>
    </row>
    <row r="53" spans="1:4" ht="54">
      <c r="A53" s="353">
        <v>90694</v>
      </c>
      <c r="B53" s="354" t="s">
        <v>4904</v>
      </c>
      <c r="C53" s="353" t="s">
        <v>15</v>
      </c>
      <c r="D53" s="355">
        <v>43.54</v>
      </c>
    </row>
    <row r="54" spans="1:4" ht="54">
      <c r="A54" s="353">
        <v>90695</v>
      </c>
      <c r="B54" s="354" t="s">
        <v>4905</v>
      </c>
      <c r="C54" s="353" t="s">
        <v>15</v>
      </c>
      <c r="D54" s="355">
        <v>91.56</v>
      </c>
    </row>
    <row r="55" spans="1:4" ht="54">
      <c r="A55" s="353">
        <v>90696</v>
      </c>
      <c r="B55" s="354" t="s">
        <v>4906</v>
      </c>
      <c r="C55" s="353" t="s">
        <v>15</v>
      </c>
      <c r="D55" s="355">
        <v>136.41</v>
      </c>
    </row>
    <row r="56" spans="1:4" ht="54">
      <c r="A56" s="353">
        <v>90697</v>
      </c>
      <c r="B56" s="354" t="s">
        <v>4907</v>
      </c>
      <c r="C56" s="353" t="s">
        <v>15</v>
      </c>
      <c r="D56" s="355">
        <v>230.68</v>
      </c>
    </row>
    <row r="57" spans="1:4" ht="54">
      <c r="A57" s="353">
        <v>90698</v>
      </c>
      <c r="B57" s="354" t="s">
        <v>4908</v>
      </c>
      <c r="C57" s="353" t="s">
        <v>15</v>
      </c>
      <c r="D57" s="355">
        <v>370.66</v>
      </c>
    </row>
    <row r="58" spans="1:4" ht="54">
      <c r="A58" s="353">
        <v>90699</v>
      </c>
      <c r="B58" s="354" t="s">
        <v>4909</v>
      </c>
      <c r="C58" s="353" t="s">
        <v>15</v>
      </c>
      <c r="D58" s="355">
        <v>458.5</v>
      </c>
    </row>
    <row r="59" spans="1:4" ht="54">
      <c r="A59" s="353">
        <v>90700</v>
      </c>
      <c r="B59" s="354" t="s">
        <v>4910</v>
      </c>
      <c r="C59" s="353" t="s">
        <v>15</v>
      </c>
      <c r="D59" s="355">
        <v>594.37</v>
      </c>
    </row>
    <row r="60" spans="1:4" ht="54">
      <c r="A60" s="353">
        <v>90701</v>
      </c>
      <c r="B60" s="354" t="s">
        <v>4911</v>
      </c>
      <c r="C60" s="353" t="s">
        <v>15</v>
      </c>
      <c r="D60" s="355">
        <v>75.17</v>
      </c>
    </row>
    <row r="61" spans="1:4" ht="54">
      <c r="A61" s="353">
        <v>90702</v>
      </c>
      <c r="B61" s="354" t="s">
        <v>4912</v>
      </c>
      <c r="C61" s="353" t="s">
        <v>15</v>
      </c>
      <c r="D61" s="355">
        <v>120</v>
      </c>
    </row>
    <row r="62" spans="1:4" ht="54">
      <c r="A62" s="353">
        <v>90703</v>
      </c>
      <c r="B62" s="354" t="s">
        <v>4913</v>
      </c>
      <c r="C62" s="353" t="s">
        <v>15</v>
      </c>
      <c r="D62" s="355">
        <v>197.76</v>
      </c>
    </row>
    <row r="63" spans="1:4" ht="54">
      <c r="A63" s="353">
        <v>90704</v>
      </c>
      <c r="B63" s="354" t="s">
        <v>4914</v>
      </c>
      <c r="C63" s="353" t="s">
        <v>15</v>
      </c>
      <c r="D63" s="355">
        <v>273.93</v>
      </c>
    </row>
    <row r="64" spans="1:4" ht="54">
      <c r="A64" s="353">
        <v>90705</v>
      </c>
      <c r="B64" s="354" t="s">
        <v>4915</v>
      </c>
      <c r="C64" s="353" t="s">
        <v>15</v>
      </c>
      <c r="D64" s="355">
        <v>386.32</v>
      </c>
    </row>
    <row r="65" spans="1:4" ht="54">
      <c r="A65" s="353">
        <v>90706</v>
      </c>
      <c r="B65" s="354" t="s">
        <v>4916</v>
      </c>
      <c r="C65" s="353" t="s">
        <v>15</v>
      </c>
      <c r="D65" s="355">
        <v>451.16</v>
      </c>
    </row>
    <row r="66" spans="1:4" ht="54">
      <c r="A66" s="353">
        <v>90708</v>
      </c>
      <c r="B66" s="354" t="s">
        <v>4917</v>
      </c>
      <c r="C66" s="353" t="s">
        <v>15</v>
      </c>
      <c r="D66" s="355">
        <v>1261.6400000000001</v>
      </c>
    </row>
    <row r="67" spans="1:4" ht="40.5">
      <c r="A67" s="353">
        <v>90724</v>
      </c>
      <c r="B67" s="354" t="s">
        <v>4918</v>
      </c>
      <c r="C67" s="353" t="s">
        <v>27</v>
      </c>
      <c r="D67" s="355">
        <v>15.61</v>
      </c>
    </row>
    <row r="68" spans="1:4" ht="40.5">
      <c r="A68" s="353">
        <v>90725</v>
      </c>
      <c r="B68" s="354" t="s">
        <v>4919</v>
      </c>
      <c r="C68" s="353" t="s">
        <v>27</v>
      </c>
      <c r="D68" s="355">
        <v>19.239999999999998</v>
      </c>
    </row>
    <row r="69" spans="1:4" ht="40.5">
      <c r="A69" s="353">
        <v>90726</v>
      </c>
      <c r="B69" s="354" t="s">
        <v>4920</v>
      </c>
      <c r="C69" s="353" t="s">
        <v>27</v>
      </c>
      <c r="D69" s="355">
        <v>22.91</v>
      </c>
    </row>
    <row r="70" spans="1:4" ht="40.5">
      <c r="A70" s="353">
        <v>90727</v>
      </c>
      <c r="B70" s="354" t="s">
        <v>4921</v>
      </c>
      <c r="C70" s="353" t="s">
        <v>27</v>
      </c>
      <c r="D70" s="355">
        <v>26.54</v>
      </c>
    </row>
    <row r="71" spans="1:4" ht="40.5">
      <c r="A71" s="353">
        <v>90728</v>
      </c>
      <c r="B71" s="354" t="s">
        <v>4922</v>
      </c>
      <c r="C71" s="353" t="s">
        <v>27</v>
      </c>
      <c r="D71" s="355">
        <v>30.17</v>
      </c>
    </row>
    <row r="72" spans="1:4" ht="40.5">
      <c r="A72" s="353">
        <v>90729</v>
      </c>
      <c r="B72" s="354" t="s">
        <v>4923</v>
      </c>
      <c r="C72" s="353" t="s">
        <v>27</v>
      </c>
      <c r="D72" s="355">
        <v>33.79</v>
      </c>
    </row>
    <row r="73" spans="1:4" ht="40.5">
      <c r="A73" s="353">
        <v>90730</v>
      </c>
      <c r="B73" s="354" t="s">
        <v>4924</v>
      </c>
      <c r="C73" s="353" t="s">
        <v>27</v>
      </c>
      <c r="D73" s="355">
        <v>37.42</v>
      </c>
    </row>
    <row r="74" spans="1:4" ht="40.5">
      <c r="A74" s="353">
        <v>90731</v>
      </c>
      <c r="B74" s="354" t="s">
        <v>4925</v>
      </c>
      <c r="C74" s="353" t="s">
        <v>27</v>
      </c>
      <c r="D74" s="355">
        <v>41.06</v>
      </c>
    </row>
    <row r="75" spans="1:4" ht="40.5">
      <c r="A75" s="353">
        <v>90732</v>
      </c>
      <c r="B75" s="354" t="s">
        <v>4926</v>
      </c>
      <c r="C75" s="353" t="s">
        <v>27</v>
      </c>
      <c r="D75" s="355">
        <v>51.94</v>
      </c>
    </row>
    <row r="76" spans="1:4" ht="54">
      <c r="A76" s="353">
        <v>90733</v>
      </c>
      <c r="B76" s="354" t="s">
        <v>4927</v>
      </c>
      <c r="C76" s="353" t="s">
        <v>15</v>
      </c>
      <c r="D76" s="355">
        <v>2.17</v>
      </c>
    </row>
    <row r="77" spans="1:4" ht="54">
      <c r="A77" s="353">
        <v>90734</v>
      </c>
      <c r="B77" s="354" t="s">
        <v>4928</v>
      </c>
      <c r="C77" s="353" t="s">
        <v>15</v>
      </c>
      <c r="D77" s="355">
        <v>2.57</v>
      </c>
    </row>
    <row r="78" spans="1:4" ht="54">
      <c r="A78" s="353">
        <v>90735</v>
      </c>
      <c r="B78" s="354" t="s">
        <v>4929</v>
      </c>
      <c r="C78" s="353" t="s">
        <v>15</v>
      </c>
      <c r="D78" s="355">
        <v>2.97</v>
      </c>
    </row>
    <row r="79" spans="1:4" ht="54">
      <c r="A79" s="353">
        <v>90736</v>
      </c>
      <c r="B79" s="354" t="s">
        <v>4930</v>
      </c>
      <c r="C79" s="353" t="s">
        <v>15</v>
      </c>
      <c r="D79" s="355">
        <v>3.37</v>
      </c>
    </row>
    <row r="80" spans="1:4" ht="54">
      <c r="A80" s="353">
        <v>90737</v>
      </c>
      <c r="B80" s="354" t="s">
        <v>4931</v>
      </c>
      <c r="C80" s="353" t="s">
        <v>15</v>
      </c>
      <c r="D80" s="355">
        <v>3.77</v>
      </c>
    </row>
    <row r="81" spans="1:4" ht="54">
      <c r="A81" s="353">
        <v>90738</v>
      </c>
      <c r="B81" s="354" t="s">
        <v>4932</v>
      </c>
      <c r="C81" s="353" t="s">
        <v>15</v>
      </c>
      <c r="D81" s="355">
        <v>4.17</v>
      </c>
    </row>
    <row r="82" spans="1:4" ht="54">
      <c r="A82" s="353">
        <v>90739</v>
      </c>
      <c r="B82" s="354" t="s">
        <v>4933</v>
      </c>
      <c r="C82" s="353" t="s">
        <v>15</v>
      </c>
      <c r="D82" s="355">
        <v>6.03</v>
      </c>
    </row>
    <row r="83" spans="1:4" ht="54">
      <c r="A83" s="353">
        <v>90740</v>
      </c>
      <c r="B83" s="354" t="s">
        <v>4934</v>
      </c>
      <c r="C83" s="353" t="s">
        <v>15</v>
      </c>
      <c r="D83" s="355">
        <v>2.86</v>
      </c>
    </row>
    <row r="84" spans="1:4" ht="54">
      <c r="A84" s="353">
        <v>90741</v>
      </c>
      <c r="B84" s="354" t="s">
        <v>4935</v>
      </c>
      <c r="C84" s="353" t="s">
        <v>15</v>
      </c>
      <c r="D84" s="355">
        <v>3.26</v>
      </c>
    </row>
    <row r="85" spans="1:4" ht="54">
      <c r="A85" s="353">
        <v>90742</v>
      </c>
      <c r="B85" s="354" t="s">
        <v>4936</v>
      </c>
      <c r="C85" s="353" t="s">
        <v>15</v>
      </c>
      <c r="D85" s="355">
        <v>3.67</v>
      </c>
    </row>
    <row r="86" spans="1:4" ht="54">
      <c r="A86" s="353">
        <v>90743</v>
      </c>
      <c r="B86" s="354" t="s">
        <v>4937</v>
      </c>
      <c r="C86" s="353" t="s">
        <v>15</v>
      </c>
      <c r="D86" s="355">
        <v>4.07</v>
      </c>
    </row>
    <row r="87" spans="1:4" ht="54">
      <c r="A87" s="353">
        <v>90744</v>
      </c>
      <c r="B87" s="354" t="s">
        <v>4938</v>
      </c>
      <c r="C87" s="353" t="s">
        <v>15</v>
      </c>
      <c r="D87" s="355">
        <v>4.47</v>
      </c>
    </row>
    <row r="88" spans="1:4" ht="54">
      <c r="A88" s="353">
        <v>90745</v>
      </c>
      <c r="B88" s="354" t="s">
        <v>4939</v>
      </c>
      <c r="C88" s="353" t="s">
        <v>15</v>
      </c>
      <c r="D88" s="355">
        <v>6.74</v>
      </c>
    </row>
    <row r="89" spans="1:4" ht="67.5">
      <c r="A89" s="353">
        <v>90746</v>
      </c>
      <c r="B89" s="354" t="s">
        <v>4940</v>
      </c>
      <c r="C89" s="353" t="s">
        <v>15</v>
      </c>
      <c r="D89" s="355">
        <v>2.35</v>
      </c>
    </row>
    <row r="90" spans="1:4" ht="67.5">
      <c r="A90" s="353">
        <v>90747</v>
      </c>
      <c r="B90" s="354" t="s">
        <v>4941</v>
      </c>
      <c r="C90" s="353" t="s">
        <v>15</v>
      </c>
      <c r="D90" s="355">
        <v>11.32</v>
      </c>
    </row>
    <row r="91" spans="1:4" ht="54">
      <c r="A91" s="353">
        <v>94869</v>
      </c>
      <c r="B91" s="354" t="s">
        <v>4942</v>
      </c>
      <c r="C91" s="353" t="s">
        <v>15</v>
      </c>
      <c r="D91" s="355">
        <v>257.74</v>
      </c>
    </row>
    <row r="92" spans="1:4" ht="67.5">
      <c r="A92" s="353">
        <v>94870</v>
      </c>
      <c r="B92" s="354" t="s">
        <v>4943</v>
      </c>
      <c r="C92" s="353" t="s">
        <v>15</v>
      </c>
      <c r="D92" s="355">
        <v>1.72</v>
      </c>
    </row>
    <row r="93" spans="1:4" ht="54">
      <c r="A93" s="353">
        <v>94871</v>
      </c>
      <c r="B93" s="354" t="s">
        <v>4944</v>
      </c>
      <c r="C93" s="353" t="s">
        <v>15</v>
      </c>
      <c r="D93" s="355">
        <v>305.05</v>
      </c>
    </row>
    <row r="94" spans="1:4" ht="67.5">
      <c r="A94" s="353">
        <v>94872</v>
      </c>
      <c r="B94" s="354" t="s">
        <v>4945</v>
      </c>
      <c r="C94" s="353" t="s">
        <v>15</v>
      </c>
      <c r="D94" s="355">
        <v>2.2599999999999998</v>
      </c>
    </row>
    <row r="95" spans="1:4" ht="54">
      <c r="A95" s="353">
        <v>94875</v>
      </c>
      <c r="B95" s="354" t="s">
        <v>4946</v>
      </c>
      <c r="C95" s="353" t="s">
        <v>15</v>
      </c>
      <c r="D95" s="355">
        <v>1781.81</v>
      </c>
    </row>
    <row r="96" spans="1:4" ht="67.5">
      <c r="A96" s="353">
        <v>94876</v>
      </c>
      <c r="B96" s="354" t="s">
        <v>4947</v>
      </c>
      <c r="C96" s="353" t="s">
        <v>15</v>
      </c>
      <c r="D96" s="355">
        <v>20.32</v>
      </c>
    </row>
    <row r="97" spans="1:4" ht="67.5">
      <c r="A97" s="353">
        <v>94878</v>
      </c>
      <c r="B97" s="354" t="s">
        <v>6747</v>
      </c>
      <c r="C97" s="353" t="s">
        <v>15</v>
      </c>
      <c r="D97" s="355">
        <v>23.31</v>
      </c>
    </row>
    <row r="98" spans="1:4" ht="54">
      <c r="A98" s="353">
        <v>94879</v>
      </c>
      <c r="B98" s="354" t="s">
        <v>6748</v>
      </c>
      <c r="C98" s="353" t="s">
        <v>15</v>
      </c>
      <c r="D98" s="355">
        <v>2372.2800000000002</v>
      </c>
    </row>
    <row r="99" spans="1:4" ht="67.5">
      <c r="A99" s="353">
        <v>94880</v>
      </c>
      <c r="B99" s="354" t="s">
        <v>6749</v>
      </c>
      <c r="C99" s="353" t="s">
        <v>15</v>
      </c>
      <c r="D99" s="355">
        <v>30.97</v>
      </c>
    </row>
    <row r="100" spans="1:4" ht="54">
      <c r="A100" s="353">
        <v>94881</v>
      </c>
      <c r="B100" s="354" t="s">
        <v>6750</v>
      </c>
      <c r="C100" s="353" t="s">
        <v>15</v>
      </c>
      <c r="D100" s="355">
        <v>3710.23</v>
      </c>
    </row>
    <row r="101" spans="1:4" ht="67.5">
      <c r="A101" s="353">
        <v>94882</v>
      </c>
      <c r="B101" s="354" t="s">
        <v>6751</v>
      </c>
      <c r="C101" s="353" t="s">
        <v>15</v>
      </c>
      <c r="D101" s="355">
        <v>35.57</v>
      </c>
    </row>
    <row r="102" spans="1:4" ht="67.5">
      <c r="A102" s="353">
        <v>94884</v>
      </c>
      <c r="B102" s="354" t="s">
        <v>6752</v>
      </c>
      <c r="C102" s="353" t="s">
        <v>15</v>
      </c>
      <c r="D102" s="355">
        <v>44.88</v>
      </c>
    </row>
    <row r="103" spans="1:4" ht="67.5">
      <c r="A103" s="353">
        <v>97121</v>
      </c>
      <c r="B103" s="354" t="s">
        <v>3321</v>
      </c>
      <c r="C103" s="353" t="s">
        <v>15</v>
      </c>
      <c r="D103" s="355">
        <v>1.35</v>
      </c>
    </row>
    <row r="104" spans="1:4" ht="67.5">
      <c r="A104" s="353">
        <v>97122</v>
      </c>
      <c r="B104" s="354" t="s">
        <v>3322</v>
      </c>
      <c r="C104" s="353" t="s">
        <v>15</v>
      </c>
      <c r="D104" s="355">
        <v>1.89</v>
      </c>
    </row>
    <row r="105" spans="1:4" ht="67.5">
      <c r="A105" s="353">
        <v>97123</v>
      </c>
      <c r="B105" s="354" t="s">
        <v>3323</v>
      </c>
      <c r="C105" s="353" t="s">
        <v>15</v>
      </c>
      <c r="D105" s="355">
        <v>2.41</v>
      </c>
    </row>
    <row r="106" spans="1:4" ht="67.5">
      <c r="A106" s="353">
        <v>97124</v>
      </c>
      <c r="B106" s="354" t="s">
        <v>3324</v>
      </c>
      <c r="C106" s="353" t="s">
        <v>15</v>
      </c>
      <c r="D106" s="355">
        <v>0.63</v>
      </c>
    </row>
    <row r="107" spans="1:4" ht="67.5">
      <c r="A107" s="353">
        <v>97125</v>
      </c>
      <c r="B107" s="354" t="s">
        <v>3325</v>
      </c>
      <c r="C107" s="353" t="s">
        <v>15</v>
      </c>
      <c r="D107" s="355">
        <v>0.9</v>
      </c>
    </row>
    <row r="108" spans="1:4" ht="67.5">
      <c r="A108" s="353">
        <v>97126</v>
      </c>
      <c r="B108" s="354" t="s">
        <v>3326</v>
      </c>
      <c r="C108" s="353" t="s">
        <v>15</v>
      </c>
      <c r="D108" s="355">
        <v>1.1599999999999999</v>
      </c>
    </row>
    <row r="109" spans="1:4" ht="54">
      <c r="A109" s="353">
        <v>102264</v>
      </c>
      <c r="B109" s="354" t="s">
        <v>4948</v>
      </c>
      <c r="C109" s="353" t="s">
        <v>15</v>
      </c>
      <c r="D109" s="355">
        <v>17.690000000000001</v>
      </c>
    </row>
    <row r="110" spans="1:4" ht="40.5">
      <c r="A110" s="353">
        <v>102265</v>
      </c>
      <c r="B110" s="354" t="s">
        <v>4949</v>
      </c>
      <c r="C110" s="353" t="s">
        <v>27</v>
      </c>
      <c r="D110" s="355">
        <v>66.44</v>
      </c>
    </row>
    <row r="111" spans="1:4" ht="40.5">
      <c r="A111" s="353">
        <v>102266</v>
      </c>
      <c r="B111" s="354" t="s">
        <v>4950</v>
      </c>
      <c r="C111" s="353" t="s">
        <v>27</v>
      </c>
      <c r="D111" s="355">
        <v>73.7</v>
      </c>
    </row>
    <row r="112" spans="1:4" ht="40.5">
      <c r="A112" s="353">
        <v>102267</v>
      </c>
      <c r="B112" s="354" t="s">
        <v>4951</v>
      </c>
      <c r="C112" s="353" t="s">
        <v>27</v>
      </c>
      <c r="D112" s="355">
        <v>84.62</v>
      </c>
    </row>
    <row r="113" spans="1:4" ht="40.5">
      <c r="A113" s="353">
        <v>102268</v>
      </c>
      <c r="B113" s="354" t="s">
        <v>4952</v>
      </c>
      <c r="C113" s="353" t="s">
        <v>27</v>
      </c>
      <c r="D113" s="355">
        <v>95.51</v>
      </c>
    </row>
    <row r="114" spans="1:4" ht="40.5">
      <c r="A114" s="353">
        <v>102269</v>
      </c>
      <c r="B114" s="354" t="s">
        <v>4953</v>
      </c>
      <c r="C114" s="353" t="s">
        <v>27</v>
      </c>
      <c r="D114" s="355">
        <v>117.27</v>
      </c>
    </row>
    <row r="115" spans="1:4" ht="67.5">
      <c r="A115" s="353">
        <v>92833</v>
      </c>
      <c r="B115" s="354" t="s">
        <v>2207</v>
      </c>
      <c r="C115" s="353" t="s">
        <v>15</v>
      </c>
      <c r="D115" s="355">
        <v>246.02</v>
      </c>
    </row>
    <row r="116" spans="1:4" ht="81">
      <c r="A116" s="353">
        <v>92834</v>
      </c>
      <c r="B116" s="354" t="s">
        <v>2208</v>
      </c>
      <c r="C116" s="353" t="s">
        <v>15</v>
      </c>
      <c r="D116" s="355">
        <v>6.01</v>
      </c>
    </row>
    <row r="117" spans="1:4" ht="67.5">
      <c r="A117" s="353">
        <v>92835</v>
      </c>
      <c r="B117" s="354" t="s">
        <v>2209</v>
      </c>
      <c r="C117" s="353" t="s">
        <v>15</v>
      </c>
      <c r="D117" s="355">
        <v>265.26</v>
      </c>
    </row>
    <row r="118" spans="1:4" ht="81">
      <c r="A118" s="353">
        <v>92836</v>
      </c>
      <c r="B118" s="354" t="s">
        <v>2210</v>
      </c>
      <c r="C118" s="353" t="s">
        <v>15</v>
      </c>
      <c r="D118" s="355">
        <v>7.69</v>
      </c>
    </row>
    <row r="119" spans="1:4" ht="67.5">
      <c r="A119" s="353">
        <v>92837</v>
      </c>
      <c r="B119" s="354" t="s">
        <v>2211</v>
      </c>
      <c r="C119" s="353" t="s">
        <v>15</v>
      </c>
      <c r="D119" s="355">
        <v>436.05</v>
      </c>
    </row>
    <row r="120" spans="1:4" ht="81">
      <c r="A120" s="353">
        <v>92838</v>
      </c>
      <c r="B120" s="354" t="s">
        <v>2212</v>
      </c>
      <c r="C120" s="353" t="s">
        <v>15</v>
      </c>
      <c r="D120" s="355">
        <v>9.2100000000000009</v>
      </c>
    </row>
    <row r="121" spans="1:4" ht="67.5">
      <c r="A121" s="353">
        <v>92839</v>
      </c>
      <c r="B121" s="354" t="s">
        <v>2213</v>
      </c>
      <c r="C121" s="353" t="s">
        <v>15</v>
      </c>
      <c r="D121" s="355">
        <v>534.65</v>
      </c>
    </row>
    <row r="122" spans="1:4" ht="81">
      <c r="A122" s="353">
        <v>92840</v>
      </c>
      <c r="B122" s="354" t="s">
        <v>2214</v>
      </c>
      <c r="C122" s="353" t="s">
        <v>15</v>
      </c>
      <c r="D122" s="355">
        <v>10.93</v>
      </c>
    </row>
    <row r="123" spans="1:4" ht="67.5">
      <c r="A123" s="353">
        <v>92841</v>
      </c>
      <c r="B123" s="354" t="s">
        <v>2215</v>
      </c>
      <c r="C123" s="353" t="s">
        <v>15</v>
      </c>
      <c r="D123" s="355">
        <v>663.48</v>
      </c>
    </row>
    <row r="124" spans="1:4" ht="81">
      <c r="A124" s="353">
        <v>92842</v>
      </c>
      <c r="B124" s="354" t="s">
        <v>2216</v>
      </c>
      <c r="C124" s="353" t="s">
        <v>15</v>
      </c>
      <c r="D124" s="355">
        <v>12.46</v>
      </c>
    </row>
    <row r="125" spans="1:4" ht="67.5">
      <c r="A125" s="353">
        <v>92843</v>
      </c>
      <c r="B125" s="354" t="s">
        <v>4954</v>
      </c>
      <c r="C125" s="353" t="s">
        <v>15</v>
      </c>
      <c r="D125" s="355">
        <v>711.61</v>
      </c>
    </row>
    <row r="126" spans="1:4" ht="81">
      <c r="A126" s="353">
        <v>92844</v>
      </c>
      <c r="B126" s="354" t="s">
        <v>2217</v>
      </c>
      <c r="C126" s="353" t="s">
        <v>15</v>
      </c>
      <c r="D126" s="355">
        <v>14.19</v>
      </c>
    </row>
    <row r="127" spans="1:4" ht="67.5">
      <c r="A127" s="353">
        <v>92845</v>
      </c>
      <c r="B127" s="354" t="s">
        <v>4955</v>
      </c>
      <c r="C127" s="353" t="s">
        <v>15</v>
      </c>
      <c r="D127" s="355">
        <v>972.2</v>
      </c>
    </row>
    <row r="128" spans="1:4" ht="81">
      <c r="A128" s="353">
        <v>92846</v>
      </c>
      <c r="B128" s="354" t="s">
        <v>2218</v>
      </c>
      <c r="C128" s="353" t="s">
        <v>15</v>
      </c>
      <c r="D128" s="355">
        <v>15.71</v>
      </c>
    </row>
    <row r="129" spans="1:4" ht="67.5">
      <c r="A129" s="353">
        <v>92847</v>
      </c>
      <c r="B129" s="354" t="s">
        <v>2219</v>
      </c>
      <c r="C129" s="353" t="s">
        <v>15</v>
      </c>
      <c r="D129" s="355">
        <v>1023.9</v>
      </c>
    </row>
    <row r="130" spans="1:4" ht="81">
      <c r="A130" s="353">
        <v>92848</v>
      </c>
      <c r="B130" s="354" t="s">
        <v>2220</v>
      </c>
      <c r="C130" s="353" t="s">
        <v>15</v>
      </c>
      <c r="D130" s="355">
        <v>17.45</v>
      </c>
    </row>
    <row r="131" spans="1:4" ht="67.5">
      <c r="A131" s="353">
        <v>92849</v>
      </c>
      <c r="B131" s="354" t="s">
        <v>2221</v>
      </c>
      <c r="C131" s="353" t="s">
        <v>15</v>
      </c>
      <c r="D131" s="355">
        <v>251.3</v>
      </c>
    </row>
    <row r="132" spans="1:4" ht="81">
      <c r="A132" s="353">
        <v>92850</v>
      </c>
      <c r="B132" s="354" t="s">
        <v>2222</v>
      </c>
      <c r="C132" s="353" t="s">
        <v>15</v>
      </c>
      <c r="D132" s="355">
        <v>11.37</v>
      </c>
    </row>
    <row r="133" spans="1:4" ht="67.5">
      <c r="A133" s="353">
        <v>92851</v>
      </c>
      <c r="B133" s="354" t="s">
        <v>2223</v>
      </c>
      <c r="C133" s="353" t="s">
        <v>15</v>
      </c>
      <c r="D133" s="355">
        <v>271.83999999999997</v>
      </c>
    </row>
    <row r="134" spans="1:4" ht="81">
      <c r="A134" s="353">
        <v>92852</v>
      </c>
      <c r="B134" s="354" t="s">
        <v>2224</v>
      </c>
      <c r="C134" s="353" t="s">
        <v>15</v>
      </c>
      <c r="D134" s="355">
        <v>14.37</v>
      </c>
    </row>
    <row r="135" spans="1:4" ht="67.5">
      <c r="A135" s="353">
        <v>92853</v>
      </c>
      <c r="B135" s="354" t="s">
        <v>2225</v>
      </c>
      <c r="C135" s="353" t="s">
        <v>15</v>
      </c>
      <c r="D135" s="355">
        <v>444.22</v>
      </c>
    </row>
    <row r="136" spans="1:4" ht="81">
      <c r="A136" s="353">
        <v>92854</v>
      </c>
      <c r="B136" s="354" t="s">
        <v>2226</v>
      </c>
      <c r="C136" s="353" t="s">
        <v>15</v>
      </c>
      <c r="D136" s="355">
        <v>17.5</v>
      </c>
    </row>
    <row r="137" spans="1:4" ht="67.5">
      <c r="A137" s="353">
        <v>92855</v>
      </c>
      <c r="B137" s="354" t="s">
        <v>2227</v>
      </c>
      <c r="C137" s="353" t="s">
        <v>15</v>
      </c>
      <c r="D137" s="355">
        <v>544.22</v>
      </c>
    </row>
    <row r="138" spans="1:4" ht="81">
      <c r="A138" s="353">
        <v>92856</v>
      </c>
      <c r="B138" s="354" t="s">
        <v>2228</v>
      </c>
      <c r="C138" s="353" t="s">
        <v>15</v>
      </c>
      <c r="D138" s="355">
        <v>20.63</v>
      </c>
    </row>
    <row r="139" spans="1:4" ht="67.5">
      <c r="A139" s="353">
        <v>92857</v>
      </c>
      <c r="B139" s="354" t="s">
        <v>2229</v>
      </c>
      <c r="C139" s="353" t="s">
        <v>15</v>
      </c>
      <c r="D139" s="355">
        <v>674.46</v>
      </c>
    </row>
    <row r="140" spans="1:4" ht="81">
      <c r="A140" s="353">
        <v>92858</v>
      </c>
      <c r="B140" s="354" t="s">
        <v>2230</v>
      </c>
      <c r="C140" s="353" t="s">
        <v>15</v>
      </c>
      <c r="D140" s="355">
        <v>23.6</v>
      </c>
    </row>
    <row r="141" spans="1:4" ht="67.5">
      <c r="A141" s="353">
        <v>92859</v>
      </c>
      <c r="B141" s="354" t="s">
        <v>4956</v>
      </c>
      <c r="C141" s="353" t="s">
        <v>15</v>
      </c>
      <c r="D141" s="355">
        <v>724.23</v>
      </c>
    </row>
    <row r="142" spans="1:4" ht="81">
      <c r="A142" s="353">
        <v>92860</v>
      </c>
      <c r="B142" s="354" t="s">
        <v>2231</v>
      </c>
      <c r="C142" s="353" t="s">
        <v>15</v>
      </c>
      <c r="D142" s="355">
        <v>26.81</v>
      </c>
    </row>
    <row r="143" spans="1:4" ht="67.5">
      <c r="A143" s="353">
        <v>92861</v>
      </c>
      <c r="B143" s="354" t="s">
        <v>4957</v>
      </c>
      <c r="C143" s="353" t="s">
        <v>15</v>
      </c>
      <c r="D143" s="355">
        <v>986.4</v>
      </c>
    </row>
    <row r="144" spans="1:4" ht="81">
      <c r="A144" s="353">
        <v>92862</v>
      </c>
      <c r="B144" s="354" t="s">
        <v>2232</v>
      </c>
      <c r="C144" s="353" t="s">
        <v>15</v>
      </c>
      <c r="D144" s="355">
        <v>29.91</v>
      </c>
    </row>
    <row r="145" spans="1:4" ht="67.5">
      <c r="A145" s="353">
        <v>92863</v>
      </c>
      <c r="B145" s="354" t="s">
        <v>2233</v>
      </c>
      <c r="C145" s="353" t="s">
        <v>15</v>
      </c>
      <c r="D145" s="355">
        <v>1039.28</v>
      </c>
    </row>
    <row r="146" spans="1:4" ht="81">
      <c r="A146" s="353">
        <v>92864</v>
      </c>
      <c r="B146" s="354" t="s">
        <v>2234</v>
      </c>
      <c r="C146" s="353" t="s">
        <v>15</v>
      </c>
      <c r="D146" s="355">
        <v>33.049999999999997</v>
      </c>
    </row>
    <row r="147" spans="1:4" ht="67.5">
      <c r="A147" s="353">
        <v>92210</v>
      </c>
      <c r="B147" s="354" t="s">
        <v>2048</v>
      </c>
      <c r="C147" s="353" t="s">
        <v>15</v>
      </c>
      <c r="D147" s="355">
        <v>140.87</v>
      </c>
    </row>
    <row r="148" spans="1:4" ht="67.5">
      <c r="A148" s="353">
        <v>92211</v>
      </c>
      <c r="B148" s="354" t="s">
        <v>2049</v>
      </c>
      <c r="C148" s="353" t="s">
        <v>15</v>
      </c>
      <c r="D148" s="355">
        <v>169.17</v>
      </c>
    </row>
    <row r="149" spans="1:4" ht="67.5">
      <c r="A149" s="353">
        <v>92212</v>
      </c>
      <c r="B149" s="354" t="s">
        <v>2050</v>
      </c>
      <c r="C149" s="353" t="s">
        <v>15</v>
      </c>
      <c r="D149" s="355">
        <v>255.83</v>
      </c>
    </row>
    <row r="150" spans="1:4" ht="67.5">
      <c r="A150" s="353">
        <v>92213</v>
      </c>
      <c r="B150" s="354" t="s">
        <v>2051</v>
      </c>
      <c r="C150" s="353" t="s">
        <v>15</v>
      </c>
      <c r="D150" s="355">
        <v>338.36</v>
      </c>
    </row>
    <row r="151" spans="1:4" ht="67.5">
      <c r="A151" s="353">
        <v>92214</v>
      </c>
      <c r="B151" s="354" t="s">
        <v>2052</v>
      </c>
      <c r="C151" s="353" t="s">
        <v>15</v>
      </c>
      <c r="D151" s="355">
        <v>409.81</v>
      </c>
    </row>
    <row r="152" spans="1:4" ht="67.5">
      <c r="A152" s="353">
        <v>92215</v>
      </c>
      <c r="B152" s="354" t="s">
        <v>2053</v>
      </c>
      <c r="C152" s="353" t="s">
        <v>15</v>
      </c>
      <c r="D152" s="355">
        <v>470.96</v>
      </c>
    </row>
    <row r="153" spans="1:4" ht="67.5">
      <c r="A153" s="353">
        <v>92216</v>
      </c>
      <c r="B153" s="354" t="s">
        <v>2054</v>
      </c>
      <c r="C153" s="353" t="s">
        <v>15</v>
      </c>
      <c r="D153" s="355">
        <v>490.84</v>
      </c>
    </row>
    <row r="154" spans="1:4" ht="67.5">
      <c r="A154" s="353">
        <v>92219</v>
      </c>
      <c r="B154" s="354" t="s">
        <v>2055</v>
      </c>
      <c r="C154" s="353" t="s">
        <v>15</v>
      </c>
      <c r="D154" s="355">
        <v>147.56</v>
      </c>
    </row>
    <row r="155" spans="1:4" ht="67.5">
      <c r="A155" s="353">
        <v>92220</v>
      </c>
      <c r="B155" s="354" t="s">
        <v>2056</v>
      </c>
      <c r="C155" s="353" t="s">
        <v>15</v>
      </c>
      <c r="D155" s="355">
        <v>177.45</v>
      </c>
    </row>
    <row r="156" spans="1:4" ht="67.5">
      <c r="A156" s="353">
        <v>92221</v>
      </c>
      <c r="B156" s="354" t="s">
        <v>2057</v>
      </c>
      <c r="C156" s="353" t="s">
        <v>15</v>
      </c>
      <c r="D156" s="355">
        <v>265.52999999999997</v>
      </c>
    </row>
    <row r="157" spans="1:4" ht="67.5">
      <c r="A157" s="353">
        <v>92222</v>
      </c>
      <c r="B157" s="354" t="s">
        <v>2058</v>
      </c>
      <c r="C157" s="353" t="s">
        <v>15</v>
      </c>
      <c r="D157" s="355">
        <v>349.65</v>
      </c>
    </row>
    <row r="158" spans="1:4" ht="67.5">
      <c r="A158" s="353">
        <v>92223</v>
      </c>
      <c r="B158" s="354" t="s">
        <v>2059</v>
      </c>
      <c r="C158" s="353" t="s">
        <v>15</v>
      </c>
      <c r="D158" s="355">
        <v>422.43</v>
      </c>
    </row>
    <row r="159" spans="1:4" ht="67.5">
      <c r="A159" s="353">
        <v>92224</v>
      </c>
      <c r="B159" s="354" t="s">
        <v>2060</v>
      </c>
      <c r="C159" s="353" t="s">
        <v>15</v>
      </c>
      <c r="D159" s="355">
        <v>484.97</v>
      </c>
    </row>
    <row r="160" spans="1:4" ht="67.5">
      <c r="A160" s="353">
        <v>92226</v>
      </c>
      <c r="B160" s="354" t="s">
        <v>2061</v>
      </c>
      <c r="C160" s="353" t="s">
        <v>15</v>
      </c>
      <c r="D160" s="355">
        <v>506.52</v>
      </c>
    </row>
    <row r="161" spans="1:4" ht="81">
      <c r="A161" s="353">
        <v>92808</v>
      </c>
      <c r="B161" s="354" t="s">
        <v>2183</v>
      </c>
      <c r="C161" s="353" t="s">
        <v>15</v>
      </c>
      <c r="D161" s="355">
        <v>27.19</v>
      </c>
    </row>
    <row r="162" spans="1:4" ht="81">
      <c r="A162" s="353">
        <v>92809</v>
      </c>
      <c r="B162" s="354" t="s">
        <v>2184</v>
      </c>
      <c r="C162" s="353" t="s">
        <v>15</v>
      </c>
      <c r="D162" s="355">
        <v>34.950000000000003</v>
      </c>
    </row>
    <row r="163" spans="1:4" ht="81">
      <c r="A163" s="353">
        <v>92810</v>
      </c>
      <c r="B163" s="354" t="s">
        <v>2185</v>
      </c>
      <c r="C163" s="353" t="s">
        <v>15</v>
      </c>
      <c r="D163" s="355">
        <v>42.58</v>
      </c>
    </row>
    <row r="164" spans="1:4" ht="81">
      <c r="A164" s="353">
        <v>92811</v>
      </c>
      <c r="B164" s="354" t="s">
        <v>2186</v>
      </c>
      <c r="C164" s="353" t="s">
        <v>15</v>
      </c>
      <c r="D164" s="355">
        <v>50.86</v>
      </c>
    </row>
    <row r="165" spans="1:4" ht="81">
      <c r="A165" s="353">
        <v>92812</v>
      </c>
      <c r="B165" s="354" t="s">
        <v>2187</v>
      </c>
      <c r="C165" s="353" t="s">
        <v>15</v>
      </c>
      <c r="D165" s="355">
        <v>58.99</v>
      </c>
    </row>
    <row r="166" spans="1:4" ht="81">
      <c r="A166" s="353">
        <v>92813</v>
      </c>
      <c r="B166" s="354" t="s">
        <v>2188</v>
      </c>
      <c r="C166" s="353" t="s">
        <v>15</v>
      </c>
      <c r="D166" s="355">
        <v>68.78</v>
      </c>
    </row>
    <row r="167" spans="1:4" ht="81">
      <c r="A167" s="353">
        <v>92814</v>
      </c>
      <c r="B167" s="354" t="s">
        <v>2189</v>
      </c>
      <c r="C167" s="353" t="s">
        <v>15</v>
      </c>
      <c r="D167" s="355">
        <v>79.11</v>
      </c>
    </row>
    <row r="168" spans="1:4" ht="81">
      <c r="A168" s="353">
        <v>92815</v>
      </c>
      <c r="B168" s="354" t="s">
        <v>2190</v>
      </c>
      <c r="C168" s="353" t="s">
        <v>15</v>
      </c>
      <c r="D168" s="355">
        <v>91.25</v>
      </c>
    </row>
    <row r="169" spans="1:4" ht="67.5">
      <c r="A169" s="353">
        <v>92816</v>
      </c>
      <c r="B169" s="354" t="s">
        <v>2191</v>
      </c>
      <c r="C169" s="353" t="s">
        <v>15</v>
      </c>
      <c r="D169" s="355">
        <v>711</v>
      </c>
    </row>
    <row r="170" spans="1:4" ht="81">
      <c r="A170" s="353">
        <v>92817</v>
      </c>
      <c r="B170" s="354" t="s">
        <v>2192</v>
      </c>
      <c r="C170" s="353" t="s">
        <v>15</v>
      </c>
      <c r="D170" s="355">
        <v>114.18</v>
      </c>
    </row>
    <row r="171" spans="1:4" ht="67.5">
      <c r="A171" s="353">
        <v>92818</v>
      </c>
      <c r="B171" s="354" t="s">
        <v>2193</v>
      </c>
      <c r="C171" s="353" t="s">
        <v>15</v>
      </c>
      <c r="D171" s="355">
        <v>1018.36</v>
      </c>
    </row>
    <row r="172" spans="1:4" ht="81">
      <c r="A172" s="353">
        <v>92819</v>
      </c>
      <c r="B172" s="354" t="s">
        <v>2194</v>
      </c>
      <c r="C172" s="353" t="s">
        <v>15</v>
      </c>
      <c r="D172" s="355">
        <v>153.71</v>
      </c>
    </row>
    <row r="173" spans="1:4" ht="81">
      <c r="A173" s="353">
        <v>92820</v>
      </c>
      <c r="B173" s="354" t="s">
        <v>2195</v>
      </c>
      <c r="C173" s="353" t="s">
        <v>15</v>
      </c>
      <c r="D173" s="355">
        <v>32.409999999999997</v>
      </c>
    </row>
    <row r="174" spans="1:4" ht="81">
      <c r="A174" s="353">
        <v>92821</v>
      </c>
      <c r="B174" s="354" t="s">
        <v>2196</v>
      </c>
      <c r="C174" s="353" t="s">
        <v>15</v>
      </c>
      <c r="D174" s="355">
        <v>41.64</v>
      </c>
    </row>
    <row r="175" spans="1:4" ht="81">
      <c r="A175" s="353">
        <v>92822</v>
      </c>
      <c r="B175" s="354" t="s">
        <v>2197</v>
      </c>
      <c r="C175" s="353" t="s">
        <v>15</v>
      </c>
      <c r="D175" s="355">
        <v>50.86</v>
      </c>
    </row>
    <row r="176" spans="1:4" ht="81">
      <c r="A176" s="353">
        <v>92824</v>
      </c>
      <c r="B176" s="354" t="s">
        <v>2198</v>
      </c>
      <c r="C176" s="353" t="s">
        <v>15</v>
      </c>
      <c r="D176" s="355">
        <v>60.56</v>
      </c>
    </row>
    <row r="177" spans="1:4" ht="81">
      <c r="A177" s="353">
        <v>92825</v>
      </c>
      <c r="B177" s="354" t="s">
        <v>2199</v>
      </c>
      <c r="C177" s="353" t="s">
        <v>15</v>
      </c>
      <c r="D177" s="355">
        <v>70.28</v>
      </c>
    </row>
    <row r="178" spans="1:4" ht="81">
      <c r="A178" s="353">
        <v>92826</v>
      </c>
      <c r="B178" s="354" t="s">
        <v>2200</v>
      </c>
      <c r="C178" s="353" t="s">
        <v>15</v>
      </c>
      <c r="D178" s="355">
        <v>81.400000000000006</v>
      </c>
    </row>
    <row r="179" spans="1:4" ht="81">
      <c r="A179" s="353">
        <v>92827</v>
      </c>
      <c r="B179" s="354" t="s">
        <v>2201</v>
      </c>
      <c r="C179" s="353" t="s">
        <v>15</v>
      </c>
      <c r="D179" s="355">
        <v>93.12</v>
      </c>
    </row>
    <row r="180" spans="1:4" ht="81">
      <c r="A180" s="353">
        <v>92828</v>
      </c>
      <c r="B180" s="354" t="s">
        <v>2202</v>
      </c>
      <c r="C180" s="353" t="s">
        <v>15</v>
      </c>
      <c r="D180" s="355">
        <v>106.93</v>
      </c>
    </row>
    <row r="181" spans="1:4" ht="67.5">
      <c r="A181" s="353">
        <v>92829</v>
      </c>
      <c r="B181" s="354" t="s">
        <v>2203</v>
      </c>
      <c r="C181" s="353" t="s">
        <v>15</v>
      </c>
      <c r="D181" s="355">
        <v>729.47</v>
      </c>
    </row>
    <row r="182" spans="1:4" ht="81">
      <c r="A182" s="353">
        <v>92830</v>
      </c>
      <c r="B182" s="354" t="s">
        <v>2204</v>
      </c>
      <c r="C182" s="353" t="s">
        <v>15</v>
      </c>
      <c r="D182" s="355">
        <v>132.65</v>
      </c>
    </row>
    <row r="183" spans="1:4" ht="67.5">
      <c r="A183" s="353">
        <v>92831</v>
      </c>
      <c r="B183" s="354" t="s">
        <v>2205</v>
      </c>
      <c r="C183" s="353" t="s">
        <v>15</v>
      </c>
      <c r="D183" s="355">
        <v>1040.99</v>
      </c>
    </row>
    <row r="184" spans="1:4" ht="81">
      <c r="A184" s="353">
        <v>92832</v>
      </c>
      <c r="B184" s="354" t="s">
        <v>2206</v>
      </c>
      <c r="C184" s="353" t="s">
        <v>15</v>
      </c>
      <c r="D184" s="355">
        <v>176.34</v>
      </c>
    </row>
    <row r="185" spans="1:4" ht="67.5">
      <c r="A185" s="353">
        <v>95565</v>
      </c>
      <c r="B185" s="354" t="s">
        <v>2796</v>
      </c>
      <c r="C185" s="353" t="s">
        <v>15</v>
      </c>
      <c r="D185" s="355">
        <v>120.67</v>
      </c>
    </row>
    <row r="186" spans="1:4" ht="67.5">
      <c r="A186" s="353">
        <v>95566</v>
      </c>
      <c r="B186" s="354" t="s">
        <v>2797</v>
      </c>
      <c r="C186" s="353" t="s">
        <v>15</v>
      </c>
      <c r="D186" s="355">
        <v>125.81</v>
      </c>
    </row>
    <row r="187" spans="1:4" ht="67.5">
      <c r="A187" s="353">
        <v>95567</v>
      </c>
      <c r="B187" s="354" t="s">
        <v>2798</v>
      </c>
      <c r="C187" s="353" t="s">
        <v>15</v>
      </c>
      <c r="D187" s="355">
        <v>65.95</v>
      </c>
    </row>
    <row r="188" spans="1:4" ht="67.5">
      <c r="A188" s="353">
        <v>95568</v>
      </c>
      <c r="B188" s="354" t="s">
        <v>2799</v>
      </c>
      <c r="C188" s="353" t="s">
        <v>15</v>
      </c>
      <c r="D188" s="355">
        <v>80.709999999999994</v>
      </c>
    </row>
    <row r="189" spans="1:4" ht="67.5">
      <c r="A189" s="353">
        <v>95569</v>
      </c>
      <c r="B189" s="354" t="s">
        <v>2800</v>
      </c>
      <c r="C189" s="353" t="s">
        <v>15</v>
      </c>
      <c r="D189" s="355">
        <v>110.83</v>
      </c>
    </row>
    <row r="190" spans="1:4" ht="67.5">
      <c r="A190" s="353">
        <v>95570</v>
      </c>
      <c r="B190" s="354" t="s">
        <v>2801</v>
      </c>
      <c r="C190" s="353" t="s">
        <v>15</v>
      </c>
      <c r="D190" s="355">
        <v>71.09</v>
      </c>
    </row>
    <row r="191" spans="1:4" ht="67.5">
      <c r="A191" s="353">
        <v>95571</v>
      </c>
      <c r="B191" s="354" t="s">
        <v>2802</v>
      </c>
      <c r="C191" s="353" t="s">
        <v>15</v>
      </c>
      <c r="D191" s="355">
        <v>87.3</v>
      </c>
    </row>
    <row r="192" spans="1:4" ht="67.5">
      <c r="A192" s="353">
        <v>95572</v>
      </c>
      <c r="B192" s="354" t="s">
        <v>2803</v>
      </c>
      <c r="C192" s="353" t="s">
        <v>15</v>
      </c>
      <c r="D192" s="355">
        <v>118.99</v>
      </c>
    </row>
    <row r="193" spans="1:4" ht="81">
      <c r="A193" s="353">
        <v>97127</v>
      </c>
      <c r="B193" s="354" t="s">
        <v>3327</v>
      </c>
      <c r="C193" s="353" t="s">
        <v>15</v>
      </c>
      <c r="D193" s="355">
        <v>3.47</v>
      </c>
    </row>
    <row r="194" spans="1:4" ht="81">
      <c r="A194" s="353">
        <v>97128</v>
      </c>
      <c r="B194" s="354" t="s">
        <v>3328</v>
      </c>
      <c r="C194" s="353" t="s">
        <v>15</v>
      </c>
      <c r="D194" s="355">
        <v>6.88</v>
      </c>
    </row>
    <row r="195" spans="1:4" ht="81">
      <c r="A195" s="353">
        <v>97129</v>
      </c>
      <c r="B195" s="354" t="s">
        <v>3329</v>
      </c>
      <c r="C195" s="353" t="s">
        <v>15</v>
      </c>
      <c r="D195" s="355">
        <v>8.4700000000000006</v>
      </c>
    </row>
    <row r="196" spans="1:4" ht="81">
      <c r="A196" s="353">
        <v>97130</v>
      </c>
      <c r="B196" s="354" t="s">
        <v>3330</v>
      </c>
      <c r="C196" s="353" t="s">
        <v>15</v>
      </c>
      <c r="D196" s="355">
        <v>10.050000000000001</v>
      </c>
    </row>
    <row r="197" spans="1:4" ht="81">
      <c r="A197" s="353">
        <v>97131</v>
      </c>
      <c r="B197" s="354" t="s">
        <v>3331</v>
      </c>
      <c r="C197" s="353" t="s">
        <v>15</v>
      </c>
      <c r="D197" s="355">
        <v>11.63</v>
      </c>
    </row>
    <row r="198" spans="1:4" ht="81">
      <c r="A198" s="353">
        <v>97132</v>
      </c>
      <c r="B198" s="354" t="s">
        <v>3332</v>
      </c>
      <c r="C198" s="353" t="s">
        <v>15</v>
      </c>
      <c r="D198" s="355">
        <v>13.2</v>
      </c>
    </row>
    <row r="199" spans="1:4" ht="81">
      <c r="A199" s="353">
        <v>97133</v>
      </c>
      <c r="B199" s="354" t="s">
        <v>3333</v>
      </c>
      <c r="C199" s="353" t="s">
        <v>15</v>
      </c>
      <c r="D199" s="355">
        <v>16.37</v>
      </c>
    </row>
    <row r="200" spans="1:4" ht="81">
      <c r="A200" s="353">
        <v>97134</v>
      </c>
      <c r="B200" s="354" t="s">
        <v>3334</v>
      </c>
      <c r="C200" s="353" t="s">
        <v>15</v>
      </c>
      <c r="D200" s="355">
        <v>1.69</v>
      </c>
    </row>
    <row r="201" spans="1:4" ht="81">
      <c r="A201" s="353">
        <v>97135</v>
      </c>
      <c r="B201" s="354" t="s">
        <v>3335</v>
      </c>
      <c r="C201" s="353" t="s">
        <v>15</v>
      </c>
      <c r="D201" s="355">
        <v>3.66</v>
      </c>
    </row>
    <row r="202" spans="1:4" ht="81">
      <c r="A202" s="353">
        <v>97136</v>
      </c>
      <c r="B202" s="354" t="s">
        <v>3336</v>
      </c>
      <c r="C202" s="353" t="s">
        <v>15</v>
      </c>
      <c r="D202" s="355">
        <v>4.5199999999999996</v>
      </c>
    </row>
    <row r="203" spans="1:4" ht="81">
      <c r="A203" s="353">
        <v>97137</v>
      </c>
      <c r="B203" s="354" t="s">
        <v>3337</v>
      </c>
      <c r="C203" s="353" t="s">
        <v>15</v>
      </c>
      <c r="D203" s="355">
        <v>5.37</v>
      </c>
    </row>
    <row r="204" spans="1:4" ht="81">
      <c r="A204" s="353">
        <v>97138</v>
      </c>
      <c r="B204" s="354" t="s">
        <v>3338</v>
      </c>
      <c r="C204" s="353" t="s">
        <v>15</v>
      </c>
      <c r="D204" s="355">
        <v>6.22</v>
      </c>
    </row>
    <row r="205" spans="1:4" ht="81">
      <c r="A205" s="353">
        <v>97139</v>
      </c>
      <c r="B205" s="354" t="s">
        <v>3339</v>
      </c>
      <c r="C205" s="353" t="s">
        <v>15</v>
      </c>
      <c r="D205" s="355">
        <v>7.05</v>
      </c>
    </row>
    <row r="206" spans="1:4" ht="81">
      <c r="A206" s="353">
        <v>97140</v>
      </c>
      <c r="B206" s="354" t="s">
        <v>3340</v>
      </c>
      <c r="C206" s="353" t="s">
        <v>15</v>
      </c>
      <c r="D206" s="355">
        <v>8.74</v>
      </c>
    </row>
    <row r="207" spans="1:4" ht="40.5">
      <c r="A207" s="353">
        <v>93206</v>
      </c>
      <c r="B207" s="354" t="s">
        <v>2327</v>
      </c>
      <c r="C207" s="353" t="s">
        <v>36</v>
      </c>
      <c r="D207" s="355">
        <v>949.17</v>
      </c>
    </row>
    <row r="208" spans="1:4" ht="54">
      <c r="A208" s="353">
        <v>93207</v>
      </c>
      <c r="B208" s="354" t="s">
        <v>2328</v>
      </c>
      <c r="C208" s="353" t="s">
        <v>36</v>
      </c>
      <c r="D208" s="355">
        <v>867.32</v>
      </c>
    </row>
    <row r="209" spans="1:4" ht="40.5">
      <c r="A209" s="353">
        <v>93208</v>
      </c>
      <c r="B209" s="354" t="s">
        <v>2329</v>
      </c>
      <c r="C209" s="353" t="s">
        <v>36</v>
      </c>
      <c r="D209" s="355">
        <v>686.09</v>
      </c>
    </row>
    <row r="210" spans="1:4" ht="40.5">
      <c r="A210" s="353">
        <v>93209</v>
      </c>
      <c r="B210" s="354" t="s">
        <v>2330</v>
      </c>
      <c r="C210" s="353" t="s">
        <v>36</v>
      </c>
      <c r="D210" s="355">
        <v>774.58</v>
      </c>
    </row>
    <row r="211" spans="1:4" ht="54">
      <c r="A211" s="353">
        <v>93210</v>
      </c>
      <c r="B211" s="354" t="s">
        <v>614</v>
      </c>
      <c r="C211" s="353" t="s">
        <v>36</v>
      </c>
      <c r="D211" s="355">
        <v>476.42</v>
      </c>
    </row>
    <row r="212" spans="1:4" ht="40.5">
      <c r="A212" s="353">
        <v>93211</v>
      </c>
      <c r="B212" s="354" t="s">
        <v>2331</v>
      </c>
      <c r="C212" s="353" t="s">
        <v>36</v>
      </c>
      <c r="D212" s="355">
        <v>486.92</v>
      </c>
    </row>
    <row r="213" spans="1:4" ht="54">
      <c r="A213" s="353">
        <v>93212</v>
      </c>
      <c r="B213" s="354" t="s">
        <v>2332</v>
      </c>
      <c r="C213" s="353" t="s">
        <v>36</v>
      </c>
      <c r="D213" s="355">
        <v>784.74</v>
      </c>
    </row>
    <row r="214" spans="1:4" ht="40.5">
      <c r="A214" s="353">
        <v>93213</v>
      </c>
      <c r="B214" s="354" t="s">
        <v>2333</v>
      </c>
      <c r="C214" s="353" t="s">
        <v>36</v>
      </c>
      <c r="D214" s="355">
        <v>856.45</v>
      </c>
    </row>
    <row r="215" spans="1:4" ht="54">
      <c r="A215" s="353">
        <v>93214</v>
      </c>
      <c r="B215" s="354" t="s">
        <v>3395</v>
      </c>
      <c r="C215" s="353" t="s">
        <v>27</v>
      </c>
      <c r="D215" s="355">
        <v>4033.32</v>
      </c>
    </row>
    <row r="216" spans="1:4" ht="54">
      <c r="A216" s="353">
        <v>93243</v>
      </c>
      <c r="B216" s="354" t="s">
        <v>3396</v>
      </c>
      <c r="C216" s="353" t="s">
        <v>27</v>
      </c>
      <c r="D216" s="355">
        <v>6294.27</v>
      </c>
    </row>
    <row r="217" spans="1:4" ht="40.5">
      <c r="A217" s="353">
        <v>93582</v>
      </c>
      <c r="B217" s="354" t="s">
        <v>2415</v>
      </c>
      <c r="C217" s="353" t="s">
        <v>36</v>
      </c>
      <c r="D217" s="355">
        <v>217.39</v>
      </c>
    </row>
    <row r="218" spans="1:4" ht="54">
      <c r="A218" s="353">
        <v>93583</v>
      </c>
      <c r="B218" s="354" t="s">
        <v>2416</v>
      </c>
      <c r="C218" s="353" t="s">
        <v>36</v>
      </c>
      <c r="D218" s="355">
        <v>362.56</v>
      </c>
    </row>
    <row r="219" spans="1:4" ht="40.5">
      <c r="A219" s="353">
        <v>93584</v>
      </c>
      <c r="B219" s="354" t="s">
        <v>2417</v>
      </c>
      <c r="C219" s="353" t="s">
        <v>36</v>
      </c>
      <c r="D219" s="355">
        <v>659.55</v>
      </c>
    </row>
    <row r="220" spans="1:4" ht="40.5">
      <c r="A220" s="353">
        <v>93585</v>
      </c>
      <c r="B220" s="354" t="s">
        <v>2418</v>
      </c>
      <c r="C220" s="353" t="s">
        <v>36</v>
      </c>
      <c r="D220" s="355">
        <v>858.15</v>
      </c>
    </row>
    <row r="221" spans="1:4" ht="54">
      <c r="A221" s="353">
        <v>98441</v>
      </c>
      <c r="B221" s="354" t="s">
        <v>3497</v>
      </c>
      <c r="C221" s="353" t="s">
        <v>36</v>
      </c>
      <c r="D221" s="355">
        <v>92.46</v>
      </c>
    </row>
    <row r="222" spans="1:4" ht="54">
      <c r="A222" s="353">
        <v>98442</v>
      </c>
      <c r="B222" s="354" t="s">
        <v>3498</v>
      </c>
      <c r="C222" s="353" t="s">
        <v>36</v>
      </c>
      <c r="D222" s="355">
        <v>94.64</v>
      </c>
    </row>
    <row r="223" spans="1:4" ht="54">
      <c r="A223" s="353">
        <v>98443</v>
      </c>
      <c r="B223" s="354" t="s">
        <v>3499</v>
      </c>
      <c r="C223" s="353" t="s">
        <v>36</v>
      </c>
      <c r="D223" s="355">
        <v>80.5</v>
      </c>
    </row>
    <row r="224" spans="1:4" ht="54">
      <c r="A224" s="353">
        <v>98444</v>
      </c>
      <c r="B224" s="354" t="s">
        <v>3500</v>
      </c>
      <c r="C224" s="353" t="s">
        <v>36</v>
      </c>
      <c r="D224" s="355">
        <v>82.05</v>
      </c>
    </row>
    <row r="225" spans="1:4" ht="54">
      <c r="A225" s="353">
        <v>98445</v>
      </c>
      <c r="B225" s="354" t="s">
        <v>3501</v>
      </c>
      <c r="C225" s="353" t="s">
        <v>36</v>
      </c>
      <c r="D225" s="355">
        <v>111.15</v>
      </c>
    </row>
    <row r="226" spans="1:4" ht="54">
      <c r="A226" s="353">
        <v>98446</v>
      </c>
      <c r="B226" s="354" t="s">
        <v>3502</v>
      </c>
      <c r="C226" s="353" t="s">
        <v>36</v>
      </c>
      <c r="D226" s="355">
        <v>142.75</v>
      </c>
    </row>
    <row r="227" spans="1:4" ht="54">
      <c r="A227" s="353">
        <v>98447</v>
      </c>
      <c r="B227" s="354" t="s">
        <v>3503</v>
      </c>
      <c r="C227" s="353" t="s">
        <v>36</v>
      </c>
      <c r="D227" s="355">
        <v>94.51</v>
      </c>
    </row>
    <row r="228" spans="1:4" ht="54">
      <c r="A228" s="353">
        <v>98448</v>
      </c>
      <c r="B228" s="354" t="s">
        <v>3504</v>
      </c>
      <c r="C228" s="353" t="s">
        <v>36</v>
      </c>
      <c r="D228" s="355">
        <v>118.82</v>
      </c>
    </row>
    <row r="229" spans="1:4" ht="54">
      <c r="A229" s="353">
        <v>98449</v>
      </c>
      <c r="B229" s="354" t="s">
        <v>3505</v>
      </c>
      <c r="C229" s="353" t="s">
        <v>36</v>
      </c>
      <c r="D229" s="355">
        <v>122.34</v>
      </c>
    </row>
    <row r="230" spans="1:4" ht="54">
      <c r="A230" s="353">
        <v>98450</v>
      </c>
      <c r="B230" s="354" t="s">
        <v>3506</v>
      </c>
      <c r="C230" s="353" t="s">
        <v>36</v>
      </c>
      <c r="D230" s="355">
        <v>125.52</v>
      </c>
    </row>
    <row r="231" spans="1:4" ht="54">
      <c r="A231" s="353">
        <v>98451</v>
      </c>
      <c r="B231" s="354" t="s">
        <v>3507</v>
      </c>
      <c r="C231" s="353" t="s">
        <v>36</v>
      </c>
      <c r="D231" s="355">
        <v>108.51</v>
      </c>
    </row>
    <row r="232" spans="1:4" ht="54">
      <c r="A232" s="353">
        <v>98452</v>
      </c>
      <c r="B232" s="354" t="s">
        <v>3508</v>
      </c>
      <c r="C232" s="353" t="s">
        <v>36</v>
      </c>
      <c r="D232" s="355">
        <v>110.44</v>
      </c>
    </row>
    <row r="233" spans="1:4" ht="54">
      <c r="A233" s="353">
        <v>98453</v>
      </c>
      <c r="B233" s="354" t="s">
        <v>3509</v>
      </c>
      <c r="C233" s="353" t="s">
        <v>36</v>
      </c>
      <c r="D233" s="355">
        <v>144.79</v>
      </c>
    </row>
    <row r="234" spans="1:4" ht="54">
      <c r="A234" s="353">
        <v>98454</v>
      </c>
      <c r="B234" s="354" t="s">
        <v>3510</v>
      </c>
      <c r="C234" s="353" t="s">
        <v>36</v>
      </c>
      <c r="D234" s="355">
        <v>185.5</v>
      </c>
    </row>
    <row r="235" spans="1:4" ht="54">
      <c r="A235" s="353">
        <v>98455</v>
      </c>
      <c r="B235" s="354" t="s">
        <v>3511</v>
      </c>
      <c r="C235" s="353" t="s">
        <v>36</v>
      </c>
      <c r="D235" s="355">
        <v>126.28</v>
      </c>
    </row>
    <row r="236" spans="1:4" ht="54">
      <c r="A236" s="353">
        <v>98456</v>
      </c>
      <c r="B236" s="354" t="s">
        <v>3512</v>
      </c>
      <c r="C236" s="353" t="s">
        <v>36</v>
      </c>
      <c r="D236" s="355">
        <v>159.08000000000001</v>
      </c>
    </row>
    <row r="237" spans="1:4" ht="27">
      <c r="A237" s="353">
        <v>98458</v>
      </c>
      <c r="B237" s="354" t="s">
        <v>3513</v>
      </c>
      <c r="C237" s="353" t="s">
        <v>36</v>
      </c>
      <c r="D237" s="355">
        <v>88.81</v>
      </c>
    </row>
    <row r="238" spans="1:4" ht="13.5">
      <c r="A238" s="353">
        <v>98459</v>
      </c>
      <c r="B238" s="354" t="s">
        <v>3514</v>
      </c>
      <c r="C238" s="353" t="s">
        <v>36</v>
      </c>
      <c r="D238" s="355">
        <v>88</v>
      </c>
    </row>
    <row r="239" spans="1:4" ht="40.5">
      <c r="A239" s="353">
        <v>98460</v>
      </c>
      <c r="B239" s="354" t="s">
        <v>3515</v>
      </c>
      <c r="C239" s="353" t="s">
        <v>36</v>
      </c>
      <c r="D239" s="355">
        <v>98.17</v>
      </c>
    </row>
    <row r="240" spans="1:4" ht="40.5">
      <c r="A240" s="353">
        <v>98461</v>
      </c>
      <c r="B240" s="354" t="s">
        <v>4958</v>
      </c>
      <c r="C240" s="353" t="s">
        <v>27</v>
      </c>
      <c r="D240" s="355">
        <v>3337.25</v>
      </c>
    </row>
    <row r="241" spans="1:4" ht="40.5">
      <c r="A241" s="353">
        <v>98462</v>
      </c>
      <c r="B241" s="354" t="s">
        <v>4959</v>
      </c>
      <c r="C241" s="353" t="s">
        <v>27</v>
      </c>
      <c r="D241" s="355">
        <v>5040.58</v>
      </c>
    </row>
    <row r="242" spans="1:4" ht="54">
      <c r="A242" s="353">
        <v>5631</v>
      </c>
      <c r="B242" s="354" t="s">
        <v>657</v>
      </c>
      <c r="C242" s="353" t="s">
        <v>32</v>
      </c>
      <c r="D242" s="355">
        <v>146.6</v>
      </c>
    </row>
    <row r="243" spans="1:4" ht="94.5">
      <c r="A243" s="353">
        <v>5678</v>
      </c>
      <c r="B243" s="354" t="s">
        <v>664</v>
      </c>
      <c r="C243" s="353" t="s">
        <v>32</v>
      </c>
      <c r="D243" s="355">
        <v>101.95</v>
      </c>
    </row>
    <row r="244" spans="1:4" ht="94.5">
      <c r="A244" s="353">
        <v>5680</v>
      </c>
      <c r="B244" s="354" t="s">
        <v>666</v>
      </c>
      <c r="C244" s="353" t="s">
        <v>32</v>
      </c>
      <c r="D244" s="355">
        <v>94.02</v>
      </c>
    </row>
    <row r="245" spans="1:4" ht="67.5">
      <c r="A245" s="353">
        <v>5684</v>
      </c>
      <c r="B245" s="354" t="s">
        <v>668</v>
      </c>
      <c r="C245" s="353" t="s">
        <v>32</v>
      </c>
      <c r="D245" s="355">
        <v>110.19</v>
      </c>
    </row>
    <row r="246" spans="1:4" ht="54">
      <c r="A246" s="353">
        <v>5689</v>
      </c>
      <c r="B246" s="354" t="s">
        <v>48</v>
      </c>
      <c r="C246" s="353" t="s">
        <v>32</v>
      </c>
      <c r="D246" s="355">
        <v>6.07</v>
      </c>
    </row>
    <row r="247" spans="1:4" ht="40.5">
      <c r="A247" s="353">
        <v>5795</v>
      </c>
      <c r="B247" s="354" t="s">
        <v>57</v>
      </c>
      <c r="C247" s="353" t="s">
        <v>32</v>
      </c>
      <c r="D247" s="355">
        <v>14.87</v>
      </c>
    </row>
    <row r="248" spans="1:4" ht="67.5">
      <c r="A248" s="353">
        <v>5811</v>
      </c>
      <c r="B248" s="354" t="s">
        <v>696</v>
      </c>
      <c r="C248" s="353" t="s">
        <v>32</v>
      </c>
      <c r="D248" s="355">
        <v>150.54</v>
      </c>
    </row>
    <row r="249" spans="1:4" ht="40.5">
      <c r="A249" s="353">
        <v>5823</v>
      </c>
      <c r="B249" s="354" t="s">
        <v>59</v>
      </c>
      <c r="C249" s="353" t="s">
        <v>32</v>
      </c>
      <c r="D249" s="355">
        <v>162.31</v>
      </c>
    </row>
    <row r="250" spans="1:4" ht="81">
      <c r="A250" s="353">
        <v>5824</v>
      </c>
      <c r="B250" s="354" t="s">
        <v>697</v>
      </c>
      <c r="C250" s="353" t="s">
        <v>32</v>
      </c>
      <c r="D250" s="355">
        <v>143.62</v>
      </c>
    </row>
    <row r="251" spans="1:4" ht="54">
      <c r="A251" s="353">
        <v>5835</v>
      </c>
      <c r="B251" s="354" t="s">
        <v>699</v>
      </c>
      <c r="C251" s="353" t="s">
        <v>32</v>
      </c>
      <c r="D251" s="355">
        <v>323.58</v>
      </c>
    </row>
    <row r="252" spans="1:4" ht="40.5">
      <c r="A252" s="353">
        <v>5839</v>
      </c>
      <c r="B252" s="354" t="s">
        <v>701</v>
      </c>
      <c r="C252" s="353" t="s">
        <v>32</v>
      </c>
      <c r="D252" s="355">
        <v>9.11</v>
      </c>
    </row>
    <row r="253" spans="1:4" ht="40.5">
      <c r="A253" s="353">
        <v>5843</v>
      </c>
      <c r="B253" s="354" t="s">
        <v>61</v>
      </c>
      <c r="C253" s="353" t="s">
        <v>32</v>
      </c>
      <c r="D253" s="355">
        <v>187.62</v>
      </c>
    </row>
    <row r="254" spans="1:4" ht="40.5">
      <c r="A254" s="353">
        <v>5847</v>
      </c>
      <c r="B254" s="354" t="s">
        <v>703</v>
      </c>
      <c r="C254" s="353" t="s">
        <v>32</v>
      </c>
      <c r="D254" s="355">
        <v>195.07</v>
      </c>
    </row>
    <row r="255" spans="1:4" ht="54">
      <c r="A255" s="353">
        <v>5851</v>
      </c>
      <c r="B255" s="354" t="s">
        <v>63</v>
      </c>
      <c r="C255" s="353" t="s">
        <v>32</v>
      </c>
      <c r="D255" s="355">
        <v>185.36</v>
      </c>
    </row>
    <row r="256" spans="1:4" ht="40.5">
      <c r="A256" s="353">
        <v>5855</v>
      </c>
      <c r="B256" s="354" t="s">
        <v>705</v>
      </c>
      <c r="C256" s="353" t="s">
        <v>32</v>
      </c>
      <c r="D256" s="355">
        <v>502.11</v>
      </c>
    </row>
    <row r="257" spans="1:4" ht="67.5">
      <c r="A257" s="353">
        <v>5863</v>
      </c>
      <c r="B257" s="354" t="s">
        <v>707</v>
      </c>
      <c r="C257" s="353" t="s">
        <v>32</v>
      </c>
      <c r="D257" s="355">
        <v>15.01</v>
      </c>
    </row>
    <row r="258" spans="1:4" ht="54">
      <c r="A258" s="353">
        <v>5867</v>
      </c>
      <c r="B258" s="354" t="s">
        <v>709</v>
      </c>
      <c r="C258" s="353" t="s">
        <v>32</v>
      </c>
      <c r="D258" s="355">
        <v>108.57</v>
      </c>
    </row>
    <row r="259" spans="1:4" ht="94.5">
      <c r="A259" s="353">
        <v>5875</v>
      </c>
      <c r="B259" s="354" t="s">
        <v>711</v>
      </c>
      <c r="C259" s="353" t="s">
        <v>32</v>
      </c>
      <c r="D259" s="355">
        <v>93.79</v>
      </c>
    </row>
    <row r="260" spans="1:4" ht="67.5">
      <c r="A260" s="353">
        <v>5879</v>
      </c>
      <c r="B260" s="354" t="s">
        <v>713</v>
      </c>
      <c r="C260" s="353" t="s">
        <v>32</v>
      </c>
      <c r="D260" s="355">
        <v>91.21</v>
      </c>
    </row>
    <row r="261" spans="1:4" ht="81">
      <c r="A261" s="353">
        <v>5882</v>
      </c>
      <c r="B261" s="354" t="s">
        <v>715</v>
      </c>
      <c r="C261" s="353" t="s">
        <v>32</v>
      </c>
      <c r="D261" s="355">
        <v>100.01</v>
      </c>
    </row>
    <row r="262" spans="1:4" ht="67.5">
      <c r="A262" s="353">
        <v>5890</v>
      </c>
      <c r="B262" s="354" t="s">
        <v>65</v>
      </c>
      <c r="C262" s="353" t="s">
        <v>32</v>
      </c>
      <c r="D262" s="355">
        <v>144.13999999999999</v>
      </c>
    </row>
    <row r="263" spans="1:4" ht="67.5">
      <c r="A263" s="353">
        <v>5894</v>
      </c>
      <c r="B263" s="354" t="s">
        <v>717</v>
      </c>
      <c r="C263" s="353" t="s">
        <v>32</v>
      </c>
      <c r="D263" s="355">
        <v>140.5</v>
      </c>
    </row>
    <row r="264" spans="1:4" ht="81">
      <c r="A264" s="353">
        <v>5901</v>
      </c>
      <c r="B264" s="354" t="s">
        <v>719</v>
      </c>
      <c r="C264" s="353" t="s">
        <v>32</v>
      </c>
      <c r="D264" s="355">
        <v>226.25</v>
      </c>
    </row>
    <row r="265" spans="1:4" ht="54">
      <c r="A265" s="353">
        <v>5909</v>
      </c>
      <c r="B265" s="354" t="s">
        <v>67</v>
      </c>
      <c r="C265" s="353" t="s">
        <v>32</v>
      </c>
      <c r="D265" s="355">
        <v>25.14</v>
      </c>
    </row>
    <row r="266" spans="1:4" ht="40.5">
      <c r="A266" s="353">
        <v>5921</v>
      </c>
      <c r="B266" s="354" t="s">
        <v>721</v>
      </c>
      <c r="C266" s="353" t="s">
        <v>32</v>
      </c>
      <c r="D266" s="355">
        <v>4.75</v>
      </c>
    </row>
    <row r="267" spans="1:4" ht="81">
      <c r="A267" s="353">
        <v>5928</v>
      </c>
      <c r="B267" s="354" t="s">
        <v>723</v>
      </c>
      <c r="C267" s="353" t="s">
        <v>32</v>
      </c>
      <c r="D267" s="355">
        <v>189.61</v>
      </c>
    </row>
    <row r="268" spans="1:4" ht="54">
      <c r="A268" s="353">
        <v>5932</v>
      </c>
      <c r="B268" s="354" t="s">
        <v>69</v>
      </c>
      <c r="C268" s="353" t="s">
        <v>32</v>
      </c>
      <c r="D268" s="355">
        <v>170.7</v>
      </c>
    </row>
    <row r="269" spans="1:4" ht="54">
      <c r="A269" s="353">
        <v>5940</v>
      </c>
      <c r="B269" s="354" t="s">
        <v>725</v>
      </c>
      <c r="C269" s="353" t="s">
        <v>32</v>
      </c>
      <c r="D269" s="355">
        <v>142.63</v>
      </c>
    </row>
    <row r="270" spans="1:4" ht="54">
      <c r="A270" s="353">
        <v>5944</v>
      </c>
      <c r="B270" s="354" t="s">
        <v>727</v>
      </c>
      <c r="C270" s="353" t="s">
        <v>32</v>
      </c>
      <c r="D270" s="355">
        <v>158.82</v>
      </c>
    </row>
    <row r="271" spans="1:4" ht="54">
      <c r="A271" s="353">
        <v>5953</v>
      </c>
      <c r="B271" s="354" t="s">
        <v>72</v>
      </c>
      <c r="C271" s="353" t="s">
        <v>32</v>
      </c>
      <c r="D271" s="355">
        <v>47.08</v>
      </c>
    </row>
    <row r="272" spans="1:4" ht="67.5">
      <c r="A272" s="353">
        <v>6259</v>
      </c>
      <c r="B272" s="354" t="s">
        <v>730</v>
      </c>
      <c r="C272" s="353" t="s">
        <v>32</v>
      </c>
      <c r="D272" s="355">
        <v>186.25</v>
      </c>
    </row>
    <row r="273" spans="1:4" ht="54">
      <c r="A273" s="353">
        <v>6879</v>
      </c>
      <c r="B273" s="354" t="s">
        <v>732</v>
      </c>
      <c r="C273" s="353" t="s">
        <v>32</v>
      </c>
      <c r="D273" s="355">
        <v>144.22</v>
      </c>
    </row>
    <row r="274" spans="1:4" ht="40.5">
      <c r="A274" s="353">
        <v>7030</v>
      </c>
      <c r="B274" s="354" t="s">
        <v>734</v>
      </c>
      <c r="C274" s="353" t="s">
        <v>32</v>
      </c>
      <c r="D274" s="355">
        <v>190.5</v>
      </c>
    </row>
    <row r="275" spans="1:4" ht="67.5">
      <c r="A275" s="353">
        <v>7042</v>
      </c>
      <c r="B275" s="354" t="s">
        <v>743</v>
      </c>
      <c r="C275" s="353" t="s">
        <v>32</v>
      </c>
      <c r="D275" s="355">
        <v>10.41</v>
      </c>
    </row>
    <row r="276" spans="1:4" ht="81">
      <c r="A276" s="353">
        <v>7049</v>
      </c>
      <c r="B276" s="354" t="s">
        <v>749</v>
      </c>
      <c r="C276" s="353" t="s">
        <v>32</v>
      </c>
      <c r="D276" s="355">
        <v>155.88</v>
      </c>
    </row>
    <row r="277" spans="1:4" ht="67.5">
      <c r="A277" s="353">
        <v>67826</v>
      </c>
      <c r="B277" s="354" t="s">
        <v>785</v>
      </c>
      <c r="C277" s="353" t="s">
        <v>32</v>
      </c>
      <c r="D277" s="355">
        <v>131.85</v>
      </c>
    </row>
    <row r="278" spans="1:4" ht="40.5">
      <c r="A278" s="353">
        <v>73417</v>
      </c>
      <c r="B278" s="354" t="s">
        <v>792</v>
      </c>
      <c r="C278" s="353" t="s">
        <v>32</v>
      </c>
      <c r="D278" s="355">
        <v>154.26</v>
      </c>
    </row>
    <row r="279" spans="1:4" ht="67.5">
      <c r="A279" s="353">
        <v>73436</v>
      </c>
      <c r="B279" s="354" t="s">
        <v>89</v>
      </c>
      <c r="C279" s="353" t="s">
        <v>32</v>
      </c>
      <c r="D279" s="355">
        <v>138.94</v>
      </c>
    </row>
    <row r="280" spans="1:4" ht="81">
      <c r="A280" s="353">
        <v>73467</v>
      </c>
      <c r="B280" s="354" t="s">
        <v>793</v>
      </c>
      <c r="C280" s="353" t="s">
        <v>32</v>
      </c>
      <c r="D280" s="355">
        <v>120.88</v>
      </c>
    </row>
    <row r="281" spans="1:4" ht="67.5">
      <c r="A281" s="353">
        <v>73536</v>
      </c>
      <c r="B281" s="354" t="s">
        <v>794</v>
      </c>
      <c r="C281" s="353" t="s">
        <v>32</v>
      </c>
      <c r="D281" s="355">
        <v>8.83</v>
      </c>
    </row>
    <row r="282" spans="1:4" ht="81">
      <c r="A282" s="353">
        <v>83362</v>
      </c>
      <c r="B282" s="354" t="s">
        <v>796</v>
      </c>
      <c r="C282" s="353" t="s">
        <v>32</v>
      </c>
      <c r="D282" s="355">
        <v>229.03</v>
      </c>
    </row>
    <row r="283" spans="1:4" ht="54">
      <c r="A283" s="353">
        <v>83765</v>
      </c>
      <c r="B283" s="354" t="s">
        <v>802</v>
      </c>
      <c r="C283" s="353" t="s">
        <v>32</v>
      </c>
      <c r="D283" s="355">
        <v>79.569999999999993</v>
      </c>
    </row>
    <row r="284" spans="1:4" ht="54">
      <c r="A284" s="353">
        <v>87445</v>
      </c>
      <c r="B284" s="354" t="s">
        <v>99</v>
      </c>
      <c r="C284" s="353" t="s">
        <v>32</v>
      </c>
      <c r="D284" s="355">
        <v>4.37</v>
      </c>
    </row>
    <row r="285" spans="1:4" ht="54">
      <c r="A285" s="353">
        <v>88386</v>
      </c>
      <c r="B285" s="354" t="s">
        <v>1060</v>
      </c>
      <c r="C285" s="353" t="s">
        <v>32</v>
      </c>
      <c r="D285" s="355">
        <v>4.57</v>
      </c>
    </row>
    <row r="286" spans="1:4" ht="54">
      <c r="A286" s="353">
        <v>88393</v>
      </c>
      <c r="B286" s="354" t="s">
        <v>1066</v>
      </c>
      <c r="C286" s="353" t="s">
        <v>32</v>
      </c>
      <c r="D286" s="355">
        <v>6.25</v>
      </c>
    </row>
    <row r="287" spans="1:4" ht="54">
      <c r="A287" s="353">
        <v>88399</v>
      </c>
      <c r="B287" s="354" t="s">
        <v>1072</v>
      </c>
      <c r="C287" s="353" t="s">
        <v>32</v>
      </c>
      <c r="D287" s="355">
        <v>3.42</v>
      </c>
    </row>
    <row r="288" spans="1:4" ht="54">
      <c r="A288" s="353">
        <v>88418</v>
      </c>
      <c r="B288" s="354" t="s">
        <v>178</v>
      </c>
      <c r="C288" s="353" t="s">
        <v>32</v>
      </c>
      <c r="D288" s="355">
        <v>15.29</v>
      </c>
    </row>
    <row r="289" spans="1:4" ht="54">
      <c r="A289" s="353">
        <v>88433</v>
      </c>
      <c r="B289" s="354" t="s">
        <v>1090</v>
      </c>
      <c r="C289" s="353" t="s">
        <v>32</v>
      </c>
      <c r="D289" s="355">
        <v>18.96</v>
      </c>
    </row>
    <row r="290" spans="1:4" ht="54">
      <c r="A290" s="353">
        <v>88830</v>
      </c>
      <c r="B290" s="354" t="s">
        <v>1110</v>
      </c>
      <c r="C290" s="353" t="s">
        <v>32</v>
      </c>
      <c r="D290" s="355">
        <v>1.68</v>
      </c>
    </row>
    <row r="291" spans="1:4" ht="40.5">
      <c r="A291" s="353">
        <v>88843</v>
      </c>
      <c r="B291" s="354" t="s">
        <v>1120</v>
      </c>
      <c r="C291" s="353" t="s">
        <v>32</v>
      </c>
      <c r="D291" s="355">
        <v>154.24</v>
      </c>
    </row>
    <row r="292" spans="1:4" ht="54">
      <c r="A292" s="353">
        <v>88907</v>
      </c>
      <c r="B292" s="354" t="s">
        <v>1136</v>
      </c>
      <c r="C292" s="353" t="s">
        <v>32</v>
      </c>
      <c r="D292" s="355">
        <v>176.23</v>
      </c>
    </row>
    <row r="293" spans="1:4" ht="67.5">
      <c r="A293" s="353">
        <v>89021</v>
      </c>
      <c r="B293" s="354" t="s">
        <v>1148</v>
      </c>
      <c r="C293" s="353" t="s">
        <v>32</v>
      </c>
      <c r="D293" s="355">
        <v>2.25</v>
      </c>
    </row>
    <row r="294" spans="1:4" ht="40.5">
      <c r="A294" s="353">
        <v>89028</v>
      </c>
      <c r="B294" s="354" t="s">
        <v>197</v>
      </c>
      <c r="C294" s="353" t="s">
        <v>32</v>
      </c>
      <c r="D294" s="355">
        <v>175.8</v>
      </c>
    </row>
    <row r="295" spans="1:4" ht="40.5">
      <c r="A295" s="353">
        <v>89032</v>
      </c>
      <c r="B295" s="354" t="s">
        <v>1157</v>
      </c>
      <c r="C295" s="353" t="s">
        <v>32</v>
      </c>
      <c r="D295" s="355">
        <v>137.91999999999999</v>
      </c>
    </row>
    <row r="296" spans="1:4" ht="40.5">
      <c r="A296" s="353">
        <v>89035</v>
      </c>
      <c r="B296" s="354" t="s">
        <v>200</v>
      </c>
      <c r="C296" s="353" t="s">
        <v>32</v>
      </c>
      <c r="D296" s="355">
        <v>135.99</v>
      </c>
    </row>
    <row r="297" spans="1:4" ht="54">
      <c r="A297" s="353">
        <v>89225</v>
      </c>
      <c r="B297" s="354" t="s">
        <v>1175</v>
      </c>
      <c r="C297" s="353" t="s">
        <v>32</v>
      </c>
      <c r="D297" s="355">
        <v>4.71</v>
      </c>
    </row>
    <row r="298" spans="1:4" ht="40.5">
      <c r="A298" s="353">
        <v>89234</v>
      </c>
      <c r="B298" s="354" t="s">
        <v>1181</v>
      </c>
      <c r="C298" s="353" t="s">
        <v>32</v>
      </c>
      <c r="D298" s="355">
        <v>498.5</v>
      </c>
    </row>
    <row r="299" spans="1:4" ht="40.5">
      <c r="A299" s="353">
        <v>89242</v>
      </c>
      <c r="B299" s="354" t="s">
        <v>1188</v>
      </c>
      <c r="C299" s="353" t="s">
        <v>32</v>
      </c>
      <c r="D299" s="355">
        <v>1185.5</v>
      </c>
    </row>
    <row r="300" spans="1:4" ht="40.5">
      <c r="A300" s="353">
        <v>89250</v>
      </c>
      <c r="B300" s="354" t="s">
        <v>214</v>
      </c>
      <c r="C300" s="353" t="s">
        <v>32</v>
      </c>
      <c r="D300" s="355">
        <v>1026.21</v>
      </c>
    </row>
    <row r="301" spans="1:4" ht="54">
      <c r="A301" s="353">
        <v>89257</v>
      </c>
      <c r="B301" s="354" t="s">
        <v>1193</v>
      </c>
      <c r="C301" s="353" t="s">
        <v>32</v>
      </c>
      <c r="D301" s="355">
        <v>277.8</v>
      </c>
    </row>
    <row r="302" spans="1:4" ht="54">
      <c r="A302" s="353">
        <v>89272</v>
      </c>
      <c r="B302" s="354" t="s">
        <v>1206</v>
      </c>
      <c r="C302" s="353" t="s">
        <v>32</v>
      </c>
      <c r="D302" s="355">
        <v>158.12</v>
      </c>
    </row>
    <row r="303" spans="1:4" ht="54">
      <c r="A303" s="353">
        <v>89278</v>
      </c>
      <c r="B303" s="354" t="s">
        <v>1212</v>
      </c>
      <c r="C303" s="353" t="s">
        <v>32</v>
      </c>
      <c r="D303" s="355">
        <v>10.17</v>
      </c>
    </row>
    <row r="304" spans="1:4" ht="40.5">
      <c r="A304" s="353">
        <v>89843</v>
      </c>
      <c r="B304" s="354" t="s">
        <v>313</v>
      </c>
      <c r="C304" s="353" t="s">
        <v>32</v>
      </c>
      <c r="D304" s="355">
        <v>157.19</v>
      </c>
    </row>
    <row r="305" spans="1:4" ht="67.5">
      <c r="A305" s="353">
        <v>89876</v>
      </c>
      <c r="B305" s="354" t="s">
        <v>321</v>
      </c>
      <c r="C305" s="353" t="s">
        <v>32</v>
      </c>
      <c r="D305" s="355">
        <v>246.92</v>
      </c>
    </row>
    <row r="306" spans="1:4" ht="67.5">
      <c r="A306" s="353">
        <v>89883</v>
      </c>
      <c r="B306" s="354" t="s">
        <v>328</v>
      </c>
      <c r="C306" s="353" t="s">
        <v>32</v>
      </c>
      <c r="D306" s="355">
        <v>274.70999999999998</v>
      </c>
    </row>
    <row r="307" spans="1:4" ht="54">
      <c r="A307" s="353">
        <v>90586</v>
      </c>
      <c r="B307" s="354" t="s">
        <v>1701</v>
      </c>
      <c r="C307" s="353" t="s">
        <v>32</v>
      </c>
      <c r="D307" s="355">
        <v>1.77</v>
      </c>
    </row>
    <row r="308" spans="1:4" ht="40.5">
      <c r="A308" s="353">
        <v>90625</v>
      </c>
      <c r="B308" s="354" t="s">
        <v>350</v>
      </c>
      <c r="C308" s="353" t="s">
        <v>32</v>
      </c>
      <c r="D308" s="355">
        <v>7.56</v>
      </c>
    </row>
    <row r="309" spans="1:4" ht="54">
      <c r="A309" s="353">
        <v>90631</v>
      </c>
      <c r="B309" s="354" t="s">
        <v>355</v>
      </c>
      <c r="C309" s="353" t="s">
        <v>32</v>
      </c>
      <c r="D309" s="355">
        <v>102.5</v>
      </c>
    </row>
    <row r="310" spans="1:4" ht="67.5">
      <c r="A310" s="353">
        <v>90637</v>
      </c>
      <c r="B310" s="354" t="s">
        <v>361</v>
      </c>
      <c r="C310" s="353" t="s">
        <v>32</v>
      </c>
      <c r="D310" s="355">
        <v>13.94</v>
      </c>
    </row>
    <row r="311" spans="1:4" ht="54">
      <c r="A311" s="353">
        <v>90643</v>
      </c>
      <c r="B311" s="354" t="s">
        <v>1708</v>
      </c>
      <c r="C311" s="353" t="s">
        <v>32</v>
      </c>
      <c r="D311" s="355">
        <v>20.55</v>
      </c>
    </row>
    <row r="312" spans="1:4" ht="67.5">
      <c r="A312" s="353">
        <v>90650</v>
      </c>
      <c r="B312" s="354" t="s">
        <v>1714</v>
      </c>
      <c r="C312" s="353" t="s">
        <v>32</v>
      </c>
      <c r="D312" s="355">
        <v>9.74</v>
      </c>
    </row>
    <row r="313" spans="1:4" ht="40.5">
      <c r="A313" s="353">
        <v>90656</v>
      </c>
      <c r="B313" s="354" t="s">
        <v>363</v>
      </c>
      <c r="C313" s="353" t="s">
        <v>32</v>
      </c>
      <c r="D313" s="355">
        <v>13.82</v>
      </c>
    </row>
    <row r="314" spans="1:4" ht="40.5">
      <c r="A314" s="353">
        <v>90662</v>
      </c>
      <c r="B314" s="354" t="s">
        <v>365</v>
      </c>
      <c r="C314" s="353" t="s">
        <v>32</v>
      </c>
      <c r="D314" s="355">
        <v>14.42</v>
      </c>
    </row>
    <row r="315" spans="1:4" ht="81">
      <c r="A315" s="353">
        <v>90668</v>
      </c>
      <c r="B315" s="354" t="s">
        <v>1728</v>
      </c>
      <c r="C315" s="353" t="s">
        <v>32</v>
      </c>
      <c r="D315" s="355">
        <v>24.63</v>
      </c>
    </row>
    <row r="316" spans="1:4" ht="81">
      <c r="A316" s="353">
        <v>90674</v>
      </c>
      <c r="B316" s="354" t="s">
        <v>1734</v>
      </c>
      <c r="C316" s="353" t="s">
        <v>32</v>
      </c>
      <c r="D316" s="355">
        <v>471.52</v>
      </c>
    </row>
    <row r="317" spans="1:4" ht="81">
      <c r="A317" s="353">
        <v>90680</v>
      </c>
      <c r="B317" s="354" t="s">
        <v>1740</v>
      </c>
      <c r="C317" s="353" t="s">
        <v>32</v>
      </c>
      <c r="D317" s="355">
        <v>281.81</v>
      </c>
    </row>
    <row r="318" spans="1:4" ht="54">
      <c r="A318" s="353">
        <v>90686</v>
      </c>
      <c r="B318" s="354" t="s">
        <v>1746</v>
      </c>
      <c r="C318" s="353" t="s">
        <v>32</v>
      </c>
      <c r="D318" s="355">
        <v>118.03</v>
      </c>
    </row>
    <row r="319" spans="1:4" ht="54">
      <c r="A319" s="353">
        <v>90692</v>
      </c>
      <c r="B319" s="354" t="s">
        <v>1752</v>
      </c>
      <c r="C319" s="353" t="s">
        <v>32</v>
      </c>
      <c r="D319" s="355">
        <v>88.55</v>
      </c>
    </row>
    <row r="320" spans="1:4" ht="54">
      <c r="A320" s="353">
        <v>90964</v>
      </c>
      <c r="B320" s="354" t="s">
        <v>387</v>
      </c>
      <c r="C320" s="353" t="s">
        <v>32</v>
      </c>
      <c r="D320" s="355">
        <v>23.34</v>
      </c>
    </row>
    <row r="321" spans="1:4" ht="54">
      <c r="A321" s="353">
        <v>90972</v>
      </c>
      <c r="B321" s="354" t="s">
        <v>1759</v>
      </c>
      <c r="C321" s="353" t="s">
        <v>32</v>
      </c>
      <c r="D321" s="355">
        <v>60.99</v>
      </c>
    </row>
    <row r="322" spans="1:4" ht="54">
      <c r="A322" s="353">
        <v>90979</v>
      </c>
      <c r="B322" s="354" t="s">
        <v>392</v>
      </c>
      <c r="C322" s="353" t="s">
        <v>32</v>
      </c>
      <c r="D322" s="355">
        <v>157.63</v>
      </c>
    </row>
    <row r="323" spans="1:4" ht="54">
      <c r="A323" s="353">
        <v>90991</v>
      </c>
      <c r="B323" s="354" t="s">
        <v>1762</v>
      </c>
      <c r="C323" s="353" t="s">
        <v>32</v>
      </c>
      <c r="D323" s="355">
        <v>142.57</v>
      </c>
    </row>
    <row r="324" spans="1:4" ht="54">
      <c r="A324" s="353">
        <v>90999</v>
      </c>
      <c r="B324" s="354" t="s">
        <v>1767</v>
      </c>
      <c r="C324" s="353" t="s">
        <v>32</v>
      </c>
      <c r="D324" s="355">
        <v>80.930000000000007</v>
      </c>
    </row>
    <row r="325" spans="1:4" ht="67.5">
      <c r="A325" s="353">
        <v>91031</v>
      </c>
      <c r="B325" s="354" t="s">
        <v>399</v>
      </c>
      <c r="C325" s="353" t="s">
        <v>32</v>
      </c>
      <c r="D325" s="355">
        <v>178.5</v>
      </c>
    </row>
    <row r="326" spans="1:4" ht="54">
      <c r="A326" s="353">
        <v>91277</v>
      </c>
      <c r="B326" s="354" t="s">
        <v>1825</v>
      </c>
      <c r="C326" s="353" t="s">
        <v>32</v>
      </c>
      <c r="D326" s="355">
        <v>9.49</v>
      </c>
    </row>
    <row r="327" spans="1:4" ht="67.5">
      <c r="A327" s="353">
        <v>91283</v>
      </c>
      <c r="B327" s="354" t="s">
        <v>1831</v>
      </c>
      <c r="C327" s="353" t="s">
        <v>32</v>
      </c>
      <c r="D327" s="355">
        <v>22.27</v>
      </c>
    </row>
    <row r="328" spans="1:4" ht="81">
      <c r="A328" s="353">
        <v>91386</v>
      </c>
      <c r="B328" s="354" t="s">
        <v>1847</v>
      </c>
      <c r="C328" s="353" t="s">
        <v>32</v>
      </c>
      <c r="D328" s="355">
        <v>191.18</v>
      </c>
    </row>
    <row r="329" spans="1:4" ht="40.5">
      <c r="A329" s="353">
        <v>91533</v>
      </c>
      <c r="B329" s="354" t="s">
        <v>1874</v>
      </c>
      <c r="C329" s="353" t="s">
        <v>32</v>
      </c>
      <c r="D329" s="355">
        <v>21.1</v>
      </c>
    </row>
    <row r="330" spans="1:4" ht="81">
      <c r="A330" s="353">
        <v>91634</v>
      </c>
      <c r="B330" s="354" t="s">
        <v>1881</v>
      </c>
      <c r="C330" s="353" t="s">
        <v>32</v>
      </c>
      <c r="D330" s="355">
        <v>165.91</v>
      </c>
    </row>
    <row r="331" spans="1:4" ht="81">
      <c r="A331" s="353">
        <v>91645</v>
      </c>
      <c r="B331" s="354" t="s">
        <v>1888</v>
      </c>
      <c r="C331" s="353" t="s">
        <v>32</v>
      </c>
      <c r="D331" s="355">
        <v>356.27</v>
      </c>
    </row>
    <row r="332" spans="1:4" ht="40.5">
      <c r="A332" s="353">
        <v>91692</v>
      </c>
      <c r="B332" s="354" t="s">
        <v>1894</v>
      </c>
      <c r="C332" s="353" t="s">
        <v>32</v>
      </c>
      <c r="D332" s="355">
        <v>16.260000000000002</v>
      </c>
    </row>
    <row r="333" spans="1:4" ht="40.5">
      <c r="A333" s="353">
        <v>92043</v>
      </c>
      <c r="B333" s="354" t="s">
        <v>2033</v>
      </c>
      <c r="C333" s="353" t="s">
        <v>32</v>
      </c>
      <c r="D333" s="355">
        <v>11.28</v>
      </c>
    </row>
    <row r="334" spans="1:4" ht="94.5">
      <c r="A334" s="353">
        <v>92106</v>
      </c>
      <c r="B334" s="354" t="s">
        <v>2039</v>
      </c>
      <c r="C334" s="353" t="s">
        <v>32</v>
      </c>
      <c r="D334" s="355">
        <v>231.57</v>
      </c>
    </row>
    <row r="335" spans="1:4" ht="54">
      <c r="A335" s="353">
        <v>92112</v>
      </c>
      <c r="B335" s="354" t="s">
        <v>453</v>
      </c>
      <c r="C335" s="353" t="s">
        <v>32</v>
      </c>
      <c r="D335" s="355">
        <v>2.77</v>
      </c>
    </row>
    <row r="336" spans="1:4" ht="27">
      <c r="A336" s="353">
        <v>92118</v>
      </c>
      <c r="B336" s="354" t="s">
        <v>458</v>
      </c>
      <c r="C336" s="353" t="s">
        <v>32</v>
      </c>
      <c r="D336" s="355">
        <v>0.23</v>
      </c>
    </row>
    <row r="337" spans="1:4" ht="40.5">
      <c r="A337" s="353">
        <v>92138</v>
      </c>
      <c r="B337" s="354" t="s">
        <v>2046</v>
      </c>
      <c r="C337" s="353" t="s">
        <v>32</v>
      </c>
      <c r="D337" s="355">
        <v>69.61</v>
      </c>
    </row>
    <row r="338" spans="1:4" ht="40.5">
      <c r="A338" s="353">
        <v>92145</v>
      </c>
      <c r="B338" s="354" t="s">
        <v>468</v>
      </c>
      <c r="C338" s="353" t="s">
        <v>32</v>
      </c>
      <c r="D338" s="355">
        <v>60.07</v>
      </c>
    </row>
    <row r="339" spans="1:4" ht="81">
      <c r="A339" s="353">
        <v>92242</v>
      </c>
      <c r="B339" s="354" t="s">
        <v>2067</v>
      </c>
      <c r="C339" s="353" t="s">
        <v>32</v>
      </c>
      <c r="D339" s="355">
        <v>311.57</v>
      </c>
    </row>
    <row r="340" spans="1:4" ht="54">
      <c r="A340" s="353">
        <v>92716</v>
      </c>
      <c r="B340" s="354" t="s">
        <v>2107</v>
      </c>
      <c r="C340" s="353" t="s">
        <v>32</v>
      </c>
      <c r="D340" s="355">
        <v>26.76</v>
      </c>
    </row>
    <row r="341" spans="1:4" ht="40.5">
      <c r="A341" s="353">
        <v>92960</v>
      </c>
      <c r="B341" s="354" t="s">
        <v>2258</v>
      </c>
      <c r="C341" s="353" t="s">
        <v>32</v>
      </c>
      <c r="D341" s="355">
        <v>15.49</v>
      </c>
    </row>
    <row r="342" spans="1:4" ht="40.5">
      <c r="A342" s="353">
        <v>92966</v>
      </c>
      <c r="B342" s="354" t="s">
        <v>2262</v>
      </c>
      <c r="C342" s="353" t="s">
        <v>32</v>
      </c>
      <c r="D342" s="355">
        <v>14.98</v>
      </c>
    </row>
    <row r="343" spans="1:4" ht="81">
      <c r="A343" s="353">
        <v>93224</v>
      </c>
      <c r="B343" s="354" t="s">
        <v>2338</v>
      </c>
      <c r="C343" s="353" t="s">
        <v>32</v>
      </c>
      <c r="D343" s="355">
        <v>701.21</v>
      </c>
    </row>
    <row r="344" spans="1:4" ht="54">
      <c r="A344" s="353">
        <v>93233</v>
      </c>
      <c r="B344" s="354" t="s">
        <v>497</v>
      </c>
      <c r="C344" s="353" t="s">
        <v>32</v>
      </c>
      <c r="D344" s="355">
        <v>9.3000000000000007</v>
      </c>
    </row>
    <row r="345" spans="1:4" ht="40.5">
      <c r="A345" s="353">
        <v>93272</v>
      </c>
      <c r="B345" s="354" t="s">
        <v>2349</v>
      </c>
      <c r="C345" s="353" t="s">
        <v>32</v>
      </c>
      <c r="D345" s="355">
        <v>106.7</v>
      </c>
    </row>
    <row r="346" spans="1:4" ht="40.5">
      <c r="A346" s="353">
        <v>93281</v>
      </c>
      <c r="B346" s="354" t="s">
        <v>2355</v>
      </c>
      <c r="C346" s="353" t="s">
        <v>32</v>
      </c>
      <c r="D346" s="355">
        <v>14.17</v>
      </c>
    </row>
    <row r="347" spans="1:4" ht="54">
      <c r="A347" s="353">
        <v>93287</v>
      </c>
      <c r="B347" s="354" t="s">
        <v>2361</v>
      </c>
      <c r="C347" s="353" t="s">
        <v>32</v>
      </c>
      <c r="D347" s="355">
        <v>432.66</v>
      </c>
    </row>
    <row r="348" spans="1:4" ht="81">
      <c r="A348" s="353">
        <v>93402</v>
      </c>
      <c r="B348" s="354" t="s">
        <v>617</v>
      </c>
      <c r="C348" s="353" t="s">
        <v>32</v>
      </c>
      <c r="D348" s="355">
        <v>185.92</v>
      </c>
    </row>
    <row r="349" spans="1:4" ht="81">
      <c r="A349" s="353">
        <v>93408</v>
      </c>
      <c r="B349" s="354" t="s">
        <v>3574</v>
      </c>
      <c r="C349" s="353" t="s">
        <v>32</v>
      </c>
      <c r="D349" s="355">
        <v>69.37</v>
      </c>
    </row>
    <row r="350" spans="1:4" ht="40.5">
      <c r="A350" s="353">
        <v>93415</v>
      </c>
      <c r="B350" s="354" t="s">
        <v>2392</v>
      </c>
      <c r="C350" s="353" t="s">
        <v>32</v>
      </c>
      <c r="D350" s="355">
        <v>15.06</v>
      </c>
    </row>
    <row r="351" spans="1:4" ht="40.5">
      <c r="A351" s="353">
        <v>93421</v>
      </c>
      <c r="B351" s="354" t="s">
        <v>502</v>
      </c>
      <c r="C351" s="353" t="s">
        <v>32</v>
      </c>
      <c r="D351" s="355">
        <v>60.41</v>
      </c>
    </row>
    <row r="352" spans="1:4" ht="40.5">
      <c r="A352" s="353">
        <v>93427</v>
      </c>
      <c r="B352" s="354" t="s">
        <v>2401</v>
      </c>
      <c r="C352" s="353" t="s">
        <v>32</v>
      </c>
      <c r="D352" s="355">
        <v>139.38</v>
      </c>
    </row>
    <row r="353" spans="1:4" ht="40.5">
      <c r="A353" s="353">
        <v>93433</v>
      </c>
      <c r="B353" s="354" t="s">
        <v>2407</v>
      </c>
      <c r="C353" s="353" t="s">
        <v>32</v>
      </c>
      <c r="D353" s="355">
        <v>2681.99</v>
      </c>
    </row>
    <row r="354" spans="1:4" ht="40.5">
      <c r="A354" s="353">
        <v>93439</v>
      </c>
      <c r="B354" s="354" t="s">
        <v>2413</v>
      </c>
      <c r="C354" s="353" t="s">
        <v>32</v>
      </c>
      <c r="D354" s="355">
        <v>109.44</v>
      </c>
    </row>
    <row r="355" spans="1:4" ht="40.5">
      <c r="A355" s="353">
        <v>95121</v>
      </c>
      <c r="B355" s="354" t="s">
        <v>2634</v>
      </c>
      <c r="C355" s="353" t="s">
        <v>32</v>
      </c>
      <c r="D355" s="355">
        <v>234.14</v>
      </c>
    </row>
    <row r="356" spans="1:4" ht="40.5">
      <c r="A356" s="353">
        <v>95127</v>
      </c>
      <c r="B356" s="354" t="s">
        <v>533</v>
      </c>
      <c r="C356" s="353" t="s">
        <v>32</v>
      </c>
      <c r="D356" s="355">
        <v>170.9</v>
      </c>
    </row>
    <row r="357" spans="1:4" ht="40.5">
      <c r="A357" s="353">
        <v>95133</v>
      </c>
      <c r="B357" s="354" t="s">
        <v>2641</v>
      </c>
      <c r="C357" s="353" t="s">
        <v>32</v>
      </c>
      <c r="D357" s="355">
        <v>129.15</v>
      </c>
    </row>
    <row r="358" spans="1:4" ht="40.5">
      <c r="A358" s="353">
        <v>95139</v>
      </c>
      <c r="B358" s="354" t="s">
        <v>2645</v>
      </c>
      <c r="C358" s="353" t="s">
        <v>32</v>
      </c>
      <c r="D358" s="355">
        <v>7.0000000000000007E-2</v>
      </c>
    </row>
    <row r="359" spans="1:4" ht="40.5">
      <c r="A359" s="353">
        <v>95212</v>
      </c>
      <c r="B359" s="354" t="s">
        <v>2652</v>
      </c>
      <c r="C359" s="353" t="s">
        <v>32</v>
      </c>
      <c r="D359" s="355">
        <v>118.12</v>
      </c>
    </row>
    <row r="360" spans="1:4" ht="27">
      <c r="A360" s="353">
        <v>95258</v>
      </c>
      <c r="B360" s="354" t="s">
        <v>538</v>
      </c>
      <c r="C360" s="353" t="s">
        <v>32</v>
      </c>
      <c r="D360" s="355">
        <v>14.45</v>
      </c>
    </row>
    <row r="361" spans="1:4" ht="40.5">
      <c r="A361" s="353">
        <v>95264</v>
      </c>
      <c r="B361" s="354" t="s">
        <v>2666</v>
      </c>
      <c r="C361" s="353" t="s">
        <v>32</v>
      </c>
      <c r="D361" s="355">
        <v>6.71</v>
      </c>
    </row>
    <row r="362" spans="1:4" ht="54">
      <c r="A362" s="353">
        <v>95270</v>
      </c>
      <c r="B362" s="354" t="s">
        <v>2672</v>
      </c>
      <c r="C362" s="353" t="s">
        <v>32</v>
      </c>
      <c r="D362" s="355">
        <v>9.3800000000000008</v>
      </c>
    </row>
    <row r="363" spans="1:4" ht="40.5">
      <c r="A363" s="353">
        <v>95276</v>
      </c>
      <c r="B363" s="354" t="s">
        <v>2678</v>
      </c>
      <c r="C363" s="353" t="s">
        <v>32</v>
      </c>
      <c r="D363" s="355">
        <v>2.9</v>
      </c>
    </row>
    <row r="364" spans="1:4" ht="40.5">
      <c r="A364" s="353">
        <v>95282</v>
      </c>
      <c r="B364" s="354" t="s">
        <v>2684</v>
      </c>
      <c r="C364" s="353" t="s">
        <v>32</v>
      </c>
      <c r="D364" s="355">
        <v>9.35</v>
      </c>
    </row>
    <row r="365" spans="1:4" ht="67.5">
      <c r="A365" s="353">
        <v>95620</v>
      </c>
      <c r="B365" s="354" t="s">
        <v>2820</v>
      </c>
      <c r="C365" s="353" t="s">
        <v>32</v>
      </c>
      <c r="D365" s="355">
        <v>13.86</v>
      </c>
    </row>
    <row r="366" spans="1:4" ht="54">
      <c r="A366" s="353">
        <v>95631</v>
      </c>
      <c r="B366" s="354" t="s">
        <v>2828</v>
      </c>
      <c r="C366" s="353" t="s">
        <v>32</v>
      </c>
      <c r="D366" s="355">
        <v>161.34</v>
      </c>
    </row>
    <row r="367" spans="1:4" ht="40.5">
      <c r="A367" s="353">
        <v>95702</v>
      </c>
      <c r="B367" s="354" t="s">
        <v>2849</v>
      </c>
      <c r="C367" s="353" t="s">
        <v>32</v>
      </c>
      <c r="D367" s="355">
        <v>27.01</v>
      </c>
    </row>
    <row r="368" spans="1:4" ht="54">
      <c r="A368" s="353">
        <v>95708</v>
      </c>
      <c r="B368" s="354" t="s">
        <v>2855</v>
      </c>
      <c r="C368" s="353" t="s">
        <v>32</v>
      </c>
      <c r="D368" s="355">
        <v>117.88</v>
      </c>
    </row>
    <row r="369" spans="1:4" ht="67.5">
      <c r="A369" s="353">
        <v>95714</v>
      </c>
      <c r="B369" s="354" t="s">
        <v>2861</v>
      </c>
      <c r="C369" s="353" t="s">
        <v>32</v>
      </c>
      <c r="D369" s="355">
        <v>180.84</v>
      </c>
    </row>
    <row r="370" spans="1:4" ht="81">
      <c r="A370" s="353">
        <v>95720</v>
      </c>
      <c r="B370" s="354" t="s">
        <v>2867</v>
      </c>
      <c r="C370" s="353" t="s">
        <v>32</v>
      </c>
      <c r="D370" s="355">
        <v>177.48</v>
      </c>
    </row>
    <row r="371" spans="1:4" ht="40.5">
      <c r="A371" s="353">
        <v>95872</v>
      </c>
      <c r="B371" s="354" t="s">
        <v>559</v>
      </c>
      <c r="C371" s="353" t="s">
        <v>32</v>
      </c>
      <c r="D371" s="355">
        <v>236.68</v>
      </c>
    </row>
    <row r="372" spans="1:4" ht="40.5">
      <c r="A372" s="353">
        <v>96013</v>
      </c>
      <c r="B372" s="354" t="s">
        <v>2931</v>
      </c>
      <c r="C372" s="353" t="s">
        <v>32</v>
      </c>
      <c r="D372" s="355">
        <v>195.74</v>
      </c>
    </row>
    <row r="373" spans="1:4" ht="40.5">
      <c r="A373" s="353">
        <v>96020</v>
      </c>
      <c r="B373" s="354" t="s">
        <v>2937</v>
      </c>
      <c r="C373" s="353" t="s">
        <v>32</v>
      </c>
      <c r="D373" s="355">
        <v>195.27</v>
      </c>
    </row>
    <row r="374" spans="1:4" ht="40.5">
      <c r="A374" s="353">
        <v>96028</v>
      </c>
      <c r="B374" s="354" t="s">
        <v>623</v>
      </c>
      <c r="C374" s="353" t="s">
        <v>32</v>
      </c>
      <c r="D374" s="355">
        <v>143.63999999999999</v>
      </c>
    </row>
    <row r="375" spans="1:4" ht="54">
      <c r="A375" s="353">
        <v>96035</v>
      </c>
      <c r="B375" s="354" t="s">
        <v>2943</v>
      </c>
      <c r="C375" s="353" t="s">
        <v>32</v>
      </c>
      <c r="D375" s="355">
        <v>201.29</v>
      </c>
    </row>
    <row r="376" spans="1:4" ht="40.5">
      <c r="A376" s="353">
        <v>96157</v>
      </c>
      <c r="B376" s="354" t="s">
        <v>2972</v>
      </c>
      <c r="C376" s="353" t="s">
        <v>32</v>
      </c>
      <c r="D376" s="355">
        <v>144.11000000000001</v>
      </c>
    </row>
    <row r="377" spans="1:4" ht="54">
      <c r="A377" s="353">
        <v>96158</v>
      </c>
      <c r="B377" s="354" t="s">
        <v>630</v>
      </c>
      <c r="C377" s="353" t="s">
        <v>32</v>
      </c>
      <c r="D377" s="355">
        <v>101.39</v>
      </c>
    </row>
    <row r="378" spans="1:4" ht="40.5">
      <c r="A378" s="353">
        <v>96245</v>
      </c>
      <c r="B378" s="354" t="s">
        <v>2978</v>
      </c>
      <c r="C378" s="353" t="s">
        <v>32</v>
      </c>
      <c r="D378" s="355">
        <v>64.48</v>
      </c>
    </row>
    <row r="379" spans="1:4" ht="54">
      <c r="A379" s="353">
        <v>96463</v>
      </c>
      <c r="B379" s="354" t="s">
        <v>3005</v>
      </c>
      <c r="C379" s="353" t="s">
        <v>32</v>
      </c>
      <c r="D379" s="355">
        <v>148.51</v>
      </c>
    </row>
    <row r="380" spans="1:4" ht="54">
      <c r="A380" s="353">
        <v>98764</v>
      </c>
      <c r="B380" s="354" t="s">
        <v>3575</v>
      </c>
      <c r="C380" s="353" t="s">
        <v>32</v>
      </c>
      <c r="D380" s="355">
        <v>4.12</v>
      </c>
    </row>
    <row r="381" spans="1:4" ht="67.5">
      <c r="A381" s="353">
        <v>99833</v>
      </c>
      <c r="B381" s="354" t="s">
        <v>3576</v>
      </c>
      <c r="C381" s="353" t="s">
        <v>32</v>
      </c>
      <c r="D381" s="355">
        <v>1.42</v>
      </c>
    </row>
    <row r="382" spans="1:4" ht="40.5">
      <c r="A382" s="353">
        <v>100641</v>
      </c>
      <c r="B382" s="354" t="s">
        <v>3577</v>
      </c>
      <c r="C382" s="353" t="s">
        <v>32</v>
      </c>
      <c r="D382" s="355">
        <v>515.41999999999996</v>
      </c>
    </row>
    <row r="383" spans="1:4" ht="40.5">
      <c r="A383" s="353">
        <v>100647</v>
      </c>
      <c r="B383" s="354" t="s">
        <v>3578</v>
      </c>
      <c r="C383" s="353" t="s">
        <v>32</v>
      </c>
      <c r="D383" s="355">
        <v>1093.1300000000001</v>
      </c>
    </row>
    <row r="384" spans="1:4" ht="40.5">
      <c r="A384" s="353">
        <v>102275</v>
      </c>
      <c r="B384" s="354" t="s">
        <v>4960</v>
      </c>
      <c r="C384" s="353" t="s">
        <v>32</v>
      </c>
      <c r="D384" s="355">
        <v>14.15</v>
      </c>
    </row>
    <row r="385" spans="1:4" ht="54">
      <c r="A385" s="353">
        <v>5632</v>
      </c>
      <c r="B385" s="354" t="s">
        <v>658</v>
      </c>
      <c r="C385" s="353" t="s">
        <v>47</v>
      </c>
      <c r="D385" s="355">
        <v>53.26</v>
      </c>
    </row>
    <row r="386" spans="1:4" ht="94.5">
      <c r="A386" s="353">
        <v>5679</v>
      </c>
      <c r="B386" s="354" t="s">
        <v>665</v>
      </c>
      <c r="C386" s="353" t="s">
        <v>47</v>
      </c>
      <c r="D386" s="355">
        <v>36.340000000000003</v>
      </c>
    </row>
    <row r="387" spans="1:4" ht="94.5">
      <c r="A387" s="353">
        <v>5681</v>
      </c>
      <c r="B387" s="354" t="s">
        <v>667</v>
      </c>
      <c r="C387" s="353" t="s">
        <v>47</v>
      </c>
      <c r="D387" s="355">
        <v>34.159999999999997</v>
      </c>
    </row>
    <row r="388" spans="1:4" ht="67.5">
      <c r="A388" s="353">
        <v>5685</v>
      </c>
      <c r="B388" s="354" t="s">
        <v>669</v>
      </c>
      <c r="C388" s="353" t="s">
        <v>47</v>
      </c>
      <c r="D388" s="355">
        <v>37.07</v>
      </c>
    </row>
    <row r="389" spans="1:4" ht="54">
      <c r="A389" s="353">
        <v>5690</v>
      </c>
      <c r="B389" s="354" t="s">
        <v>670</v>
      </c>
      <c r="C389" s="353" t="s">
        <v>47</v>
      </c>
      <c r="D389" s="355">
        <v>3.77</v>
      </c>
    </row>
    <row r="390" spans="1:4" ht="67.5">
      <c r="A390" s="353">
        <v>5806</v>
      </c>
      <c r="B390" s="354" t="s">
        <v>695</v>
      </c>
      <c r="C390" s="353" t="s">
        <v>47</v>
      </c>
      <c r="D390" s="355">
        <v>0.22</v>
      </c>
    </row>
    <row r="391" spans="1:4" ht="81">
      <c r="A391" s="353">
        <v>5826</v>
      </c>
      <c r="B391" s="354" t="s">
        <v>698</v>
      </c>
      <c r="C391" s="353" t="s">
        <v>47</v>
      </c>
      <c r="D391" s="355">
        <v>27.83</v>
      </c>
    </row>
    <row r="392" spans="1:4" ht="40.5">
      <c r="A392" s="353">
        <v>5829</v>
      </c>
      <c r="B392" s="354" t="s">
        <v>60</v>
      </c>
      <c r="C392" s="353" t="s">
        <v>47</v>
      </c>
      <c r="D392" s="355">
        <v>107.32</v>
      </c>
    </row>
    <row r="393" spans="1:4" ht="54">
      <c r="A393" s="353">
        <v>5837</v>
      </c>
      <c r="B393" s="354" t="s">
        <v>700</v>
      </c>
      <c r="C393" s="353" t="s">
        <v>47</v>
      </c>
      <c r="D393" s="355">
        <v>115.2</v>
      </c>
    </row>
    <row r="394" spans="1:4" ht="40.5">
      <c r="A394" s="353">
        <v>5841</v>
      </c>
      <c r="B394" s="354" t="s">
        <v>702</v>
      </c>
      <c r="C394" s="353" t="s">
        <v>47</v>
      </c>
      <c r="D394" s="355">
        <v>4.33</v>
      </c>
    </row>
    <row r="395" spans="1:4" ht="40.5">
      <c r="A395" s="353">
        <v>5845</v>
      </c>
      <c r="B395" s="354" t="s">
        <v>62</v>
      </c>
      <c r="C395" s="353" t="s">
        <v>47</v>
      </c>
      <c r="D395" s="355">
        <v>30.06</v>
      </c>
    </row>
    <row r="396" spans="1:4" ht="40.5">
      <c r="A396" s="353">
        <v>5849</v>
      </c>
      <c r="B396" s="354" t="s">
        <v>704</v>
      </c>
      <c r="C396" s="353" t="s">
        <v>47</v>
      </c>
      <c r="D396" s="355">
        <v>51.71</v>
      </c>
    </row>
    <row r="397" spans="1:4" ht="54">
      <c r="A397" s="353">
        <v>5853</v>
      </c>
      <c r="B397" s="354" t="s">
        <v>64</v>
      </c>
      <c r="C397" s="353" t="s">
        <v>47</v>
      </c>
      <c r="D397" s="355">
        <v>51.96</v>
      </c>
    </row>
    <row r="398" spans="1:4" ht="40.5">
      <c r="A398" s="353">
        <v>5857</v>
      </c>
      <c r="B398" s="354" t="s">
        <v>706</v>
      </c>
      <c r="C398" s="353" t="s">
        <v>47</v>
      </c>
      <c r="D398" s="355">
        <v>139.51</v>
      </c>
    </row>
    <row r="399" spans="1:4" ht="67.5">
      <c r="A399" s="353">
        <v>5865</v>
      </c>
      <c r="B399" s="354" t="s">
        <v>708</v>
      </c>
      <c r="C399" s="353" t="s">
        <v>47</v>
      </c>
      <c r="D399" s="355">
        <v>7.15</v>
      </c>
    </row>
    <row r="400" spans="1:4" ht="54">
      <c r="A400" s="353">
        <v>5869</v>
      </c>
      <c r="B400" s="354" t="s">
        <v>710</v>
      </c>
      <c r="C400" s="353" t="s">
        <v>47</v>
      </c>
      <c r="D400" s="355">
        <v>42.48</v>
      </c>
    </row>
    <row r="401" spans="1:4" ht="94.5">
      <c r="A401" s="353">
        <v>5877</v>
      </c>
      <c r="B401" s="354" t="s">
        <v>712</v>
      </c>
      <c r="C401" s="353" t="s">
        <v>47</v>
      </c>
      <c r="D401" s="355">
        <v>35.65</v>
      </c>
    </row>
    <row r="402" spans="1:4" ht="67.5">
      <c r="A402" s="353">
        <v>5881</v>
      </c>
      <c r="B402" s="354" t="s">
        <v>714</v>
      </c>
      <c r="C402" s="353" t="s">
        <v>47</v>
      </c>
      <c r="D402" s="355">
        <v>45.76</v>
      </c>
    </row>
    <row r="403" spans="1:4" ht="81">
      <c r="A403" s="353">
        <v>5884</v>
      </c>
      <c r="B403" s="354" t="s">
        <v>716</v>
      </c>
      <c r="C403" s="353" t="s">
        <v>47</v>
      </c>
      <c r="D403" s="355">
        <v>38.83</v>
      </c>
    </row>
    <row r="404" spans="1:4" ht="67.5">
      <c r="A404" s="353">
        <v>5892</v>
      </c>
      <c r="B404" s="354" t="s">
        <v>66</v>
      </c>
      <c r="C404" s="353" t="s">
        <v>47</v>
      </c>
      <c r="D404" s="355">
        <v>28.86</v>
      </c>
    </row>
    <row r="405" spans="1:4" ht="67.5">
      <c r="A405" s="353">
        <v>5896</v>
      </c>
      <c r="B405" s="354" t="s">
        <v>718</v>
      </c>
      <c r="C405" s="353" t="s">
        <v>47</v>
      </c>
      <c r="D405" s="355">
        <v>26.56</v>
      </c>
    </row>
    <row r="406" spans="1:4" ht="81">
      <c r="A406" s="353">
        <v>5903</v>
      </c>
      <c r="B406" s="354" t="s">
        <v>720</v>
      </c>
      <c r="C406" s="353" t="s">
        <v>47</v>
      </c>
      <c r="D406" s="355">
        <v>36.01</v>
      </c>
    </row>
    <row r="407" spans="1:4" ht="54">
      <c r="A407" s="353">
        <v>5911</v>
      </c>
      <c r="B407" s="354" t="s">
        <v>68</v>
      </c>
      <c r="C407" s="353" t="s">
        <v>47</v>
      </c>
      <c r="D407" s="355">
        <v>18.239999999999998</v>
      </c>
    </row>
    <row r="408" spans="1:4" ht="40.5">
      <c r="A408" s="353">
        <v>5923</v>
      </c>
      <c r="B408" s="354" t="s">
        <v>722</v>
      </c>
      <c r="C408" s="353" t="s">
        <v>47</v>
      </c>
      <c r="D408" s="355">
        <v>2.95</v>
      </c>
    </row>
    <row r="409" spans="1:4" ht="81">
      <c r="A409" s="353">
        <v>5930</v>
      </c>
      <c r="B409" s="354" t="s">
        <v>724</v>
      </c>
      <c r="C409" s="353" t="s">
        <v>47</v>
      </c>
      <c r="D409" s="355">
        <v>33.79</v>
      </c>
    </row>
    <row r="410" spans="1:4" ht="54">
      <c r="A410" s="353">
        <v>5934</v>
      </c>
      <c r="B410" s="354" t="s">
        <v>70</v>
      </c>
      <c r="C410" s="353" t="s">
        <v>47</v>
      </c>
      <c r="D410" s="355">
        <v>53.77</v>
      </c>
    </row>
    <row r="411" spans="1:4" ht="54">
      <c r="A411" s="353">
        <v>5942</v>
      </c>
      <c r="B411" s="354" t="s">
        <v>726</v>
      </c>
      <c r="C411" s="353" t="s">
        <v>47</v>
      </c>
      <c r="D411" s="355">
        <v>44.03</v>
      </c>
    </row>
    <row r="412" spans="1:4" ht="54">
      <c r="A412" s="353">
        <v>5946</v>
      </c>
      <c r="B412" s="354" t="s">
        <v>728</v>
      </c>
      <c r="C412" s="353" t="s">
        <v>47</v>
      </c>
      <c r="D412" s="355">
        <v>55.52</v>
      </c>
    </row>
    <row r="413" spans="1:4" ht="40.5">
      <c r="A413" s="353">
        <v>5952</v>
      </c>
      <c r="B413" s="354" t="s">
        <v>71</v>
      </c>
      <c r="C413" s="353" t="s">
        <v>47</v>
      </c>
      <c r="D413" s="355">
        <v>12.91</v>
      </c>
    </row>
    <row r="414" spans="1:4" ht="54">
      <c r="A414" s="353">
        <v>5954</v>
      </c>
      <c r="B414" s="354" t="s">
        <v>73</v>
      </c>
      <c r="C414" s="353" t="s">
        <v>47</v>
      </c>
      <c r="D414" s="355">
        <v>3.92</v>
      </c>
    </row>
    <row r="415" spans="1:4" ht="67.5">
      <c r="A415" s="353">
        <v>5961</v>
      </c>
      <c r="B415" s="354" t="s">
        <v>729</v>
      </c>
      <c r="C415" s="353" t="s">
        <v>47</v>
      </c>
      <c r="D415" s="355">
        <v>35.020000000000003</v>
      </c>
    </row>
    <row r="416" spans="1:4" ht="67.5">
      <c r="A416" s="353">
        <v>6260</v>
      </c>
      <c r="B416" s="354" t="s">
        <v>731</v>
      </c>
      <c r="C416" s="353" t="s">
        <v>47</v>
      </c>
      <c r="D416" s="355">
        <v>31.21</v>
      </c>
    </row>
    <row r="417" spans="1:4" ht="54">
      <c r="A417" s="353">
        <v>6880</v>
      </c>
      <c r="B417" s="354" t="s">
        <v>733</v>
      </c>
      <c r="C417" s="353" t="s">
        <v>47</v>
      </c>
      <c r="D417" s="355">
        <v>50.42</v>
      </c>
    </row>
    <row r="418" spans="1:4" ht="40.5">
      <c r="A418" s="353">
        <v>7031</v>
      </c>
      <c r="B418" s="354" t="s">
        <v>735</v>
      </c>
      <c r="C418" s="353" t="s">
        <v>47</v>
      </c>
      <c r="D418" s="355">
        <v>5.52</v>
      </c>
    </row>
    <row r="419" spans="1:4" ht="67.5">
      <c r="A419" s="353">
        <v>7043</v>
      </c>
      <c r="B419" s="354" t="s">
        <v>744</v>
      </c>
      <c r="C419" s="353" t="s">
        <v>47</v>
      </c>
      <c r="D419" s="355">
        <v>0.28000000000000003</v>
      </c>
    </row>
    <row r="420" spans="1:4" ht="81">
      <c r="A420" s="353">
        <v>7050</v>
      </c>
      <c r="B420" s="354" t="s">
        <v>750</v>
      </c>
      <c r="C420" s="353" t="s">
        <v>47</v>
      </c>
      <c r="D420" s="355">
        <v>46.23</v>
      </c>
    </row>
    <row r="421" spans="1:4" ht="67.5">
      <c r="A421" s="353">
        <v>67827</v>
      </c>
      <c r="B421" s="354" t="s">
        <v>786</v>
      </c>
      <c r="C421" s="353" t="s">
        <v>47</v>
      </c>
      <c r="D421" s="355">
        <v>34.06</v>
      </c>
    </row>
    <row r="422" spans="1:4" ht="40.5">
      <c r="A422" s="353">
        <v>73395</v>
      </c>
      <c r="B422" s="354" t="s">
        <v>791</v>
      </c>
      <c r="C422" s="353" t="s">
        <v>47</v>
      </c>
      <c r="D422" s="355">
        <v>4.67</v>
      </c>
    </row>
    <row r="423" spans="1:4" ht="54">
      <c r="A423" s="353">
        <v>83766</v>
      </c>
      <c r="B423" s="354" t="s">
        <v>803</v>
      </c>
      <c r="C423" s="353" t="s">
        <v>47</v>
      </c>
      <c r="D423" s="355">
        <v>27.64</v>
      </c>
    </row>
    <row r="424" spans="1:4" ht="54">
      <c r="A424" s="353">
        <v>84013</v>
      </c>
      <c r="B424" s="354" t="s">
        <v>804</v>
      </c>
      <c r="C424" s="353" t="s">
        <v>47</v>
      </c>
      <c r="D424" s="355">
        <v>51.57</v>
      </c>
    </row>
    <row r="425" spans="1:4" ht="54">
      <c r="A425" s="353">
        <v>87446</v>
      </c>
      <c r="B425" s="354" t="s">
        <v>100</v>
      </c>
      <c r="C425" s="353" t="s">
        <v>47</v>
      </c>
      <c r="D425" s="355">
        <v>0.47</v>
      </c>
    </row>
    <row r="426" spans="1:4" ht="54">
      <c r="A426" s="353">
        <v>88392</v>
      </c>
      <c r="B426" s="354" t="s">
        <v>1065</v>
      </c>
      <c r="C426" s="353" t="s">
        <v>47</v>
      </c>
      <c r="D426" s="355">
        <v>0.92</v>
      </c>
    </row>
    <row r="427" spans="1:4" ht="54">
      <c r="A427" s="353">
        <v>88398</v>
      </c>
      <c r="B427" s="354" t="s">
        <v>1071</v>
      </c>
      <c r="C427" s="353" t="s">
        <v>47</v>
      </c>
      <c r="D427" s="355">
        <v>1.0900000000000001</v>
      </c>
    </row>
    <row r="428" spans="1:4" ht="54">
      <c r="A428" s="353">
        <v>88404</v>
      </c>
      <c r="B428" s="354" t="s">
        <v>1077</v>
      </c>
      <c r="C428" s="353" t="s">
        <v>47</v>
      </c>
      <c r="D428" s="355">
        <v>0.87</v>
      </c>
    </row>
    <row r="429" spans="1:4" ht="54">
      <c r="A429" s="353">
        <v>88430</v>
      </c>
      <c r="B429" s="354" t="s">
        <v>183</v>
      </c>
      <c r="C429" s="353" t="s">
        <v>47</v>
      </c>
      <c r="D429" s="355">
        <v>5.71</v>
      </c>
    </row>
    <row r="430" spans="1:4" ht="54">
      <c r="A430" s="353">
        <v>88438</v>
      </c>
      <c r="B430" s="354" t="s">
        <v>1095</v>
      </c>
      <c r="C430" s="353" t="s">
        <v>47</v>
      </c>
      <c r="D430" s="355">
        <v>7.57</v>
      </c>
    </row>
    <row r="431" spans="1:4" ht="54">
      <c r="A431" s="353">
        <v>88831</v>
      </c>
      <c r="B431" s="354" t="s">
        <v>1111</v>
      </c>
      <c r="C431" s="353" t="s">
        <v>47</v>
      </c>
      <c r="D431" s="355">
        <v>0.34</v>
      </c>
    </row>
    <row r="432" spans="1:4" ht="40.5">
      <c r="A432" s="353">
        <v>88844</v>
      </c>
      <c r="B432" s="354" t="s">
        <v>1121</v>
      </c>
      <c r="C432" s="353" t="s">
        <v>47</v>
      </c>
      <c r="D432" s="355">
        <v>44.53</v>
      </c>
    </row>
    <row r="433" spans="1:4" ht="54">
      <c r="A433" s="353">
        <v>88908</v>
      </c>
      <c r="B433" s="354" t="s">
        <v>1137</v>
      </c>
      <c r="C433" s="353" t="s">
        <v>47</v>
      </c>
      <c r="D433" s="355">
        <v>57.37</v>
      </c>
    </row>
    <row r="434" spans="1:4" ht="67.5">
      <c r="A434" s="353">
        <v>89022</v>
      </c>
      <c r="B434" s="354" t="s">
        <v>1149</v>
      </c>
      <c r="C434" s="353" t="s">
        <v>47</v>
      </c>
      <c r="D434" s="355">
        <v>0.32</v>
      </c>
    </row>
    <row r="435" spans="1:4" ht="40.5">
      <c r="A435" s="353">
        <v>89027</v>
      </c>
      <c r="B435" s="354" t="s">
        <v>196</v>
      </c>
      <c r="C435" s="353" t="s">
        <v>47</v>
      </c>
      <c r="D435" s="355">
        <v>4.5</v>
      </c>
    </row>
    <row r="436" spans="1:4" ht="40.5">
      <c r="A436" s="353">
        <v>89031</v>
      </c>
      <c r="B436" s="354" t="s">
        <v>1156</v>
      </c>
      <c r="C436" s="353" t="s">
        <v>47</v>
      </c>
      <c r="D436" s="355">
        <v>43.15</v>
      </c>
    </row>
    <row r="437" spans="1:4" ht="40.5">
      <c r="A437" s="353">
        <v>89036</v>
      </c>
      <c r="B437" s="354" t="s">
        <v>201</v>
      </c>
      <c r="C437" s="353" t="s">
        <v>47</v>
      </c>
      <c r="D437" s="355">
        <v>25.63</v>
      </c>
    </row>
    <row r="438" spans="1:4" ht="40.5">
      <c r="A438" s="353">
        <v>89218</v>
      </c>
      <c r="B438" s="354" t="s">
        <v>206</v>
      </c>
      <c r="C438" s="353" t="s">
        <v>47</v>
      </c>
      <c r="D438" s="355">
        <v>57.79</v>
      </c>
    </row>
    <row r="439" spans="1:4" ht="54">
      <c r="A439" s="353">
        <v>89226</v>
      </c>
      <c r="B439" s="354" t="s">
        <v>1176</v>
      </c>
      <c r="C439" s="353" t="s">
        <v>47</v>
      </c>
      <c r="D439" s="355">
        <v>1.42</v>
      </c>
    </row>
    <row r="440" spans="1:4" ht="40.5">
      <c r="A440" s="353">
        <v>89235</v>
      </c>
      <c r="B440" s="354" t="s">
        <v>1182</v>
      </c>
      <c r="C440" s="353" t="s">
        <v>47</v>
      </c>
      <c r="D440" s="355">
        <v>151.81</v>
      </c>
    </row>
    <row r="441" spans="1:4" ht="40.5">
      <c r="A441" s="353">
        <v>89243</v>
      </c>
      <c r="B441" s="354" t="s">
        <v>1189</v>
      </c>
      <c r="C441" s="353" t="s">
        <v>47</v>
      </c>
      <c r="D441" s="355">
        <v>333.16</v>
      </c>
    </row>
    <row r="442" spans="1:4" ht="40.5">
      <c r="A442" s="353">
        <v>89251</v>
      </c>
      <c r="B442" s="354" t="s">
        <v>215</v>
      </c>
      <c r="C442" s="353" t="s">
        <v>47</v>
      </c>
      <c r="D442" s="355">
        <v>291.58999999999997</v>
      </c>
    </row>
    <row r="443" spans="1:4" ht="54">
      <c r="A443" s="353">
        <v>89258</v>
      </c>
      <c r="B443" s="354" t="s">
        <v>1194</v>
      </c>
      <c r="C443" s="353" t="s">
        <v>47</v>
      </c>
      <c r="D443" s="355">
        <v>97.3</v>
      </c>
    </row>
    <row r="444" spans="1:4" ht="54">
      <c r="A444" s="353">
        <v>89273</v>
      </c>
      <c r="B444" s="354" t="s">
        <v>1207</v>
      </c>
      <c r="C444" s="353" t="s">
        <v>47</v>
      </c>
      <c r="D444" s="355">
        <v>65.959999999999994</v>
      </c>
    </row>
    <row r="445" spans="1:4" ht="54">
      <c r="A445" s="353">
        <v>89279</v>
      </c>
      <c r="B445" s="354" t="s">
        <v>1213</v>
      </c>
      <c r="C445" s="353" t="s">
        <v>47</v>
      </c>
      <c r="D445" s="355">
        <v>1.72</v>
      </c>
    </row>
    <row r="446" spans="1:4" ht="67.5">
      <c r="A446" s="353">
        <v>89877</v>
      </c>
      <c r="B446" s="354" t="s">
        <v>322</v>
      </c>
      <c r="C446" s="353" t="s">
        <v>47</v>
      </c>
      <c r="D446" s="355">
        <v>48.89</v>
      </c>
    </row>
    <row r="447" spans="1:4" ht="67.5">
      <c r="A447" s="353">
        <v>89884</v>
      </c>
      <c r="B447" s="354" t="s">
        <v>329</v>
      </c>
      <c r="C447" s="353" t="s">
        <v>47</v>
      </c>
      <c r="D447" s="355">
        <v>51.08</v>
      </c>
    </row>
    <row r="448" spans="1:4" ht="54">
      <c r="A448" s="353">
        <v>90587</v>
      </c>
      <c r="B448" s="354" t="s">
        <v>1702</v>
      </c>
      <c r="C448" s="353" t="s">
        <v>47</v>
      </c>
      <c r="D448" s="355">
        <v>0.42</v>
      </c>
    </row>
    <row r="449" spans="1:4" ht="40.5">
      <c r="A449" s="353">
        <v>90626</v>
      </c>
      <c r="B449" s="354" t="s">
        <v>351</v>
      </c>
      <c r="C449" s="353" t="s">
        <v>47</v>
      </c>
      <c r="D449" s="355">
        <v>2.33</v>
      </c>
    </row>
    <row r="450" spans="1:4" ht="54">
      <c r="A450" s="353">
        <v>90632</v>
      </c>
      <c r="B450" s="354" t="s">
        <v>356</v>
      </c>
      <c r="C450" s="353" t="s">
        <v>47</v>
      </c>
      <c r="D450" s="355">
        <v>50.84</v>
      </c>
    </row>
    <row r="451" spans="1:4" ht="67.5">
      <c r="A451" s="353">
        <v>90638</v>
      </c>
      <c r="B451" s="354" t="s">
        <v>362</v>
      </c>
      <c r="C451" s="353" t="s">
        <v>47</v>
      </c>
      <c r="D451" s="355">
        <v>4.3899999999999997</v>
      </c>
    </row>
    <row r="452" spans="1:4" ht="54">
      <c r="A452" s="353">
        <v>90644</v>
      </c>
      <c r="B452" s="354" t="s">
        <v>1709</v>
      </c>
      <c r="C452" s="353" t="s">
        <v>47</v>
      </c>
      <c r="D452" s="355">
        <v>6.55</v>
      </c>
    </row>
    <row r="453" spans="1:4" ht="67.5">
      <c r="A453" s="353">
        <v>90651</v>
      </c>
      <c r="B453" s="354" t="s">
        <v>1715</v>
      </c>
      <c r="C453" s="353" t="s">
        <v>47</v>
      </c>
      <c r="D453" s="355">
        <v>0.79</v>
      </c>
    </row>
    <row r="454" spans="1:4" ht="40.5">
      <c r="A454" s="353">
        <v>90657</v>
      </c>
      <c r="B454" s="354" t="s">
        <v>364</v>
      </c>
      <c r="C454" s="353" t="s">
        <v>47</v>
      </c>
      <c r="D454" s="355">
        <v>4.2699999999999996</v>
      </c>
    </row>
    <row r="455" spans="1:4" ht="40.5">
      <c r="A455" s="353">
        <v>90663</v>
      </c>
      <c r="B455" s="354" t="s">
        <v>366</v>
      </c>
      <c r="C455" s="353" t="s">
        <v>47</v>
      </c>
      <c r="D455" s="355">
        <v>4.57</v>
      </c>
    </row>
    <row r="456" spans="1:4" ht="81">
      <c r="A456" s="353">
        <v>90669</v>
      </c>
      <c r="B456" s="354" t="s">
        <v>1729</v>
      </c>
      <c r="C456" s="353" t="s">
        <v>47</v>
      </c>
      <c r="D456" s="355">
        <v>6.22</v>
      </c>
    </row>
    <row r="457" spans="1:4" ht="81">
      <c r="A457" s="353">
        <v>90675</v>
      </c>
      <c r="B457" s="354" t="s">
        <v>1735</v>
      </c>
      <c r="C457" s="353" t="s">
        <v>47</v>
      </c>
      <c r="D457" s="355">
        <v>184.69</v>
      </c>
    </row>
    <row r="458" spans="1:4" ht="81">
      <c r="A458" s="353">
        <v>90681</v>
      </c>
      <c r="B458" s="354" t="s">
        <v>1741</v>
      </c>
      <c r="C458" s="353" t="s">
        <v>47</v>
      </c>
      <c r="D458" s="355">
        <v>107.52</v>
      </c>
    </row>
    <row r="459" spans="1:4" ht="54">
      <c r="A459" s="353">
        <v>90687</v>
      </c>
      <c r="B459" s="354" t="s">
        <v>1747</v>
      </c>
      <c r="C459" s="353" t="s">
        <v>47</v>
      </c>
      <c r="D459" s="355">
        <v>43.06</v>
      </c>
    </row>
    <row r="460" spans="1:4" ht="54">
      <c r="A460" s="353">
        <v>90693</v>
      </c>
      <c r="B460" s="354" t="s">
        <v>1753</v>
      </c>
      <c r="C460" s="353" t="s">
        <v>47</v>
      </c>
      <c r="D460" s="355">
        <v>28.87</v>
      </c>
    </row>
    <row r="461" spans="1:4" ht="54">
      <c r="A461" s="353">
        <v>90965</v>
      </c>
      <c r="B461" s="354" t="s">
        <v>388</v>
      </c>
      <c r="C461" s="353" t="s">
        <v>47</v>
      </c>
      <c r="D461" s="355">
        <v>5.25</v>
      </c>
    </row>
    <row r="462" spans="1:4" ht="54">
      <c r="A462" s="353">
        <v>90973</v>
      </c>
      <c r="B462" s="354" t="s">
        <v>1760</v>
      </c>
      <c r="C462" s="353" t="s">
        <v>47</v>
      </c>
      <c r="D462" s="355">
        <v>5.26</v>
      </c>
    </row>
    <row r="463" spans="1:4" ht="54">
      <c r="A463" s="353">
        <v>90982</v>
      </c>
      <c r="B463" s="354" t="s">
        <v>393</v>
      </c>
      <c r="C463" s="353" t="s">
        <v>47</v>
      </c>
      <c r="D463" s="355">
        <v>13.37</v>
      </c>
    </row>
    <row r="464" spans="1:4" ht="54">
      <c r="A464" s="353">
        <v>91001</v>
      </c>
      <c r="B464" s="354" t="s">
        <v>1768</v>
      </c>
      <c r="C464" s="353" t="s">
        <v>47</v>
      </c>
      <c r="D464" s="355">
        <v>6.24</v>
      </c>
    </row>
    <row r="465" spans="1:4" ht="67.5">
      <c r="A465" s="353">
        <v>91032</v>
      </c>
      <c r="B465" s="354" t="s">
        <v>400</v>
      </c>
      <c r="C465" s="353" t="s">
        <v>47</v>
      </c>
      <c r="D465" s="355">
        <v>33.340000000000003</v>
      </c>
    </row>
    <row r="466" spans="1:4" ht="54">
      <c r="A466" s="353">
        <v>91278</v>
      </c>
      <c r="B466" s="354" t="s">
        <v>1826</v>
      </c>
      <c r="C466" s="353" t="s">
        <v>47</v>
      </c>
      <c r="D466" s="355">
        <v>0.52</v>
      </c>
    </row>
    <row r="467" spans="1:4" ht="67.5">
      <c r="A467" s="353">
        <v>91285</v>
      </c>
      <c r="B467" s="354" t="s">
        <v>1832</v>
      </c>
      <c r="C467" s="353" t="s">
        <v>47</v>
      </c>
      <c r="D467" s="355">
        <v>1.04</v>
      </c>
    </row>
    <row r="468" spans="1:4" ht="81">
      <c r="A468" s="353">
        <v>91387</v>
      </c>
      <c r="B468" s="354" t="s">
        <v>1848</v>
      </c>
      <c r="C468" s="353" t="s">
        <v>47</v>
      </c>
      <c r="D468" s="355">
        <v>37.94</v>
      </c>
    </row>
    <row r="469" spans="1:4" ht="81">
      <c r="A469" s="353">
        <v>91395</v>
      </c>
      <c r="B469" s="354" t="s">
        <v>1852</v>
      </c>
      <c r="C469" s="353" t="s">
        <v>47</v>
      </c>
      <c r="D469" s="355">
        <v>30.31</v>
      </c>
    </row>
    <row r="470" spans="1:4" ht="81">
      <c r="A470" s="353">
        <v>91486</v>
      </c>
      <c r="B470" s="354" t="s">
        <v>1862</v>
      </c>
      <c r="C470" s="353" t="s">
        <v>47</v>
      </c>
      <c r="D470" s="355">
        <v>37.83</v>
      </c>
    </row>
    <row r="471" spans="1:4" ht="40.5">
      <c r="A471" s="353">
        <v>91534</v>
      </c>
      <c r="B471" s="354" t="s">
        <v>1875</v>
      </c>
      <c r="C471" s="353" t="s">
        <v>47</v>
      </c>
      <c r="D471" s="355">
        <v>14.17</v>
      </c>
    </row>
    <row r="472" spans="1:4" ht="81">
      <c r="A472" s="353">
        <v>91635</v>
      </c>
      <c r="B472" s="354" t="s">
        <v>1882</v>
      </c>
      <c r="C472" s="353" t="s">
        <v>47</v>
      </c>
      <c r="D472" s="355">
        <v>32.29</v>
      </c>
    </row>
    <row r="473" spans="1:4" ht="81">
      <c r="A473" s="353">
        <v>91646</v>
      </c>
      <c r="B473" s="354" t="s">
        <v>1889</v>
      </c>
      <c r="C473" s="353" t="s">
        <v>47</v>
      </c>
      <c r="D473" s="355">
        <v>54.72</v>
      </c>
    </row>
    <row r="474" spans="1:4" ht="40.5">
      <c r="A474" s="353">
        <v>91693</v>
      </c>
      <c r="B474" s="354" t="s">
        <v>1895</v>
      </c>
      <c r="C474" s="353" t="s">
        <v>47</v>
      </c>
      <c r="D474" s="355">
        <v>13.53</v>
      </c>
    </row>
    <row r="475" spans="1:4" ht="40.5">
      <c r="A475" s="353">
        <v>92044</v>
      </c>
      <c r="B475" s="354" t="s">
        <v>2034</v>
      </c>
      <c r="C475" s="353" t="s">
        <v>47</v>
      </c>
      <c r="D475" s="355">
        <v>6.43</v>
      </c>
    </row>
    <row r="476" spans="1:4" ht="94.5">
      <c r="A476" s="353">
        <v>92107</v>
      </c>
      <c r="B476" s="354" t="s">
        <v>2040</v>
      </c>
      <c r="C476" s="353" t="s">
        <v>47</v>
      </c>
      <c r="D476" s="355">
        <v>38.18</v>
      </c>
    </row>
    <row r="477" spans="1:4" ht="54">
      <c r="A477" s="353">
        <v>92113</v>
      </c>
      <c r="B477" s="354" t="s">
        <v>454</v>
      </c>
      <c r="C477" s="353" t="s">
        <v>47</v>
      </c>
      <c r="D477" s="355">
        <v>1.01</v>
      </c>
    </row>
    <row r="478" spans="1:4" ht="27">
      <c r="A478" s="353">
        <v>92119</v>
      </c>
      <c r="B478" s="354" t="s">
        <v>459</v>
      </c>
      <c r="C478" s="353" t="s">
        <v>47</v>
      </c>
      <c r="D478" s="355">
        <v>0.11</v>
      </c>
    </row>
    <row r="479" spans="1:4" ht="40.5">
      <c r="A479" s="353">
        <v>92139</v>
      </c>
      <c r="B479" s="354" t="s">
        <v>2047</v>
      </c>
      <c r="C479" s="353" t="s">
        <v>47</v>
      </c>
      <c r="D479" s="355">
        <v>25.02</v>
      </c>
    </row>
    <row r="480" spans="1:4" ht="40.5">
      <c r="A480" s="353">
        <v>92146</v>
      </c>
      <c r="B480" s="354" t="s">
        <v>469</v>
      </c>
      <c r="C480" s="353" t="s">
        <v>47</v>
      </c>
      <c r="D480" s="355">
        <v>16.899999999999999</v>
      </c>
    </row>
    <row r="481" spans="1:4" ht="81">
      <c r="A481" s="353">
        <v>92243</v>
      </c>
      <c r="B481" s="354" t="s">
        <v>2068</v>
      </c>
      <c r="C481" s="353" t="s">
        <v>47</v>
      </c>
      <c r="D481" s="355">
        <v>44.92</v>
      </c>
    </row>
    <row r="482" spans="1:4" ht="54">
      <c r="A482" s="353">
        <v>92717</v>
      </c>
      <c r="B482" s="354" t="s">
        <v>2108</v>
      </c>
      <c r="C482" s="353" t="s">
        <v>47</v>
      </c>
      <c r="D482" s="355">
        <v>0.34</v>
      </c>
    </row>
    <row r="483" spans="1:4" ht="40.5">
      <c r="A483" s="353">
        <v>92961</v>
      </c>
      <c r="B483" s="354" t="s">
        <v>2259</v>
      </c>
      <c r="C483" s="353" t="s">
        <v>47</v>
      </c>
      <c r="D483" s="355">
        <v>3.97</v>
      </c>
    </row>
    <row r="484" spans="1:4" ht="40.5">
      <c r="A484" s="353">
        <v>92967</v>
      </c>
      <c r="B484" s="354" t="s">
        <v>2263</v>
      </c>
      <c r="C484" s="353" t="s">
        <v>47</v>
      </c>
      <c r="D484" s="355">
        <v>12.96</v>
      </c>
    </row>
    <row r="485" spans="1:4" ht="81">
      <c r="A485" s="353">
        <v>93225</v>
      </c>
      <c r="B485" s="354" t="s">
        <v>2339</v>
      </c>
      <c r="C485" s="353" t="s">
        <v>47</v>
      </c>
      <c r="D485" s="355">
        <v>279.75</v>
      </c>
    </row>
    <row r="486" spans="1:4" ht="54">
      <c r="A486" s="353">
        <v>93234</v>
      </c>
      <c r="B486" s="354" t="s">
        <v>498</v>
      </c>
      <c r="C486" s="353" t="s">
        <v>47</v>
      </c>
      <c r="D486" s="355">
        <v>0.43</v>
      </c>
    </row>
    <row r="487" spans="1:4" ht="67.5">
      <c r="A487" s="353">
        <v>93244</v>
      </c>
      <c r="B487" s="354" t="s">
        <v>499</v>
      </c>
      <c r="C487" s="353" t="s">
        <v>47</v>
      </c>
      <c r="D487" s="355">
        <v>38.020000000000003</v>
      </c>
    </row>
    <row r="488" spans="1:4" ht="40.5">
      <c r="A488" s="353">
        <v>93274</v>
      </c>
      <c r="B488" s="354" t="s">
        <v>2350</v>
      </c>
      <c r="C488" s="353" t="s">
        <v>47</v>
      </c>
      <c r="D488" s="355">
        <v>56.36</v>
      </c>
    </row>
    <row r="489" spans="1:4" ht="40.5">
      <c r="A489" s="353">
        <v>93282</v>
      </c>
      <c r="B489" s="354" t="s">
        <v>2356</v>
      </c>
      <c r="C489" s="353" t="s">
        <v>47</v>
      </c>
      <c r="D489" s="355">
        <v>13.21</v>
      </c>
    </row>
    <row r="490" spans="1:4" ht="54">
      <c r="A490" s="353">
        <v>93288</v>
      </c>
      <c r="B490" s="354" t="s">
        <v>2362</v>
      </c>
      <c r="C490" s="353" t="s">
        <v>47</v>
      </c>
      <c r="D490" s="355">
        <v>115.77</v>
      </c>
    </row>
    <row r="491" spans="1:4" ht="81">
      <c r="A491" s="353">
        <v>93403</v>
      </c>
      <c r="B491" s="354" t="s">
        <v>2387</v>
      </c>
      <c r="C491" s="353" t="s">
        <v>47</v>
      </c>
      <c r="D491" s="355">
        <v>32.29</v>
      </c>
    </row>
    <row r="492" spans="1:4" ht="81">
      <c r="A492" s="353">
        <v>93409</v>
      </c>
      <c r="B492" s="354" t="s">
        <v>3579</v>
      </c>
      <c r="C492" s="353" t="s">
        <v>47</v>
      </c>
      <c r="D492" s="355">
        <v>22.4</v>
      </c>
    </row>
    <row r="493" spans="1:4" ht="40.5">
      <c r="A493" s="353">
        <v>93416</v>
      </c>
      <c r="B493" s="354" t="s">
        <v>2393</v>
      </c>
      <c r="C493" s="353" t="s">
        <v>47</v>
      </c>
      <c r="D493" s="355">
        <v>0.22</v>
      </c>
    </row>
    <row r="494" spans="1:4" ht="40.5">
      <c r="A494" s="353">
        <v>93422</v>
      </c>
      <c r="B494" s="354" t="s">
        <v>503</v>
      </c>
      <c r="C494" s="353" t="s">
        <v>47</v>
      </c>
      <c r="D494" s="355">
        <v>2.93</v>
      </c>
    </row>
    <row r="495" spans="1:4" ht="40.5">
      <c r="A495" s="353">
        <v>93428</v>
      </c>
      <c r="B495" s="354" t="s">
        <v>2402</v>
      </c>
      <c r="C495" s="353" t="s">
        <v>47</v>
      </c>
      <c r="D495" s="355">
        <v>4.16</v>
      </c>
    </row>
    <row r="496" spans="1:4" ht="40.5">
      <c r="A496" s="353">
        <v>93434</v>
      </c>
      <c r="B496" s="354" t="s">
        <v>2408</v>
      </c>
      <c r="C496" s="353" t="s">
        <v>47</v>
      </c>
      <c r="D496" s="355">
        <v>174.13</v>
      </c>
    </row>
    <row r="497" spans="1:4" ht="40.5">
      <c r="A497" s="353">
        <v>93440</v>
      </c>
      <c r="B497" s="354" t="s">
        <v>2414</v>
      </c>
      <c r="C497" s="353" t="s">
        <v>47</v>
      </c>
      <c r="D497" s="355">
        <v>76.05</v>
      </c>
    </row>
    <row r="498" spans="1:4" ht="40.5">
      <c r="A498" s="353">
        <v>95122</v>
      </c>
      <c r="B498" s="354" t="s">
        <v>2635</v>
      </c>
      <c r="C498" s="353" t="s">
        <v>47</v>
      </c>
      <c r="D498" s="355">
        <v>123.85</v>
      </c>
    </row>
    <row r="499" spans="1:4" ht="40.5">
      <c r="A499" s="353">
        <v>95128</v>
      </c>
      <c r="B499" s="354" t="s">
        <v>534</v>
      </c>
      <c r="C499" s="353" t="s">
        <v>47</v>
      </c>
      <c r="D499" s="355">
        <v>32</v>
      </c>
    </row>
    <row r="500" spans="1:4" ht="40.5">
      <c r="A500" s="353">
        <v>95140</v>
      </c>
      <c r="B500" s="354" t="s">
        <v>2646</v>
      </c>
      <c r="C500" s="353" t="s">
        <v>47</v>
      </c>
      <c r="D500" s="355">
        <v>0.04</v>
      </c>
    </row>
    <row r="501" spans="1:4" ht="40.5">
      <c r="A501" s="353">
        <v>95213</v>
      </c>
      <c r="B501" s="354" t="s">
        <v>2653</v>
      </c>
      <c r="C501" s="353" t="s">
        <v>47</v>
      </c>
      <c r="D501" s="355">
        <v>62.13</v>
      </c>
    </row>
    <row r="502" spans="1:4" ht="27">
      <c r="A502" s="353">
        <v>95259</v>
      </c>
      <c r="B502" s="354" t="s">
        <v>539</v>
      </c>
      <c r="C502" s="353" t="s">
        <v>47</v>
      </c>
      <c r="D502" s="355">
        <v>12.71</v>
      </c>
    </row>
    <row r="503" spans="1:4" ht="40.5">
      <c r="A503" s="353">
        <v>95265</v>
      </c>
      <c r="B503" s="354" t="s">
        <v>2667</v>
      </c>
      <c r="C503" s="353" t="s">
        <v>47</v>
      </c>
      <c r="D503" s="355">
        <v>0.71</v>
      </c>
    </row>
    <row r="504" spans="1:4" ht="54">
      <c r="A504" s="353">
        <v>95271</v>
      </c>
      <c r="B504" s="354" t="s">
        <v>2673</v>
      </c>
      <c r="C504" s="353" t="s">
        <v>47</v>
      </c>
      <c r="D504" s="355">
        <v>0.46</v>
      </c>
    </row>
    <row r="505" spans="1:4" ht="40.5">
      <c r="A505" s="353">
        <v>95277</v>
      </c>
      <c r="B505" s="354" t="s">
        <v>2679</v>
      </c>
      <c r="C505" s="353" t="s">
        <v>47</v>
      </c>
      <c r="D505" s="355">
        <v>0.45</v>
      </c>
    </row>
    <row r="506" spans="1:4" ht="40.5">
      <c r="A506" s="353">
        <v>95283</v>
      </c>
      <c r="B506" s="354" t="s">
        <v>2685</v>
      </c>
      <c r="C506" s="353" t="s">
        <v>47</v>
      </c>
      <c r="D506" s="355">
        <v>0.49</v>
      </c>
    </row>
    <row r="507" spans="1:4" ht="67.5">
      <c r="A507" s="353">
        <v>95621</v>
      </c>
      <c r="B507" s="354" t="s">
        <v>2821</v>
      </c>
      <c r="C507" s="353" t="s">
        <v>47</v>
      </c>
      <c r="D507" s="355">
        <v>12.43</v>
      </c>
    </row>
    <row r="508" spans="1:4" ht="54">
      <c r="A508" s="353">
        <v>95632</v>
      </c>
      <c r="B508" s="354" t="s">
        <v>2829</v>
      </c>
      <c r="C508" s="353" t="s">
        <v>47</v>
      </c>
      <c r="D508" s="355">
        <v>48.83</v>
      </c>
    </row>
    <row r="509" spans="1:4" ht="40.5">
      <c r="A509" s="353">
        <v>95703</v>
      </c>
      <c r="B509" s="354" t="s">
        <v>2850</v>
      </c>
      <c r="C509" s="353" t="s">
        <v>47</v>
      </c>
      <c r="D509" s="355">
        <v>18.59</v>
      </c>
    </row>
    <row r="510" spans="1:4" ht="54">
      <c r="A510" s="353">
        <v>95709</v>
      </c>
      <c r="B510" s="354" t="s">
        <v>2856</v>
      </c>
      <c r="C510" s="353" t="s">
        <v>47</v>
      </c>
      <c r="D510" s="355">
        <v>49.28</v>
      </c>
    </row>
    <row r="511" spans="1:4" ht="67.5">
      <c r="A511" s="353">
        <v>95715</v>
      </c>
      <c r="B511" s="354" t="s">
        <v>2862</v>
      </c>
      <c r="C511" s="353" t="s">
        <v>47</v>
      </c>
      <c r="D511" s="355">
        <v>59.56</v>
      </c>
    </row>
    <row r="512" spans="1:4" ht="81">
      <c r="A512" s="353">
        <v>95721</v>
      </c>
      <c r="B512" s="354" t="s">
        <v>2868</v>
      </c>
      <c r="C512" s="353" t="s">
        <v>47</v>
      </c>
      <c r="D512" s="355">
        <v>57.96</v>
      </c>
    </row>
    <row r="513" spans="1:4" ht="40.5">
      <c r="A513" s="353">
        <v>95873</v>
      </c>
      <c r="B513" s="354" t="s">
        <v>560</v>
      </c>
      <c r="C513" s="353" t="s">
        <v>47</v>
      </c>
      <c r="D513" s="355">
        <v>6.65</v>
      </c>
    </row>
    <row r="514" spans="1:4" ht="40.5">
      <c r="A514" s="353">
        <v>96014</v>
      </c>
      <c r="B514" s="354" t="s">
        <v>2932</v>
      </c>
      <c r="C514" s="353" t="s">
        <v>47</v>
      </c>
      <c r="D514" s="355">
        <v>34.200000000000003</v>
      </c>
    </row>
    <row r="515" spans="1:4" ht="40.5">
      <c r="A515" s="353">
        <v>96021</v>
      </c>
      <c r="B515" s="354" t="s">
        <v>2938</v>
      </c>
      <c r="C515" s="353" t="s">
        <v>47</v>
      </c>
      <c r="D515" s="355">
        <v>33.96</v>
      </c>
    </row>
    <row r="516" spans="1:4" ht="40.5">
      <c r="A516" s="353">
        <v>96029</v>
      </c>
      <c r="B516" s="354" t="s">
        <v>624</v>
      </c>
      <c r="C516" s="353" t="s">
        <v>47</v>
      </c>
      <c r="D516" s="355">
        <v>29.53</v>
      </c>
    </row>
    <row r="517" spans="1:4" ht="54">
      <c r="A517" s="353">
        <v>96036</v>
      </c>
      <c r="B517" s="354" t="s">
        <v>2944</v>
      </c>
      <c r="C517" s="353" t="s">
        <v>47</v>
      </c>
      <c r="D517" s="355">
        <v>41.99</v>
      </c>
    </row>
    <row r="518" spans="1:4" ht="40.5">
      <c r="A518" s="353">
        <v>96155</v>
      </c>
      <c r="B518" s="354" t="s">
        <v>2971</v>
      </c>
      <c r="C518" s="353" t="s">
        <v>47</v>
      </c>
      <c r="D518" s="355">
        <v>29.77</v>
      </c>
    </row>
    <row r="519" spans="1:4" ht="54">
      <c r="A519" s="353">
        <v>96156</v>
      </c>
      <c r="B519" s="354" t="s">
        <v>631</v>
      </c>
      <c r="C519" s="353" t="s">
        <v>47</v>
      </c>
      <c r="D519" s="355">
        <v>34.880000000000003</v>
      </c>
    </row>
    <row r="520" spans="1:4" ht="40.5">
      <c r="A520" s="353">
        <v>96159</v>
      </c>
      <c r="B520" s="354" t="s">
        <v>2973</v>
      </c>
      <c r="C520" s="353" t="s">
        <v>47</v>
      </c>
      <c r="D520" s="355">
        <v>49.1</v>
      </c>
    </row>
    <row r="521" spans="1:4" ht="40.5">
      <c r="A521" s="353">
        <v>96246</v>
      </c>
      <c r="B521" s="354" t="s">
        <v>2979</v>
      </c>
      <c r="C521" s="353" t="s">
        <v>47</v>
      </c>
      <c r="D521" s="355">
        <v>32.61</v>
      </c>
    </row>
    <row r="522" spans="1:4" ht="54">
      <c r="A522" s="353">
        <v>96464</v>
      </c>
      <c r="B522" s="354" t="s">
        <v>3006</v>
      </c>
      <c r="C522" s="353" t="s">
        <v>47</v>
      </c>
      <c r="D522" s="355">
        <v>52.7</v>
      </c>
    </row>
    <row r="523" spans="1:4" ht="54">
      <c r="A523" s="353">
        <v>98765</v>
      </c>
      <c r="B523" s="354" t="s">
        <v>3580</v>
      </c>
      <c r="C523" s="353" t="s">
        <v>47</v>
      </c>
      <c r="D523" s="355">
        <v>0.13</v>
      </c>
    </row>
    <row r="524" spans="1:4" ht="67.5">
      <c r="A524" s="353">
        <v>99834</v>
      </c>
      <c r="B524" s="354" t="s">
        <v>3581</v>
      </c>
      <c r="C524" s="353" t="s">
        <v>47</v>
      </c>
      <c r="D524" s="355">
        <v>0.19</v>
      </c>
    </row>
    <row r="525" spans="1:4" ht="40.5">
      <c r="A525" s="353">
        <v>100642</v>
      </c>
      <c r="B525" s="354" t="s">
        <v>3582</v>
      </c>
      <c r="C525" s="353" t="s">
        <v>47</v>
      </c>
      <c r="D525" s="355">
        <v>141.75</v>
      </c>
    </row>
    <row r="526" spans="1:4" ht="40.5">
      <c r="A526" s="353">
        <v>100648</v>
      </c>
      <c r="B526" s="354" t="s">
        <v>3583</v>
      </c>
      <c r="C526" s="353" t="s">
        <v>47</v>
      </c>
      <c r="D526" s="355">
        <v>350.03</v>
      </c>
    </row>
    <row r="527" spans="1:4" ht="40.5">
      <c r="A527" s="353">
        <v>102274</v>
      </c>
      <c r="B527" s="354" t="s">
        <v>4961</v>
      </c>
      <c r="C527" s="353" t="s">
        <v>47</v>
      </c>
      <c r="D527" s="355">
        <v>12.2</v>
      </c>
    </row>
    <row r="528" spans="1:4" ht="67.5">
      <c r="A528" s="353">
        <v>5089</v>
      </c>
      <c r="B528" s="354" t="s">
        <v>46</v>
      </c>
      <c r="C528" s="353" t="s">
        <v>19</v>
      </c>
      <c r="D528" s="355">
        <v>27.08</v>
      </c>
    </row>
    <row r="529" spans="1:4" ht="54">
      <c r="A529" s="353">
        <v>5627</v>
      </c>
      <c r="B529" s="354" t="s">
        <v>653</v>
      </c>
      <c r="C529" s="353" t="s">
        <v>19</v>
      </c>
      <c r="D529" s="355">
        <v>32.200000000000003</v>
      </c>
    </row>
    <row r="530" spans="1:4" ht="54">
      <c r="A530" s="353">
        <v>5628</v>
      </c>
      <c r="B530" s="354" t="s">
        <v>654</v>
      </c>
      <c r="C530" s="353" t="s">
        <v>19</v>
      </c>
      <c r="D530" s="355">
        <v>4.37</v>
      </c>
    </row>
    <row r="531" spans="1:4" ht="54">
      <c r="A531" s="353">
        <v>5629</v>
      </c>
      <c r="B531" s="354" t="s">
        <v>655</v>
      </c>
      <c r="C531" s="353" t="s">
        <v>19</v>
      </c>
      <c r="D531" s="355">
        <v>40.25</v>
      </c>
    </row>
    <row r="532" spans="1:4" ht="54">
      <c r="A532" s="353">
        <v>5630</v>
      </c>
      <c r="B532" s="354" t="s">
        <v>656</v>
      </c>
      <c r="C532" s="353" t="s">
        <v>19</v>
      </c>
      <c r="D532" s="355">
        <v>53.09</v>
      </c>
    </row>
    <row r="533" spans="1:4" ht="54">
      <c r="A533" s="353">
        <v>5658</v>
      </c>
      <c r="B533" s="354" t="s">
        <v>659</v>
      </c>
      <c r="C533" s="353" t="s">
        <v>19</v>
      </c>
      <c r="D533" s="355">
        <v>2.2999999999999998</v>
      </c>
    </row>
    <row r="534" spans="1:4" ht="94.5">
      <c r="A534" s="353">
        <v>5664</v>
      </c>
      <c r="B534" s="354" t="s">
        <v>660</v>
      </c>
      <c r="C534" s="353" t="s">
        <v>19</v>
      </c>
      <c r="D534" s="355">
        <v>21.64</v>
      </c>
    </row>
    <row r="535" spans="1:4" ht="94.5">
      <c r="A535" s="353">
        <v>5667</v>
      </c>
      <c r="B535" s="354" t="s">
        <v>661</v>
      </c>
      <c r="C535" s="353" t="s">
        <v>19</v>
      </c>
      <c r="D535" s="355">
        <v>19.239999999999998</v>
      </c>
    </row>
    <row r="536" spans="1:4" ht="94.5">
      <c r="A536" s="353">
        <v>5668</v>
      </c>
      <c r="B536" s="354" t="s">
        <v>662</v>
      </c>
      <c r="C536" s="353" t="s">
        <v>19</v>
      </c>
      <c r="D536" s="355">
        <v>40.619999999999997</v>
      </c>
    </row>
    <row r="537" spans="1:4" ht="67.5">
      <c r="A537" s="353">
        <v>5674</v>
      </c>
      <c r="B537" s="354" t="s">
        <v>663</v>
      </c>
      <c r="C537" s="353" t="s">
        <v>19</v>
      </c>
      <c r="D537" s="355">
        <v>26.04</v>
      </c>
    </row>
    <row r="538" spans="1:4" ht="67.5">
      <c r="A538" s="353">
        <v>5692</v>
      </c>
      <c r="B538" s="354" t="s">
        <v>671</v>
      </c>
      <c r="C538" s="353" t="s">
        <v>19</v>
      </c>
      <c r="D538" s="355">
        <v>0.22</v>
      </c>
    </row>
    <row r="539" spans="1:4" ht="67.5">
      <c r="A539" s="353">
        <v>5693</v>
      </c>
      <c r="B539" s="354" t="s">
        <v>672</v>
      </c>
      <c r="C539" s="353" t="s">
        <v>19</v>
      </c>
      <c r="D539" s="355">
        <v>8.39</v>
      </c>
    </row>
    <row r="540" spans="1:4" ht="67.5">
      <c r="A540" s="353">
        <v>5695</v>
      </c>
      <c r="B540" s="354" t="s">
        <v>673</v>
      </c>
      <c r="C540" s="353" t="s">
        <v>19</v>
      </c>
      <c r="D540" s="355">
        <v>32.06</v>
      </c>
    </row>
    <row r="541" spans="1:4" ht="40.5">
      <c r="A541" s="353">
        <v>5703</v>
      </c>
      <c r="B541" s="354" t="s">
        <v>49</v>
      </c>
      <c r="C541" s="353" t="s">
        <v>19</v>
      </c>
      <c r="D541" s="355">
        <v>19.989999999999998</v>
      </c>
    </row>
    <row r="542" spans="1:4" ht="81">
      <c r="A542" s="353">
        <v>5705</v>
      </c>
      <c r="B542" s="354" t="s">
        <v>674</v>
      </c>
      <c r="C542" s="353" t="s">
        <v>19</v>
      </c>
      <c r="D542" s="355">
        <v>19.809999999999999</v>
      </c>
    </row>
    <row r="543" spans="1:4" ht="40.5">
      <c r="A543" s="353">
        <v>5707</v>
      </c>
      <c r="B543" s="354" t="s">
        <v>675</v>
      </c>
      <c r="C543" s="353" t="s">
        <v>19</v>
      </c>
      <c r="D543" s="355">
        <v>56.74</v>
      </c>
    </row>
    <row r="544" spans="1:4" ht="54">
      <c r="A544" s="353">
        <v>5710</v>
      </c>
      <c r="B544" s="354" t="s">
        <v>676</v>
      </c>
      <c r="C544" s="353" t="s">
        <v>19</v>
      </c>
      <c r="D544" s="355">
        <v>135.03</v>
      </c>
    </row>
    <row r="545" spans="1:4" ht="54">
      <c r="A545" s="353">
        <v>5711</v>
      </c>
      <c r="B545" s="354" t="s">
        <v>677</v>
      </c>
      <c r="C545" s="353" t="s">
        <v>19</v>
      </c>
      <c r="D545" s="355">
        <v>73.349999999999994</v>
      </c>
    </row>
    <row r="546" spans="1:4" ht="40.5">
      <c r="A546" s="353">
        <v>5714</v>
      </c>
      <c r="B546" s="354" t="s">
        <v>50</v>
      </c>
      <c r="C546" s="353" t="s">
        <v>19</v>
      </c>
      <c r="D546" s="355">
        <v>11.67</v>
      </c>
    </row>
    <row r="547" spans="1:4" ht="40.5">
      <c r="A547" s="353">
        <v>5715</v>
      </c>
      <c r="B547" s="354" t="s">
        <v>51</v>
      </c>
      <c r="C547" s="353" t="s">
        <v>19</v>
      </c>
      <c r="D547" s="355">
        <v>98.69</v>
      </c>
    </row>
    <row r="548" spans="1:4" ht="40.5">
      <c r="A548" s="353">
        <v>5718</v>
      </c>
      <c r="B548" s="354" t="s">
        <v>678</v>
      </c>
      <c r="C548" s="353" t="s">
        <v>19</v>
      </c>
      <c r="D548" s="355">
        <v>87.55</v>
      </c>
    </row>
    <row r="549" spans="1:4" ht="54">
      <c r="A549" s="353">
        <v>5721</v>
      </c>
      <c r="B549" s="354" t="s">
        <v>52</v>
      </c>
      <c r="C549" s="353" t="s">
        <v>19</v>
      </c>
      <c r="D549" s="355">
        <v>77.25</v>
      </c>
    </row>
    <row r="550" spans="1:4" ht="40.5">
      <c r="A550" s="353">
        <v>5722</v>
      </c>
      <c r="B550" s="354" t="s">
        <v>679</v>
      </c>
      <c r="C550" s="353" t="s">
        <v>19</v>
      </c>
      <c r="D550" s="355">
        <v>178.66</v>
      </c>
    </row>
    <row r="551" spans="1:4" ht="40.5">
      <c r="A551" s="353">
        <v>5724</v>
      </c>
      <c r="B551" s="354" t="s">
        <v>680</v>
      </c>
      <c r="C551" s="353" t="s">
        <v>19</v>
      </c>
      <c r="D551" s="355">
        <v>43.31</v>
      </c>
    </row>
    <row r="552" spans="1:4" ht="67.5">
      <c r="A552" s="353">
        <v>5727</v>
      </c>
      <c r="B552" s="354" t="s">
        <v>681</v>
      </c>
      <c r="C552" s="353" t="s">
        <v>19</v>
      </c>
      <c r="D552" s="355">
        <v>7.86</v>
      </c>
    </row>
    <row r="553" spans="1:4" ht="54">
      <c r="A553" s="353">
        <v>5729</v>
      </c>
      <c r="B553" s="354" t="s">
        <v>682</v>
      </c>
      <c r="C553" s="353" t="s">
        <v>19</v>
      </c>
      <c r="D553" s="355">
        <v>31.98</v>
      </c>
    </row>
    <row r="554" spans="1:4" ht="67.5">
      <c r="A554" s="353">
        <v>5730</v>
      </c>
      <c r="B554" s="354" t="s">
        <v>683</v>
      </c>
      <c r="C554" s="353" t="s">
        <v>19</v>
      </c>
      <c r="D554" s="355">
        <v>34.11</v>
      </c>
    </row>
    <row r="555" spans="1:4" ht="94.5">
      <c r="A555" s="353">
        <v>5735</v>
      </c>
      <c r="B555" s="354" t="s">
        <v>684</v>
      </c>
      <c r="C555" s="353" t="s">
        <v>19</v>
      </c>
      <c r="D555" s="355">
        <v>20.87</v>
      </c>
    </row>
    <row r="556" spans="1:4" ht="94.5">
      <c r="A556" s="353">
        <v>5736</v>
      </c>
      <c r="B556" s="354" t="s">
        <v>685</v>
      </c>
      <c r="C556" s="353" t="s">
        <v>19</v>
      </c>
      <c r="D556" s="355">
        <v>37.270000000000003</v>
      </c>
    </row>
    <row r="557" spans="1:4" ht="67.5">
      <c r="A557" s="353">
        <v>5738</v>
      </c>
      <c r="B557" s="354" t="s">
        <v>686</v>
      </c>
      <c r="C557" s="353" t="s">
        <v>19</v>
      </c>
      <c r="D557" s="355">
        <v>28.44</v>
      </c>
    </row>
    <row r="558" spans="1:4" ht="67.5">
      <c r="A558" s="353">
        <v>5739</v>
      </c>
      <c r="B558" s="354" t="s">
        <v>687</v>
      </c>
      <c r="C558" s="353" t="s">
        <v>19</v>
      </c>
      <c r="D558" s="355">
        <v>35.590000000000003</v>
      </c>
    </row>
    <row r="559" spans="1:4" ht="81">
      <c r="A559" s="353">
        <v>5741</v>
      </c>
      <c r="B559" s="354" t="s">
        <v>688</v>
      </c>
      <c r="C559" s="353" t="s">
        <v>19</v>
      </c>
      <c r="D559" s="355">
        <v>38.46</v>
      </c>
    </row>
    <row r="560" spans="1:4" ht="81">
      <c r="A560" s="353">
        <v>5742</v>
      </c>
      <c r="B560" s="354" t="s">
        <v>689</v>
      </c>
      <c r="C560" s="353" t="s">
        <v>19</v>
      </c>
      <c r="D560" s="355">
        <v>22.72</v>
      </c>
    </row>
    <row r="561" spans="1:4" ht="67.5">
      <c r="A561" s="353">
        <v>5747</v>
      </c>
      <c r="B561" s="354" t="s">
        <v>690</v>
      </c>
      <c r="C561" s="353" t="s">
        <v>19</v>
      </c>
      <c r="D561" s="355">
        <v>130.29</v>
      </c>
    </row>
    <row r="562" spans="1:4" ht="67.5">
      <c r="A562" s="353">
        <v>5751</v>
      </c>
      <c r="B562" s="354" t="s">
        <v>53</v>
      </c>
      <c r="C562" s="353" t="s">
        <v>19</v>
      </c>
      <c r="D562" s="355">
        <v>21.32</v>
      </c>
    </row>
    <row r="563" spans="1:4" ht="67.5">
      <c r="A563" s="353">
        <v>5754</v>
      </c>
      <c r="B563" s="354" t="s">
        <v>691</v>
      </c>
      <c r="C563" s="353" t="s">
        <v>19</v>
      </c>
      <c r="D563" s="355">
        <v>17.96</v>
      </c>
    </row>
    <row r="564" spans="1:4" ht="81">
      <c r="A564" s="353">
        <v>5763</v>
      </c>
      <c r="B564" s="354" t="s">
        <v>692</v>
      </c>
      <c r="C564" s="353" t="s">
        <v>19</v>
      </c>
      <c r="D564" s="355">
        <v>31.7</v>
      </c>
    </row>
    <row r="565" spans="1:4" ht="54">
      <c r="A565" s="353">
        <v>5765</v>
      </c>
      <c r="B565" s="354" t="s">
        <v>54</v>
      </c>
      <c r="C565" s="353" t="s">
        <v>19</v>
      </c>
      <c r="D565" s="355">
        <v>2.71</v>
      </c>
    </row>
    <row r="566" spans="1:4" ht="54">
      <c r="A566" s="353">
        <v>5766</v>
      </c>
      <c r="B566" s="354" t="s">
        <v>55</v>
      </c>
      <c r="C566" s="353" t="s">
        <v>19</v>
      </c>
      <c r="D566" s="355">
        <v>4.1900000000000004</v>
      </c>
    </row>
    <row r="567" spans="1:4" ht="54">
      <c r="A567" s="353">
        <v>5779</v>
      </c>
      <c r="B567" s="354" t="s">
        <v>56</v>
      </c>
      <c r="C567" s="353" t="s">
        <v>19</v>
      </c>
      <c r="D567" s="355">
        <v>47.96</v>
      </c>
    </row>
    <row r="568" spans="1:4" ht="54">
      <c r="A568" s="353">
        <v>5787</v>
      </c>
      <c r="B568" s="354" t="s">
        <v>693</v>
      </c>
      <c r="C568" s="353" t="s">
        <v>19</v>
      </c>
      <c r="D568" s="355">
        <v>57.97</v>
      </c>
    </row>
    <row r="569" spans="1:4" ht="54">
      <c r="A569" s="353">
        <v>5797</v>
      </c>
      <c r="B569" s="354" t="s">
        <v>58</v>
      </c>
      <c r="C569" s="353" t="s">
        <v>19</v>
      </c>
      <c r="D569" s="355">
        <v>4.32</v>
      </c>
    </row>
    <row r="570" spans="1:4" ht="67.5">
      <c r="A570" s="353">
        <v>5800</v>
      </c>
      <c r="B570" s="354" t="s">
        <v>694</v>
      </c>
      <c r="C570" s="353" t="s">
        <v>19</v>
      </c>
      <c r="D570" s="355">
        <v>0.32</v>
      </c>
    </row>
    <row r="571" spans="1:4" ht="40.5">
      <c r="A571" s="353">
        <v>7032</v>
      </c>
      <c r="B571" s="354" t="s">
        <v>736</v>
      </c>
      <c r="C571" s="353" t="s">
        <v>19</v>
      </c>
      <c r="D571" s="355">
        <v>4.74</v>
      </c>
    </row>
    <row r="572" spans="1:4" ht="40.5">
      <c r="A572" s="353">
        <v>7033</v>
      </c>
      <c r="B572" s="354" t="s">
        <v>737</v>
      </c>
      <c r="C572" s="353" t="s">
        <v>19</v>
      </c>
      <c r="D572" s="355">
        <v>0.78</v>
      </c>
    </row>
    <row r="573" spans="1:4" ht="40.5">
      <c r="A573" s="353">
        <v>7034</v>
      </c>
      <c r="B573" s="354" t="s">
        <v>738</v>
      </c>
      <c r="C573" s="353" t="s">
        <v>19</v>
      </c>
      <c r="D573" s="355">
        <v>8.9</v>
      </c>
    </row>
    <row r="574" spans="1:4" ht="40.5">
      <c r="A574" s="353">
        <v>7035</v>
      </c>
      <c r="B574" s="354" t="s">
        <v>739</v>
      </c>
      <c r="C574" s="353" t="s">
        <v>19</v>
      </c>
      <c r="D574" s="355">
        <v>176.08</v>
      </c>
    </row>
    <row r="575" spans="1:4" ht="67.5">
      <c r="A575" s="353">
        <v>7038</v>
      </c>
      <c r="B575" s="354" t="s">
        <v>740</v>
      </c>
      <c r="C575" s="353" t="s">
        <v>19</v>
      </c>
      <c r="D575" s="355">
        <v>32.53</v>
      </c>
    </row>
    <row r="576" spans="1:4" ht="54">
      <c r="A576" s="353">
        <v>7039</v>
      </c>
      <c r="B576" s="354" t="s">
        <v>741</v>
      </c>
      <c r="C576" s="353" t="s">
        <v>19</v>
      </c>
      <c r="D576" s="355">
        <v>4.51</v>
      </c>
    </row>
    <row r="577" spans="1:4" ht="54">
      <c r="A577" s="353">
        <v>7040</v>
      </c>
      <c r="B577" s="354" t="s">
        <v>742</v>
      </c>
      <c r="C577" s="353" t="s">
        <v>19</v>
      </c>
      <c r="D577" s="355">
        <v>40.71</v>
      </c>
    </row>
    <row r="578" spans="1:4" ht="67.5">
      <c r="A578" s="353">
        <v>7044</v>
      </c>
      <c r="B578" s="354" t="s">
        <v>745</v>
      </c>
      <c r="C578" s="353" t="s">
        <v>19</v>
      </c>
      <c r="D578" s="355">
        <v>0.25</v>
      </c>
    </row>
    <row r="579" spans="1:4" ht="67.5">
      <c r="A579" s="353">
        <v>7045</v>
      </c>
      <c r="B579" s="354" t="s">
        <v>746</v>
      </c>
      <c r="C579" s="353" t="s">
        <v>19</v>
      </c>
      <c r="D579" s="355">
        <v>0.03</v>
      </c>
    </row>
    <row r="580" spans="1:4" ht="67.5">
      <c r="A580" s="353">
        <v>7046</v>
      </c>
      <c r="B580" s="354" t="s">
        <v>747</v>
      </c>
      <c r="C580" s="353" t="s">
        <v>19</v>
      </c>
      <c r="D580" s="355">
        <v>0.27</v>
      </c>
    </row>
    <row r="581" spans="1:4" ht="67.5">
      <c r="A581" s="353">
        <v>7047</v>
      </c>
      <c r="B581" s="354" t="s">
        <v>748</v>
      </c>
      <c r="C581" s="353" t="s">
        <v>19</v>
      </c>
      <c r="D581" s="355">
        <v>9.86</v>
      </c>
    </row>
    <row r="582" spans="1:4" ht="81">
      <c r="A582" s="353">
        <v>7051</v>
      </c>
      <c r="B582" s="354" t="s">
        <v>751</v>
      </c>
      <c r="C582" s="353" t="s">
        <v>19</v>
      </c>
      <c r="D582" s="355">
        <v>28.85</v>
      </c>
    </row>
    <row r="583" spans="1:4" ht="81">
      <c r="A583" s="353">
        <v>7052</v>
      </c>
      <c r="B583" s="354" t="s">
        <v>752</v>
      </c>
      <c r="C583" s="353" t="s">
        <v>19</v>
      </c>
      <c r="D583" s="355">
        <v>4</v>
      </c>
    </row>
    <row r="584" spans="1:4" ht="81">
      <c r="A584" s="353">
        <v>7053</v>
      </c>
      <c r="B584" s="354" t="s">
        <v>753</v>
      </c>
      <c r="C584" s="353" t="s">
        <v>19</v>
      </c>
      <c r="D584" s="355">
        <v>36.1</v>
      </c>
    </row>
    <row r="585" spans="1:4" ht="81">
      <c r="A585" s="353">
        <v>7054</v>
      </c>
      <c r="B585" s="354" t="s">
        <v>754</v>
      </c>
      <c r="C585" s="353" t="s">
        <v>19</v>
      </c>
      <c r="D585" s="355">
        <v>73.55</v>
      </c>
    </row>
    <row r="586" spans="1:4" ht="67.5">
      <c r="A586" s="353">
        <v>7058</v>
      </c>
      <c r="B586" s="354" t="s">
        <v>755</v>
      </c>
      <c r="C586" s="353" t="s">
        <v>19</v>
      </c>
      <c r="D586" s="355">
        <v>16.34</v>
      </c>
    </row>
    <row r="587" spans="1:4" ht="67.5">
      <c r="A587" s="353">
        <v>7059</v>
      </c>
      <c r="B587" s="354" t="s">
        <v>756</v>
      </c>
      <c r="C587" s="353" t="s">
        <v>19</v>
      </c>
      <c r="D587" s="355">
        <v>3.01</v>
      </c>
    </row>
    <row r="588" spans="1:4" ht="67.5">
      <c r="A588" s="353">
        <v>7060</v>
      </c>
      <c r="B588" s="354" t="s">
        <v>757</v>
      </c>
      <c r="C588" s="353" t="s">
        <v>19</v>
      </c>
      <c r="D588" s="355">
        <v>30.65</v>
      </c>
    </row>
    <row r="589" spans="1:4" ht="81">
      <c r="A589" s="353">
        <v>7061</v>
      </c>
      <c r="B589" s="354" t="s">
        <v>758</v>
      </c>
      <c r="C589" s="353" t="s">
        <v>19</v>
      </c>
      <c r="D589" s="355">
        <v>67.14</v>
      </c>
    </row>
    <row r="590" spans="1:4" ht="40.5">
      <c r="A590" s="353">
        <v>7063</v>
      </c>
      <c r="B590" s="354" t="s">
        <v>74</v>
      </c>
      <c r="C590" s="353" t="s">
        <v>19</v>
      </c>
      <c r="D590" s="355">
        <v>14.56</v>
      </c>
    </row>
    <row r="591" spans="1:4" ht="40.5">
      <c r="A591" s="353">
        <v>7064</v>
      </c>
      <c r="B591" s="354" t="s">
        <v>75</v>
      </c>
      <c r="C591" s="353" t="s">
        <v>19</v>
      </c>
      <c r="D591" s="355">
        <v>2.02</v>
      </c>
    </row>
    <row r="592" spans="1:4" ht="40.5">
      <c r="A592" s="353">
        <v>7065</v>
      </c>
      <c r="B592" s="354" t="s">
        <v>76</v>
      </c>
      <c r="C592" s="353" t="s">
        <v>19</v>
      </c>
      <c r="D592" s="355">
        <v>15.93</v>
      </c>
    </row>
    <row r="593" spans="1:4" ht="40.5">
      <c r="A593" s="353">
        <v>7066</v>
      </c>
      <c r="B593" s="354" t="s">
        <v>77</v>
      </c>
      <c r="C593" s="353" t="s">
        <v>19</v>
      </c>
      <c r="D593" s="355">
        <v>141.63</v>
      </c>
    </row>
    <row r="594" spans="1:4" ht="94.5">
      <c r="A594" s="353">
        <v>53786</v>
      </c>
      <c r="B594" s="354" t="s">
        <v>763</v>
      </c>
      <c r="C594" s="353" t="s">
        <v>19</v>
      </c>
      <c r="D594" s="355">
        <v>43.97</v>
      </c>
    </row>
    <row r="595" spans="1:4" ht="81">
      <c r="A595" s="353">
        <v>53788</v>
      </c>
      <c r="B595" s="354" t="s">
        <v>764</v>
      </c>
      <c r="C595" s="353" t="s">
        <v>19</v>
      </c>
      <c r="D595" s="355">
        <v>47.08</v>
      </c>
    </row>
    <row r="596" spans="1:4" ht="81">
      <c r="A596" s="353">
        <v>53792</v>
      </c>
      <c r="B596" s="354" t="s">
        <v>765</v>
      </c>
      <c r="C596" s="353" t="s">
        <v>19</v>
      </c>
      <c r="D596" s="355">
        <v>83.46</v>
      </c>
    </row>
    <row r="597" spans="1:4" ht="40.5">
      <c r="A597" s="353">
        <v>53794</v>
      </c>
      <c r="B597" s="354" t="s">
        <v>80</v>
      </c>
      <c r="C597" s="353" t="s">
        <v>19</v>
      </c>
      <c r="D597" s="355">
        <v>35</v>
      </c>
    </row>
    <row r="598" spans="1:4" ht="94.5">
      <c r="A598" s="353">
        <v>53797</v>
      </c>
      <c r="B598" s="354" t="s">
        <v>766</v>
      </c>
      <c r="C598" s="353" t="s">
        <v>19</v>
      </c>
      <c r="D598" s="355">
        <v>95.98</v>
      </c>
    </row>
    <row r="599" spans="1:4" ht="40.5">
      <c r="A599" s="353">
        <v>53804</v>
      </c>
      <c r="B599" s="354" t="s">
        <v>767</v>
      </c>
      <c r="C599" s="353" t="s">
        <v>19</v>
      </c>
      <c r="D599" s="355">
        <v>4.78</v>
      </c>
    </row>
    <row r="600" spans="1:4" ht="40.5">
      <c r="A600" s="353">
        <v>53806</v>
      </c>
      <c r="B600" s="354" t="s">
        <v>768</v>
      </c>
      <c r="C600" s="353" t="s">
        <v>19</v>
      </c>
      <c r="D600" s="355">
        <v>55.81</v>
      </c>
    </row>
    <row r="601" spans="1:4" ht="54">
      <c r="A601" s="353">
        <v>53810</v>
      </c>
      <c r="B601" s="354" t="s">
        <v>81</v>
      </c>
      <c r="C601" s="353" t="s">
        <v>19</v>
      </c>
      <c r="D601" s="355">
        <v>56.15</v>
      </c>
    </row>
    <row r="602" spans="1:4" ht="40.5">
      <c r="A602" s="353">
        <v>53814</v>
      </c>
      <c r="B602" s="354" t="s">
        <v>769</v>
      </c>
      <c r="C602" s="353" t="s">
        <v>19</v>
      </c>
      <c r="D602" s="355">
        <v>183.94</v>
      </c>
    </row>
    <row r="603" spans="1:4" ht="40.5">
      <c r="A603" s="353">
        <v>53817</v>
      </c>
      <c r="B603" s="354" t="s">
        <v>770</v>
      </c>
      <c r="C603" s="353" t="s">
        <v>19</v>
      </c>
      <c r="D603" s="355">
        <v>51.46</v>
      </c>
    </row>
    <row r="604" spans="1:4" ht="67.5">
      <c r="A604" s="353">
        <v>53818</v>
      </c>
      <c r="B604" s="354" t="s">
        <v>771</v>
      </c>
      <c r="C604" s="353" t="s">
        <v>19</v>
      </c>
      <c r="D604" s="355">
        <v>6.28</v>
      </c>
    </row>
    <row r="605" spans="1:4" ht="67.5">
      <c r="A605" s="353">
        <v>53827</v>
      </c>
      <c r="B605" s="354" t="s">
        <v>82</v>
      </c>
      <c r="C605" s="353" t="s">
        <v>19</v>
      </c>
      <c r="D605" s="355">
        <v>93.96</v>
      </c>
    </row>
    <row r="606" spans="1:4" ht="67.5">
      <c r="A606" s="353">
        <v>53829</v>
      </c>
      <c r="B606" s="354" t="s">
        <v>772</v>
      </c>
      <c r="C606" s="353" t="s">
        <v>19</v>
      </c>
      <c r="D606" s="355">
        <v>95.98</v>
      </c>
    </row>
    <row r="607" spans="1:4" ht="81">
      <c r="A607" s="353">
        <v>53831</v>
      </c>
      <c r="B607" s="354" t="s">
        <v>773</v>
      </c>
      <c r="C607" s="353" t="s">
        <v>19</v>
      </c>
      <c r="D607" s="355">
        <v>158.54</v>
      </c>
    </row>
    <row r="608" spans="1:4" ht="40.5">
      <c r="A608" s="353">
        <v>53840</v>
      </c>
      <c r="B608" s="354" t="s">
        <v>774</v>
      </c>
      <c r="C608" s="353" t="s">
        <v>19</v>
      </c>
      <c r="D608" s="355">
        <v>2.59</v>
      </c>
    </row>
    <row r="609" spans="1:4" ht="40.5">
      <c r="A609" s="353">
        <v>53841</v>
      </c>
      <c r="B609" s="354" t="s">
        <v>775</v>
      </c>
      <c r="C609" s="353" t="s">
        <v>19</v>
      </c>
      <c r="D609" s="355">
        <v>1.8</v>
      </c>
    </row>
    <row r="610" spans="1:4" ht="54">
      <c r="A610" s="353">
        <v>53849</v>
      </c>
      <c r="B610" s="354" t="s">
        <v>776</v>
      </c>
      <c r="C610" s="353" t="s">
        <v>19</v>
      </c>
      <c r="D610" s="355">
        <v>68.97</v>
      </c>
    </row>
    <row r="611" spans="1:4" ht="54">
      <c r="A611" s="353">
        <v>53857</v>
      </c>
      <c r="B611" s="354" t="s">
        <v>777</v>
      </c>
      <c r="C611" s="353" t="s">
        <v>19</v>
      </c>
      <c r="D611" s="355">
        <v>32.69</v>
      </c>
    </row>
    <row r="612" spans="1:4" ht="54">
      <c r="A612" s="353">
        <v>53858</v>
      </c>
      <c r="B612" s="354" t="s">
        <v>778</v>
      </c>
      <c r="C612" s="353" t="s">
        <v>19</v>
      </c>
      <c r="D612" s="355">
        <v>65.91</v>
      </c>
    </row>
    <row r="613" spans="1:4" ht="54">
      <c r="A613" s="353">
        <v>53861</v>
      </c>
      <c r="B613" s="354" t="s">
        <v>779</v>
      </c>
      <c r="C613" s="353" t="s">
        <v>19</v>
      </c>
      <c r="D613" s="355">
        <v>45.33</v>
      </c>
    </row>
    <row r="614" spans="1:4" ht="40.5">
      <c r="A614" s="353">
        <v>53863</v>
      </c>
      <c r="B614" s="354" t="s">
        <v>780</v>
      </c>
      <c r="C614" s="353" t="s">
        <v>19</v>
      </c>
      <c r="D614" s="355">
        <v>1.96</v>
      </c>
    </row>
    <row r="615" spans="1:4" ht="54">
      <c r="A615" s="353">
        <v>53865</v>
      </c>
      <c r="B615" s="354" t="s">
        <v>781</v>
      </c>
      <c r="C615" s="353" t="s">
        <v>19</v>
      </c>
      <c r="D615" s="355">
        <v>38.840000000000003</v>
      </c>
    </row>
    <row r="616" spans="1:4" ht="67.5">
      <c r="A616" s="353">
        <v>53866</v>
      </c>
      <c r="B616" s="354" t="s">
        <v>782</v>
      </c>
      <c r="C616" s="353" t="s">
        <v>19</v>
      </c>
      <c r="D616" s="355">
        <v>1.61</v>
      </c>
    </row>
    <row r="617" spans="1:4" ht="67.5">
      <c r="A617" s="353">
        <v>53882</v>
      </c>
      <c r="B617" s="354" t="s">
        <v>783</v>
      </c>
      <c r="C617" s="353" t="s">
        <v>19</v>
      </c>
      <c r="D617" s="355">
        <v>24.75</v>
      </c>
    </row>
    <row r="618" spans="1:4" ht="67.5">
      <c r="A618" s="353">
        <v>55263</v>
      </c>
      <c r="B618" s="354" t="s">
        <v>784</v>
      </c>
      <c r="C618" s="353" t="s">
        <v>19</v>
      </c>
      <c r="D618" s="355">
        <v>53.09</v>
      </c>
    </row>
    <row r="619" spans="1:4" ht="40.5">
      <c r="A619" s="353">
        <v>73303</v>
      </c>
      <c r="B619" s="354" t="s">
        <v>787</v>
      </c>
      <c r="C619" s="353" t="s">
        <v>19</v>
      </c>
      <c r="D619" s="355">
        <v>3.96</v>
      </c>
    </row>
    <row r="620" spans="1:4" ht="40.5">
      <c r="A620" s="353">
        <v>73307</v>
      </c>
      <c r="B620" s="354" t="s">
        <v>788</v>
      </c>
      <c r="C620" s="353" t="s">
        <v>19</v>
      </c>
      <c r="D620" s="355">
        <v>3.54</v>
      </c>
    </row>
    <row r="621" spans="1:4" ht="67.5">
      <c r="A621" s="353">
        <v>73309</v>
      </c>
      <c r="B621" s="354" t="s">
        <v>85</v>
      </c>
      <c r="C621" s="353" t="s">
        <v>19</v>
      </c>
      <c r="D621" s="355">
        <v>21.64</v>
      </c>
    </row>
    <row r="622" spans="1:4" ht="40.5">
      <c r="A622" s="353">
        <v>73311</v>
      </c>
      <c r="B622" s="354" t="s">
        <v>86</v>
      </c>
      <c r="C622" s="353" t="s">
        <v>19</v>
      </c>
      <c r="D622" s="355">
        <v>146.76</v>
      </c>
    </row>
    <row r="623" spans="1:4" ht="67.5">
      <c r="A623" s="353">
        <v>73313</v>
      </c>
      <c r="B623" s="354" t="s">
        <v>87</v>
      </c>
      <c r="C623" s="353" t="s">
        <v>19</v>
      </c>
      <c r="D623" s="355">
        <v>3</v>
      </c>
    </row>
    <row r="624" spans="1:4" ht="67.5">
      <c r="A624" s="353">
        <v>73315</v>
      </c>
      <c r="B624" s="354" t="s">
        <v>88</v>
      </c>
      <c r="C624" s="353" t="s">
        <v>19</v>
      </c>
      <c r="D624" s="355">
        <v>47.08</v>
      </c>
    </row>
    <row r="625" spans="1:4" ht="81">
      <c r="A625" s="353">
        <v>73335</v>
      </c>
      <c r="B625" s="354" t="s">
        <v>789</v>
      </c>
      <c r="C625" s="353" t="s">
        <v>19</v>
      </c>
      <c r="D625" s="355">
        <v>23.43</v>
      </c>
    </row>
    <row r="626" spans="1:4" ht="94.5">
      <c r="A626" s="353">
        <v>73340</v>
      </c>
      <c r="B626" s="354" t="s">
        <v>790</v>
      </c>
      <c r="C626" s="353" t="s">
        <v>19</v>
      </c>
      <c r="D626" s="355">
        <v>67.14</v>
      </c>
    </row>
    <row r="627" spans="1:4" ht="81">
      <c r="A627" s="353">
        <v>83361</v>
      </c>
      <c r="B627" s="354" t="s">
        <v>795</v>
      </c>
      <c r="C627" s="353" t="s">
        <v>19</v>
      </c>
      <c r="D627" s="355">
        <v>14.37</v>
      </c>
    </row>
    <row r="628" spans="1:4" ht="54">
      <c r="A628" s="353">
        <v>83761</v>
      </c>
      <c r="B628" s="354" t="s">
        <v>798</v>
      </c>
      <c r="C628" s="353" t="s">
        <v>19</v>
      </c>
      <c r="D628" s="355">
        <v>8.4499999999999993</v>
      </c>
    </row>
    <row r="629" spans="1:4" ht="54">
      <c r="A629" s="353">
        <v>83762</v>
      </c>
      <c r="B629" s="354" t="s">
        <v>799</v>
      </c>
      <c r="C629" s="353" t="s">
        <v>19</v>
      </c>
      <c r="D629" s="355">
        <v>10.57</v>
      </c>
    </row>
    <row r="630" spans="1:4" ht="54">
      <c r="A630" s="353">
        <v>83763</v>
      </c>
      <c r="B630" s="354" t="s">
        <v>800</v>
      </c>
      <c r="C630" s="353" t="s">
        <v>19</v>
      </c>
      <c r="D630" s="355">
        <v>41.36</v>
      </c>
    </row>
    <row r="631" spans="1:4" ht="54">
      <c r="A631" s="353">
        <v>83764</v>
      </c>
      <c r="B631" s="354" t="s">
        <v>801</v>
      </c>
      <c r="C631" s="353" t="s">
        <v>19</v>
      </c>
      <c r="D631" s="355">
        <v>0.95</v>
      </c>
    </row>
    <row r="632" spans="1:4" ht="40.5">
      <c r="A632" s="353">
        <v>87026</v>
      </c>
      <c r="B632" s="354" t="s">
        <v>805</v>
      </c>
      <c r="C632" s="353" t="s">
        <v>19</v>
      </c>
      <c r="D632" s="355">
        <v>0.36</v>
      </c>
    </row>
    <row r="633" spans="1:4" ht="54">
      <c r="A633" s="353">
        <v>87441</v>
      </c>
      <c r="B633" s="354" t="s">
        <v>96</v>
      </c>
      <c r="C633" s="353" t="s">
        <v>19</v>
      </c>
      <c r="D633" s="355">
        <v>0.42</v>
      </c>
    </row>
    <row r="634" spans="1:4" ht="54">
      <c r="A634" s="353">
        <v>87442</v>
      </c>
      <c r="B634" s="354" t="s">
        <v>97</v>
      </c>
      <c r="C634" s="353" t="s">
        <v>19</v>
      </c>
      <c r="D634" s="355">
        <v>0.05</v>
      </c>
    </row>
    <row r="635" spans="1:4" ht="54">
      <c r="A635" s="353">
        <v>87443</v>
      </c>
      <c r="B635" s="354" t="s">
        <v>98</v>
      </c>
      <c r="C635" s="353" t="s">
        <v>19</v>
      </c>
      <c r="D635" s="355">
        <v>0.4</v>
      </c>
    </row>
    <row r="636" spans="1:4" ht="54">
      <c r="A636" s="353">
        <v>87444</v>
      </c>
      <c r="B636" s="354" t="s">
        <v>863</v>
      </c>
      <c r="C636" s="353" t="s">
        <v>19</v>
      </c>
      <c r="D636" s="355">
        <v>3.5</v>
      </c>
    </row>
    <row r="637" spans="1:4" ht="54">
      <c r="A637" s="353">
        <v>88387</v>
      </c>
      <c r="B637" s="354" t="s">
        <v>1061</v>
      </c>
      <c r="C637" s="353" t="s">
        <v>19</v>
      </c>
      <c r="D637" s="355">
        <v>0.83</v>
      </c>
    </row>
    <row r="638" spans="1:4" ht="54">
      <c r="A638" s="353">
        <v>88389</v>
      </c>
      <c r="B638" s="354" t="s">
        <v>1062</v>
      </c>
      <c r="C638" s="353" t="s">
        <v>19</v>
      </c>
      <c r="D638" s="355">
        <v>0.09</v>
      </c>
    </row>
    <row r="639" spans="1:4" ht="54">
      <c r="A639" s="353">
        <v>88390</v>
      </c>
      <c r="B639" s="354" t="s">
        <v>1063</v>
      </c>
      <c r="C639" s="353" t="s">
        <v>19</v>
      </c>
      <c r="D639" s="355">
        <v>1.03</v>
      </c>
    </row>
    <row r="640" spans="1:4" ht="54">
      <c r="A640" s="353">
        <v>88391</v>
      </c>
      <c r="B640" s="354" t="s">
        <v>1064</v>
      </c>
      <c r="C640" s="353" t="s">
        <v>19</v>
      </c>
      <c r="D640" s="355">
        <v>2.62</v>
      </c>
    </row>
    <row r="641" spans="1:4" ht="54">
      <c r="A641" s="353">
        <v>88394</v>
      </c>
      <c r="B641" s="354" t="s">
        <v>1067</v>
      </c>
      <c r="C641" s="353" t="s">
        <v>19</v>
      </c>
      <c r="D641" s="355">
        <v>0.98</v>
      </c>
    </row>
    <row r="642" spans="1:4" ht="54">
      <c r="A642" s="353">
        <v>88395</v>
      </c>
      <c r="B642" s="354" t="s">
        <v>1068</v>
      </c>
      <c r="C642" s="353" t="s">
        <v>19</v>
      </c>
      <c r="D642" s="355">
        <v>0.11</v>
      </c>
    </row>
    <row r="643" spans="1:4" ht="54">
      <c r="A643" s="353">
        <v>88396</v>
      </c>
      <c r="B643" s="354" t="s">
        <v>1069</v>
      </c>
      <c r="C643" s="353" t="s">
        <v>19</v>
      </c>
      <c r="D643" s="355">
        <v>1.23</v>
      </c>
    </row>
    <row r="644" spans="1:4" ht="54">
      <c r="A644" s="353">
        <v>88397</v>
      </c>
      <c r="B644" s="354" t="s">
        <v>1070</v>
      </c>
      <c r="C644" s="353" t="s">
        <v>19</v>
      </c>
      <c r="D644" s="355">
        <v>3.93</v>
      </c>
    </row>
    <row r="645" spans="1:4" ht="54">
      <c r="A645" s="353">
        <v>88400</v>
      </c>
      <c r="B645" s="354" t="s">
        <v>1073</v>
      </c>
      <c r="C645" s="353" t="s">
        <v>19</v>
      </c>
      <c r="D645" s="355">
        <v>0.78</v>
      </c>
    </row>
    <row r="646" spans="1:4" ht="54">
      <c r="A646" s="353">
        <v>88401</v>
      </c>
      <c r="B646" s="354" t="s">
        <v>1074</v>
      </c>
      <c r="C646" s="353" t="s">
        <v>19</v>
      </c>
      <c r="D646" s="355">
        <v>0.09</v>
      </c>
    </row>
    <row r="647" spans="1:4" ht="54">
      <c r="A647" s="353">
        <v>88402</v>
      </c>
      <c r="B647" s="354" t="s">
        <v>1075</v>
      </c>
      <c r="C647" s="353" t="s">
        <v>19</v>
      </c>
      <c r="D647" s="355">
        <v>0.98</v>
      </c>
    </row>
    <row r="648" spans="1:4" ht="54">
      <c r="A648" s="353">
        <v>88403</v>
      </c>
      <c r="B648" s="354" t="s">
        <v>1076</v>
      </c>
      <c r="C648" s="353" t="s">
        <v>19</v>
      </c>
      <c r="D648" s="355">
        <v>1.57</v>
      </c>
    </row>
    <row r="649" spans="1:4" ht="54">
      <c r="A649" s="353">
        <v>88419</v>
      </c>
      <c r="B649" s="354" t="s">
        <v>179</v>
      </c>
      <c r="C649" s="353" t="s">
        <v>19</v>
      </c>
      <c r="D649" s="355">
        <v>5.1100000000000003</v>
      </c>
    </row>
    <row r="650" spans="1:4" ht="54">
      <c r="A650" s="353">
        <v>88422</v>
      </c>
      <c r="B650" s="354" t="s">
        <v>180</v>
      </c>
      <c r="C650" s="353" t="s">
        <v>19</v>
      </c>
      <c r="D650" s="355">
        <v>0.6</v>
      </c>
    </row>
    <row r="651" spans="1:4" ht="54">
      <c r="A651" s="353">
        <v>88425</v>
      </c>
      <c r="B651" s="354" t="s">
        <v>182</v>
      </c>
      <c r="C651" s="353" t="s">
        <v>19</v>
      </c>
      <c r="D651" s="355">
        <v>5.59</v>
      </c>
    </row>
    <row r="652" spans="1:4" ht="54">
      <c r="A652" s="353">
        <v>88427</v>
      </c>
      <c r="B652" s="354" t="s">
        <v>1087</v>
      </c>
      <c r="C652" s="353" t="s">
        <v>19</v>
      </c>
      <c r="D652" s="355">
        <v>3.99</v>
      </c>
    </row>
    <row r="653" spans="1:4" ht="54">
      <c r="A653" s="353">
        <v>88434</v>
      </c>
      <c r="B653" s="354" t="s">
        <v>1091</v>
      </c>
      <c r="C653" s="353" t="s">
        <v>19</v>
      </c>
      <c r="D653" s="355">
        <v>6.77</v>
      </c>
    </row>
    <row r="654" spans="1:4" ht="54">
      <c r="A654" s="353">
        <v>88435</v>
      </c>
      <c r="B654" s="354" t="s">
        <v>1092</v>
      </c>
      <c r="C654" s="353" t="s">
        <v>19</v>
      </c>
      <c r="D654" s="355">
        <v>0.8</v>
      </c>
    </row>
    <row r="655" spans="1:4" ht="54">
      <c r="A655" s="353">
        <v>88436</v>
      </c>
      <c r="B655" s="354" t="s">
        <v>1093</v>
      </c>
      <c r="C655" s="353" t="s">
        <v>19</v>
      </c>
      <c r="D655" s="355">
        <v>7.4</v>
      </c>
    </row>
    <row r="656" spans="1:4" ht="54">
      <c r="A656" s="353">
        <v>88437</v>
      </c>
      <c r="B656" s="354" t="s">
        <v>1094</v>
      </c>
      <c r="C656" s="353" t="s">
        <v>19</v>
      </c>
      <c r="D656" s="355">
        <v>3.99</v>
      </c>
    </row>
    <row r="657" spans="1:4" ht="54">
      <c r="A657" s="353">
        <v>88569</v>
      </c>
      <c r="B657" s="354" t="s">
        <v>191</v>
      </c>
      <c r="C657" s="353" t="s">
        <v>19</v>
      </c>
      <c r="D657" s="355">
        <v>3.47</v>
      </c>
    </row>
    <row r="658" spans="1:4" ht="54">
      <c r="A658" s="353">
        <v>88570</v>
      </c>
      <c r="B658" s="354" t="s">
        <v>192</v>
      </c>
      <c r="C658" s="353" t="s">
        <v>19</v>
      </c>
      <c r="D658" s="355">
        <v>0.75</v>
      </c>
    </row>
    <row r="659" spans="1:4" ht="54">
      <c r="A659" s="353">
        <v>88826</v>
      </c>
      <c r="B659" s="354" t="s">
        <v>1106</v>
      </c>
      <c r="C659" s="353" t="s">
        <v>19</v>
      </c>
      <c r="D659" s="355">
        <v>0.31</v>
      </c>
    </row>
    <row r="660" spans="1:4" ht="54">
      <c r="A660" s="353">
        <v>88827</v>
      </c>
      <c r="B660" s="354" t="s">
        <v>1107</v>
      </c>
      <c r="C660" s="353" t="s">
        <v>19</v>
      </c>
      <c r="D660" s="355">
        <v>0.03</v>
      </c>
    </row>
    <row r="661" spans="1:4" ht="54">
      <c r="A661" s="353">
        <v>88828</v>
      </c>
      <c r="B661" s="354" t="s">
        <v>1108</v>
      </c>
      <c r="C661" s="353" t="s">
        <v>19</v>
      </c>
      <c r="D661" s="355">
        <v>0.28999999999999998</v>
      </c>
    </row>
    <row r="662" spans="1:4" ht="67.5">
      <c r="A662" s="353">
        <v>88829</v>
      </c>
      <c r="B662" s="354" t="s">
        <v>1109</v>
      </c>
      <c r="C662" s="353" t="s">
        <v>19</v>
      </c>
      <c r="D662" s="355">
        <v>1.05</v>
      </c>
    </row>
    <row r="663" spans="1:4" ht="54">
      <c r="A663" s="353">
        <v>88832</v>
      </c>
      <c r="B663" s="354" t="s">
        <v>1112</v>
      </c>
      <c r="C663" s="353" t="s">
        <v>19</v>
      </c>
      <c r="D663" s="355">
        <v>30.72</v>
      </c>
    </row>
    <row r="664" spans="1:4" ht="54">
      <c r="A664" s="353">
        <v>88834</v>
      </c>
      <c r="B664" s="354" t="s">
        <v>1113</v>
      </c>
      <c r="C664" s="353" t="s">
        <v>19</v>
      </c>
      <c r="D664" s="355">
        <v>4.16</v>
      </c>
    </row>
    <row r="665" spans="1:4" ht="54">
      <c r="A665" s="353">
        <v>88835</v>
      </c>
      <c r="B665" s="354" t="s">
        <v>1114</v>
      </c>
      <c r="C665" s="353" t="s">
        <v>19</v>
      </c>
      <c r="D665" s="355">
        <v>38.4</v>
      </c>
    </row>
    <row r="666" spans="1:4" ht="54">
      <c r="A666" s="353">
        <v>88836</v>
      </c>
      <c r="B666" s="354" t="s">
        <v>1115</v>
      </c>
      <c r="C666" s="353" t="s">
        <v>19</v>
      </c>
      <c r="D666" s="355">
        <v>52.6</v>
      </c>
    </row>
    <row r="667" spans="1:4" ht="40.5">
      <c r="A667" s="353">
        <v>88839</v>
      </c>
      <c r="B667" s="354" t="s">
        <v>1116</v>
      </c>
      <c r="C667" s="353" t="s">
        <v>19</v>
      </c>
      <c r="D667" s="355">
        <v>25.35</v>
      </c>
    </row>
    <row r="668" spans="1:4" ht="40.5">
      <c r="A668" s="353">
        <v>88840</v>
      </c>
      <c r="B668" s="354" t="s">
        <v>1117</v>
      </c>
      <c r="C668" s="353" t="s">
        <v>19</v>
      </c>
      <c r="D668" s="355">
        <v>5.7</v>
      </c>
    </row>
    <row r="669" spans="1:4" ht="40.5">
      <c r="A669" s="353">
        <v>88841</v>
      </c>
      <c r="B669" s="354" t="s">
        <v>1118</v>
      </c>
      <c r="C669" s="353" t="s">
        <v>19</v>
      </c>
      <c r="D669" s="355">
        <v>45.33</v>
      </c>
    </row>
    <row r="670" spans="1:4" ht="40.5">
      <c r="A670" s="353">
        <v>88842</v>
      </c>
      <c r="B670" s="354" t="s">
        <v>1119</v>
      </c>
      <c r="C670" s="353" t="s">
        <v>19</v>
      </c>
      <c r="D670" s="355">
        <v>64.38</v>
      </c>
    </row>
    <row r="671" spans="1:4" ht="81">
      <c r="A671" s="353">
        <v>88847</v>
      </c>
      <c r="B671" s="354" t="s">
        <v>1122</v>
      </c>
      <c r="C671" s="353" t="s">
        <v>19</v>
      </c>
      <c r="D671" s="355">
        <v>20.51</v>
      </c>
    </row>
    <row r="672" spans="1:4" ht="81">
      <c r="A672" s="353">
        <v>88848</v>
      </c>
      <c r="B672" s="354" t="s">
        <v>1123</v>
      </c>
      <c r="C672" s="353" t="s">
        <v>19</v>
      </c>
      <c r="D672" s="355">
        <v>4.3</v>
      </c>
    </row>
    <row r="673" spans="1:4" ht="67.5">
      <c r="A673" s="353">
        <v>88853</v>
      </c>
      <c r="B673" s="354" t="s">
        <v>1124</v>
      </c>
      <c r="C673" s="353" t="s">
        <v>19</v>
      </c>
      <c r="D673" s="355">
        <v>0.2</v>
      </c>
    </row>
    <row r="674" spans="1:4" ht="67.5">
      <c r="A674" s="353">
        <v>88854</v>
      </c>
      <c r="B674" s="354" t="s">
        <v>1125</v>
      </c>
      <c r="C674" s="353" t="s">
        <v>19</v>
      </c>
      <c r="D674" s="355">
        <v>0.02</v>
      </c>
    </row>
    <row r="675" spans="1:4" ht="54">
      <c r="A675" s="353">
        <v>88855</v>
      </c>
      <c r="B675" s="354" t="s">
        <v>1126</v>
      </c>
      <c r="C675" s="353" t="s">
        <v>19</v>
      </c>
      <c r="D675" s="355">
        <v>3.31</v>
      </c>
    </row>
    <row r="676" spans="1:4" ht="54">
      <c r="A676" s="353">
        <v>88856</v>
      </c>
      <c r="B676" s="354" t="s">
        <v>1127</v>
      </c>
      <c r="C676" s="353" t="s">
        <v>19</v>
      </c>
      <c r="D676" s="355">
        <v>0.46</v>
      </c>
    </row>
    <row r="677" spans="1:4" ht="94.5">
      <c r="A677" s="353">
        <v>88857</v>
      </c>
      <c r="B677" s="354" t="s">
        <v>1128</v>
      </c>
      <c r="C677" s="353" t="s">
        <v>19</v>
      </c>
      <c r="D677" s="355">
        <v>17.309999999999999</v>
      </c>
    </row>
    <row r="678" spans="1:4" ht="94.5">
      <c r="A678" s="353">
        <v>88858</v>
      </c>
      <c r="B678" s="354" t="s">
        <v>1129</v>
      </c>
      <c r="C678" s="353" t="s">
        <v>19</v>
      </c>
      <c r="D678" s="355">
        <v>2.34</v>
      </c>
    </row>
    <row r="679" spans="1:4" ht="94.5">
      <c r="A679" s="353">
        <v>88859</v>
      </c>
      <c r="B679" s="354" t="s">
        <v>1130</v>
      </c>
      <c r="C679" s="353" t="s">
        <v>19</v>
      </c>
      <c r="D679" s="355">
        <v>15.39</v>
      </c>
    </row>
    <row r="680" spans="1:4" ht="94.5">
      <c r="A680" s="353">
        <v>88860</v>
      </c>
      <c r="B680" s="354" t="s">
        <v>1131</v>
      </c>
      <c r="C680" s="353" t="s">
        <v>19</v>
      </c>
      <c r="D680" s="355">
        <v>2.08</v>
      </c>
    </row>
    <row r="681" spans="1:4" ht="54">
      <c r="A681" s="353">
        <v>88900</v>
      </c>
      <c r="B681" s="354" t="s">
        <v>1132</v>
      </c>
      <c r="C681" s="353" t="s">
        <v>19</v>
      </c>
      <c r="D681" s="355">
        <v>35.82</v>
      </c>
    </row>
    <row r="682" spans="1:4" ht="54">
      <c r="A682" s="353">
        <v>88902</v>
      </c>
      <c r="B682" s="354" t="s">
        <v>1133</v>
      </c>
      <c r="C682" s="353" t="s">
        <v>19</v>
      </c>
      <c r="D682" s="355">
        <v>4.8600000000000003</v>
      </c>
    </row>
    <row r="683" spans="1:4" ht="54">
      <c r="A683" s="353">
        <v>88903</v>
      </c>
      <c r="B683" s="354" t="s">
        <v>1134</v>
      </c>
      <c r="C683" s="353" t="s">
        <v>19</v>
      </c>
      <c r="D683" s="355">
        <v>44.77</v>
      </c>
    </row>
    <row r="684" spans="1:4" ht="54">
      <c r="A684" s="353">
        <v>88904</v>
      </c>
      <c r="B684" s="354" t="s">
        <v>1135</v>
      </c>
      <c r="C684" s="353" t="s">
        <v>19</v>
      </c>
      <c r="D684" s="355">
        <v>74.09</v>
      </c>
    </row>
    <row r="685" spans="1:4" ht="54">
      <c r="A685" s="353">
        <v>89009</v>
      </c>
      <c r="B685" s="354" t="s">
        <v>194</v>
      </c>
      <c r="C685" s="353" t="s">
        <v>19</v>
      </c>
      <c r="D685" s="355">
        <v>31.41</v>
      </c>
    </row>
    <row r="686" spans="1:4" ht="54">
      <c r="A686" s="353">
        <v>89010</v>
      </c>
      <c r="B686" s="354" t="s">
        <v>195</v>
      </c>
      <c r="C686" s="353" t="s">
        <v>19</v>
      </c>
      <c r="D686" s="355">
        <v>7.07</v>
      </c>
    </row>
    <row r="687" spans="1:4" ht="94.5">
      <c r="A687" s="353">
        <v>89011</v>
      </c>
      <c r="B687" s="354" t="s">
        <v>1138</v>
      </c>
      <c r="C687" s="353" t="s">
        <v>19</v>
      </c>
      <c r="D687" s="355">
        <v>16.7</v>
      </c>
    </row>
    <row r="688" spans="1:4" ht="94.5">
      <c r="A688" s="353">
        <v>89012</v>
      </c>
      <c r="B688" s="354" t="s">
        <v>1139</v>
      </c>
      <c r="C688" s="353" t="s">
        <v>19</v>
      </c>
      <c r="D688" s="355">
        <v>2.2599999999999998</v>
      </c>
    </row>
    <row r="689" spans="1:4" ht="40.5">
      <c r="A689" s="353">
        <v>89013</v>
      </c>
      <c r="B689" s="354" t="s">
        <v>1140</v>
      </c>
      <c r="C689" s="353" t="s">
        <v>19</v>
      </c>
      <c r="D689" s="355">
        <v>102.88</v>
      </c>
    </row>
    <row r="690" spans="1:4" ht="40.5">
      <c r="A690" s="353">
        <v>89014</v>
      </c>
      <c r="B690" s="354" t="s">
        <v>1141</v>
      </c>
      <c r="C690" s="353" t="s">
        <v>19</v>
      </c>
      <c r="D690" s="355">
        <v>23.15</v>
      </c>
    </row>
    <row r="691" spans="1:4" ht="40.5">
      <c r="A691" s="353">
        <v>89015</v>
      </c>
      <c r="B691" s="354" t="s">
        <v>1142</v>
      </c>
      <c r="C691" s="353" t="s">
        <v>19</v>
      </c>
      <c r="D691" s="355">
        <v>3.82</v>
      </c>
    </row>
    <row r="692" spans="1:4" ht="40.5">
      <c r="A692" s="353">
        <v>89016</v>
      </c>
      <c r="B692" s="354" t="s">
        <v>1143</v>
      </c>
      <c r="C692" s="353" t="s">
        <v>19</v>
      </c>
      <c r="D692" s="355">
        <v>0.51</v>
      </c>
    </row>
    <row r="693" spans="1:4" ht="40.5">
      <c r="A693" s="353">
        <v>89017</v>
      </c>
      <c r="B693" s="354" t="s">
        <v>1144</v>
      </c>
      <c r="C693" s="353" t="s">
        <v>19</v>
      </c>
      <c r="D693" s="355">
        <v>31.21</v>
      </c>
    </row>
    <row r="694" spans="1:4" ht="40.5">
      <c r="A694" s="353">
        <v>89018</v>
      </c>
      <c r="B694" s="354" t="s">
        <v>1145</v>
      </c>
      <c r="C694" s="353" t="s">
        <v>19</v>
      </c>
      <c r="D694" s="355">
        <v>7.02</v>
      </c>
    </row>
    <row r="695" spans="1:4" ht="67.5">
      <c r="A695" s="353">
        <v>89019</v>
      </c>
      <c r="B695" s="354" t="s">
        <v>1146</v>
      </c>
      <c r="C695" s="353" t="s">
        <v>19</v>
      </c>
      <c r="D695" s="355">
        <v>0.28999999999999998</v>
      </c>
    </row>
    <row r="696" spans="1:4" ht="67.5">
      <c r="A696" s="353">
        <v>89020</v>
      </c>
      <c r="B696" s="354" t="s">
        <v>1147</v>
      </c>
      <c r="C696" s="353" t="s">
        <v>19</v>
      </c>
      <c r="D696" s="355">
        <v>0.03</v>
      </c>
    </row>
    <row r="697" spans="1:4" ht="40.5">
      <c r="A697" s="353">
        <v>89023</v>
      </c>
      <c r="B697" s="354" t="s">
        <v>1150</v>
      </c>
      <c r="C697" s="353" t="s">
        <v>19</v>
      </c>
      <c r="D697" s="355">
        <v>3.86</v>
      </c>
    </row>
    <row r="698" spans="1:4" ht="40.5">
      <c r="A698" s="353">
        <v>89024</v>
      </c>
      <c r="B698" s="354" t="s">
        <v>1151</v>
      </c>
      <c r="C698" s="353" t="s">
        <v>19</v>
      </c>
      <c r="D698" s="355">
        <v>0.64</v>
      </c>
    </row>
    <row r="699" spans="1:4" ht="40.5">
      <c r="A699" s="353">
        <v>89025</v>
      </c>
      <c r="B699" s="354" t="s">
        <v>1152</v>
      </c>
      <c r="C699" s="353" t="s">
        <v>19</v>
      </c>
      <c r="D699" s="355">
        <v>7.23</v>
      </c>
    </row>
    <row r="700" spans="1:4" ht="40.5">
      <c r="A700" s="353">
        <v>89026</v>
      </c>
      <c r="B700" s="354" t="s">
        <v>1153</v>
      </c>
      <c r="C700" s="353" t="s">
        <v>19</v>
      </c>
      <c r="D700" s="355">
        <v>164.07</v>
      </c>
    </row>
    <row r="701" spans="1:4" ht="40.5">
      <c r="A701" s="353">
        <v>89029</v>
      </c>
      <c r="B701" s="354" t="s">
        <v>1154</v>
      </c>
      <c r="C701" s="353" t="s">
        <v>19</v>
      </c>
      <c r="D701" s="355">
        <v>24.22</v>
      </c>
    </row>
    <row r="702" spans="1:4" ht="40.5">
      <c r="A702" s="353">
        <v>89030</v>
      </c>
      <c r="B702" s="354" t="s">
        <v>1155</v>
      </c>
      <c r="C702" s="353" t="s">
        <v>19</v>
      </c>
      <c r="D702" s="355">
        <v>5.45</v>
      </c>
    </row>
    <row r="703" spans="1:4" ht="40.5">
      <c r="A703" s="353">
        <v>89033</v>
      </c>
      <c r="B703" s="354" t="s">
        <v>198</v>
      </c>
      <c r="C703" s="353" t="s">
        <v>19</v>
      </c>
      <c r="D703" s="355">
        <v>10.67</v>
      </c>
    </row>
    <row r="704" spans="1:4" ht="40.5">
      <c r="A704" s="353">
        <v>89034</v>
      </c>
      <c r="B704" s="354" t="s">
        <v>199</v>
      </c>
      <c r="C704" s="353" t="s">
        <v>19</v>
      </c>
      <c r="D704" s="355">
        <v>1.48</v>
      </c>
    </row>
    <row r="705" spans="1:4" ht="54">
      <c r="A705" s="353">
        <v>89128</v>
      </c>
      <c r="B705" s="354" t="s">
        <v>1162</v>
      </c>
      <c r="C705" s="353" t="s">
        <v>19</v>
      </c>
      <c r="D705" s="355">
        <v>26.15</v>
      </c>
    </row>
    <row r="706" spans="1:4" ht="54">
      <c r="A706" s="353">
        <v>89129</v>
      </c>
      <c r="B706" s="354" t="s">
        <v>1163</v>
      </c>
      <c r="C706" s="353" t="s">
        <v>19</v>
      </c>
      <c r="D706" s="355">
        <v>3.54</v>
      </c>
    </row>
    <row r="707" spans="1:4" ht="54">
      <c r="A707" s="353">
        <v>89130</v>
      </c>
      <c r="B707" s="354" t="s">
        <v>1164</v>
      </c>
      <c r="C707" s="353" t="s">
        <v>19</v>
      </c>
      <c r="D707" s="355">
        <v>36.26</v>
      </c>
    </row>
    <row r="708" spans="1:4" ht="54">
      <c r="A708" s="353">
        <v>89131</v>
      </c>
      <c r="B708" s="354" t="s">
        <v>1165</v>
      </c>
      <c r="C708" s="353" t="s">
        <v>19</v>
      </c>
      <c r="D708" s="355">
        <v>4.92</v>
      </c>
    </row>
    <row r="709" spans="1:4" ht="81">
      <c r="A709" s="353">
        <v>89210</v>
      </c>
      <c r="B709" s="354" t="s">
        <v>1169</v>
      </c>
      <c r="C709" s="353" t="s">
        <v>19</v>
      </c>
      <c r="D709" s="355">
        <v>20.81</v>
      </c>
    </row>
    <row r="710" spans="1:4" ht="67.5">
      <c r="A710" s="353">
        <v>89211</v>
      </c>
      <c r="B710" s="354" t="s">
        <v>1170</v>
      </c>
      <c r="C710" s="353" t="s">
        <v>19</v>
      </c>
      <c r="D710" s="355">
        <v>2.88</v>
      </c>
    </row>
    <row r="711" spans="1:4" ht="40.5">
      <c r="A711" s="353">
        <v>89212</v>
      </c>
      <c r="B711" s="354" t="s">
        <v>202</v>
      </c>
      <c r="C711" s="353" t="s">
        <v>19</v>
      </c>
      <c r="D711" s="355">
        <v>24.39</v>
      </c>
    </row>
    <row r="712" spans="1:4" ht="40.5">
      <c r="A712" s="353">
        <v>89213</v>
      </c>
      <c r="B712" s="354" t="s">
        <v>203</v>
      </c>
      <c r="C712" s="353" t="s">
        <v>19</v>
      </c>
      <c r="D712" s="355">
        <v>3.84</v>
      </c>
    </row>
    <row r="713" spans="1:4" ht="40.5">
      <c r="A713" s="353">
        <v>89214</v>
      </c>
      <c r="B713" s="354" t="s">
        <v>204</v>
      </c>
      <c r="C713" s="353" t="s">
        <v>19</v>
      </c>
      <c r="D713" s="355">
        <v>22.89</v>
      </c>
    </row>
    <row r="714" spans="1:4" ht="40.5">
      <c r="A714" s="353">
        <v>89215</v>
      </c>
      <c r="B714" s="354" t="s">
        <v>205</v>
      </c>
      <c r="C714" s="353" t="s">
        <v>19</v>
      </c>
      <c r="D714" s="355">
        <v>76.510000000000005</v>
      </c>
    </row>
    <row r="715" spans="1:4" ht="54">
      <c r="A715" s="353">
        <v>89221</v>
      </c>
      <c r="B715" s="354" t="s">
        <v>1171</v>
      </c>
      <c r="C715" s="353" t="s">
        <v>19</v>
      </c>
      <c r="D715" s="355">
        <v>1.27</v>
      </c>
    </row>
    <row r="716" spans="1:4" ht="54">
      <c r="A716" s="353">
        <v>89222</v>
      </c>
      <c r="B716" s="354" t="s">
        <v>1172</v>
      </c>
      <c r="C716" s="353" t="s">
        <v>19</v>
      </c>
      <c r="D716" s="355">
        <v>0.15</v>
      </c>
    </row>
    <row r="717" spans="1:4" ht="54">
      <c r="A717" s="353">
        <v>89223</v>
      </c>
      <c r="B717" s="354" t="s">
        <v>1173</v>
      </c>
      <c r="C717" s="353" t="s">
        <v>19</v>
      </c>
      <c r="D717" s="355">
        <v>1.19</v>
      </c>
    </row>
    <row r="718" spans="1:4" ht="67.5">
      <c r="A718" s="353">
        <v>89224</v>
      </c>
      <c r="B718" s="354" t="s">
        <v>1174</v>
      </c>
      <c r="C718" s="353" t="s">
        <v>19</v>
      </c>
      <c r="D718" s="355">
        <v>2.1</v>
      </c>
    </row>
    <row r="719" spans="1:4" ht="54">
      <c r="A719" s="353">
        <v>89228</v>
      </c>
      <c r="B719" s="354" t="s">
        <v>207</v>
      </c>
      <c r="C719" s="353" t="s">
        <v>19</v>
      </c>
      <c r="D719" s="355">
        <v>29.84</v>
      </c>
    </row>
    <row r="720" spans="1:4" ht="54">
      <c r="A720" s="353">
        <v>89229</v>
      </c>
      <c r="B720" s="354" t="s">
        <v>208</v>
      </c>
      <c r="C720" s="353" t="s">
        <v>19</v>
      </c>
      <c r="D720" s="355">
        <v>5.37</v>
      </c>
    </row>
    <row r="721" spans="1:4" ht="40.5">
      <c r="A721" s="353">
        <v>89230</v>
      </c>
      <c r="B721" s="354" t="s">
        <v>1177</v>
      </c>
      <c r="C721" s="353" t="s">
        <v>19</v>
      </c>
      <c r="D721" s="355">
        <v>117.17</v>
      </c>
    </row>
    <row r="722" spans="1:4" ht="40.5">
      <c r="A722" s="353">
        <v>89231</v>
      </c>
      <c r="B722" s="354" t="s">
        <v>1178</v>
      </c>
      <c r="C722" s="353" t="s">
        <v>19</v>
      </c>
      <c r="D722" s="355">
        <v>18.559999999999999</v>
      </c>
    </row>
    <row r="723" spans="1:4" ht="40.5">
      <c r="A723" s="353">
        <v>89232</v>
      </c>
      <c r="B723" s="354" t="s">
        <v>1179</v>
      </c>
      <c r="C723" s="353" t="s">
        <v>19</v>
      </c>
      <c r="D723" s="355">
        <v>209</v>
      </c>
    </row>
    <row r="724" spans="1:4" ht="40.5">
      <c r="A724" s="353">
        <v>89233</v>
      </c>
      <c r="B724" s="354" t="s">
        <v>1180</v>
      </c>
      <c r="C724" s="353" t="s">
        <v>19</v>
      </c>
      <c r="D724" s="355">
        <v>137.69</v>
      </c>
    </row>
    <row r="725" spans="1:4" ht="40.5">
      <c r="A725" s="353">
        <v>89236</v>
      </c>
      <c r="B725" s="354" t="s">
        <v>1183</v>
      </c>
      <c r="C725" s="353" t="s">
        <v>19</v>
      </c>
      <c r="D725" s="355">
        <v>273.70999999999998</v>
      </c>
    </row>
    <row r="726" spans="1:4" ht="40.5">
      <c r="A726" s="353">
        <v>89237</v>
      </c>
      <c r="B726" s="354" t="s">
        <v>1184</v>
      </c>
      <c r="C726" s="353" t="s">
        <v>19</v>
      </c>
      <c r="D726" s="355">
        <v>43.37</v>
      </c>
    </row>
    <row r="727" spans="1:4" ht="40.5">
      <c r="A727" s="353">
        <v>89238</v>
      </c>
      <c r="B727" s="354" t="s">
        <v>1185</v>
      </c>
      <c r="C727" s="353" t="s">
        <v>19</v>
      </c>
      <c r="D727" s="355">
        <v>488.22</v>
      </c>
    </row>
    <row r="728" spans="1:4" ht="40.5">
      <c r="A728" s="353">
        <v>89239</v>
      </c>
      <c r="B728" s="354" t="s">
        <v>1186</v>
      </c>
      <c r="C728" s="353" t="s">
        <v>19</v>
      </c>
      <c r="D728" s="355">
        <v>364.12</v>
      </c>
    </row>
    <row r="729" spans="1:4" ht="54">
      <c r="A729" s="353">
        <v>89240</v>
      </c>
      <c r="B729" s="354" t="s">
        <v>1187</v>
      </c>
      <c r="C729" s="353" t="s">
        <v>19</v>
      </c>
      <c r="D729" s="355">
        <v>84</v>
      </c>
    </row>
    <row r="730" spans="1:4" ht="54">
      <c r="A730" s="353">
        <v>89241</v>
      </c>
      <c r="B730" s="354" t="s">
        <v>209</v>
      </c>
      <c r="C730" s="353" t="s">
        <v>19</v>
      </c>
      <c r="D730" s="355">
        <v>15.12</v>
      </c>
    </row>
    <row r="731" spans="1:4" ht="54">
      <c r="A731" s="353">
        <v>89246</v>
      </c>
      <c r="B731" s="354" t="s">
        <v>210</v>
      </c>
      <c r="C731" s="353" t="s">
        <v>19</v>
      </c>
      <c r="D731" s="355">
        <v>237.83</v>
      </c>
    </row>
    <row r="732" spans="1:4" ht="40.5">
      <c r="A732" s="353">
        <v>89247</v>
      </c>
      <c r="B732" s="354" t="s">
        <v>211</v>
      </c>
      <c r="C732" s="353" t="s">
        <v>19</v>
      </c>
      <c r="D732" s="355">
        <v>37.68</v>
      </c>
    </row>
    <row r="733" spans="1:4" ht="40.5">
      <c r="A733" s="353">
        <v>89248</v>
      </c>
      <c r="B733" s="354" t="s">
        <v>212</v>
      </c>
      <c r="C733" s="353" t="s">
        <v>19</v>
      </c>
      <c r="D733" s="355">
        <v>424.23</v>
      </c>
    </row>
    <row r="734" spans="1:4" ht="54">
      <c r="A734" s="353">
        <v>89249</v>
      </c>
      <c r="B734" s="354" t="s">
        <v>213</v>
      </c>
      <c r="C734" s="353" t="s">
        <v>19</v>
      </c>
      <c r="D734" s="355">
        <v>310.39</v>
      </c>
    </row>
    <row r="735" spans="1:4" ht="54">
      <c r="A735" s="353">
        <v>89253</v>
      </c>
      <c r="B735" s="354" t="s">
        <v>1190</v>
      </c>
      <c r="C735" s="353" t="s">
        <v>19</v>
      </c>
      <c r="D735" s="355">
        <v>68.83</v>
      </c>
    </row>
    <row r="736" spans="1:4" ht="54">
      <c r="A736" s="353">
        <v>89254</v>
      </c>
      <c r="B736" s="354" t="s">
        <v>216</v>
      </c>
      <c r="C736" s="353" t="s">
        <v>19</v>
      </c>
      <c r="D736" s="355">
        <v>12.39</v>
      </c>
    </row>
    <row r="737" spans="1:4" ht="54">
      <c r="A737" s="353">
        <v>89255</v>
      </c>
      <c r="B737" s="354" t="s">
        <v>1191</v>
      </c>
      <c r="C737" s="353" t="s">
        <v>19</v>
      </c>
      <c r="D737" s="355">
        <v>110.65</v>
      </c>
    </row>
    <row r="738" spans="1:4" ht="67.5">
      <c r="A738" s="353">
        <v>89256</v>
      </c>
      <c r="B738" s="354" t="s">
        <v>1192</v>
      </c>
      <c r="C738" s="353" t="s">
        <v>19</v>
      </c>
      <c r="D738" s="355">
        <v>69.849999999999994</v>
      </c>
    </row>
    <row r="739" spans="1:4" ht="81">
      <c r="A739" s="353">
        <v>89259</v>
      </c>
      <c r="B739" s="354" t="s">
        <v>1195</v>
      </c>
      <c r="C739" s="353" t="s">
        <v>19</v>
      </c>
      <c r="D739" s="355">
        <v>13.62</v>
      </c>
    </row>
    <row r="740" spans="1:4" ht="81">
      <c r="A740" s="353">
        <v>89260</v>
      </c>
      <c r="B740" s="354" t="s">
        <v>1196</v>
      </c>
      <c r="C740" s="353" t="s">
        <v>19</v>
      </c>
      <c r="D740" s="355">
        <v>2.85</v>
      </c>
    </row>
    <row r="741" spans="1:4" ht="81">
      <c r="A741" s="353">
        <v>89262</v>
      </c>
      <c r="B741" s="354" t="s">
        <v>1197</v>
      </c>
      <c r="C741" s="353" t="s">
        <v>19</v>
      </c>
      <c r="D741" s="355">
        <v>25.53</v>
      </c>
    </row>
    <row r="742" spans="1:4" ht="81">
      <c r="A742" s="353">
        <v>89264</v>
      </c>
      <c r="B742" s="354" t="s">
        <v>1198</v>
      </c>
      <c r="C742" s="353" t="s">
        <v>19</v>
      </c>
      <c r="D742" s="355">
        <v>10.57</v>
      </c>
    </row>
    <row r="743" spans="1:4" ht="81">
      <c r="A743" s="353">
        <v>89265</v>
      </c>
      <c r="B743" s="354" t="s">
        <v>1199</v>
      </c>
      <c r="C743" s="353" t="s">
        <v>19</v>
      </c>
      <c r="D743" s="355">
        <v>2.21</v>
      </c>
    </row>
    <row r="744" spans="1:4" ht="94.5">
      <c r="A744" s="353">
        <v>89266</v>
      </c>
      <c r="B744" s="354" t="s">
        <v>1200</v>
      </c>
      <c r="C744" s="353" t="s">
        <v>19</v>
      </c>
      <c r="D744" s="355">
        <v>0.86</v>
      </c>
    </row>
    <row r="745" spans="1:4" ht="54">
      <c r="A745" s="353">
        <v>89267</v>
      </c>
      <c r="B745" s="354" t="s">
        <v>1201</v>
      </c>
      <c r="C745" s="353" t="s">
        <v>19</v>
      </c>
      <c r="D745" s="355">
        <v>42.45</v>
      </c>
    </row>
    <row r="746" spans="1:4" ht="54">
      <c r="A746" s="353">
        <v>89268</v>
      </c>
      <c r="B746" s="354" t="s">
        <v>1202</v>
      </c>
      <c r="C746" s="353" t="s">
        <v>19</v>
      </c>
      <c r="D746" s="355">
        <v>7.64</v>
      </c>
    </row>
    <row r="747" spans="1:4" ht="54">
      <c r="A747" s="353">
        <v>89269</v>
      </c>
      <c r="B747" s="354" t="s">
        <v>1203</v>
      </c>
      <c r="C747" s="353" t="s">
        <v>19</v>
      </c>
      <c r="D747" s="355">
        <v>2.97</v>
      </c>
    </row>
    <row r="748" spans="1:4" ht="54">
      <c r="A748" s="353">
        <v>89270</v>
      </c>
      <c r="B748" s="354" t="s">
        <v>1204</v>
      </c>
      <c r="C748" s="353" t="s">
        <v>19</v>
      </c>
      <c r="D748" s="355">
        <v>68.25</v>
      </c>
    </row>
    <row r="749" spans="1:4" ht="54">
      <c r="A749" s="353">
        <v>89271</v>
      </c>
      <c r="B749" s="354" t="s">
        <v>1205</v>
      </c>
      <c r="C749" s="353" t="s">
        <v>19</v>
      </c>
      <c r="D749" s="355">
        <v>23.91</v>
      </c>
    </row>
    <row r="750" spans="1:4" ht="54">
      <c r="A750" s="353">
        <v>89274</v>
      </c>
      <c r="B750" s="354" t="s">
        <v>1208</v>
      </c>
      <c r="C750" s="353" t="s">
        <v>19</v>
      </c>
      <c r="D750" s="355">
        <v>1.54</v>
      </c>
    </row>
    <row r="751" spans="1:4" ht="54">
      <c r="A751" s="353">
        <v>89275</v>
      </c>
      <c r="B751" s="354" t="s">
        <v>1209</v>
      </c>
      <c r="C751" s="353" t="s">
        <v>19</v>
      </c>
      <c r="D751" s="355">
        <v>0.18</v>
      </c>
    </row>
    <row r="752" spans="1:4" ht="54">
      <c r="A752" s="353">
        <v>89276</v>
      </c>
      <c r="B752" s="354" t="s">
        <v>1210</v>
      </c>
      <c r="C752" s="353" t="s">
        <v>19</v>
      </c>
      <c r="D752" s="355">
        <v>1.45</v>
      </c>
    </row>
    <row r="753" spans="1:4" ht="54">
      <c r="A753" s="353">
        <v>89277</v>
      </c>
      <c r="B753" s="354" t="s">
        <v>1211</v>
      </c>
      <c r="C753" s="353" t="s">
        <v>19</v>
      </c>
      <c r="D753" s="355">
        <v>7</v>
      </c>
    </row>
    <row r="754" spans="1:4" ht="54">
      <c r="A754" s="353">
        <v>89280</v>
      </c>
      <c r="B754" s="354" t="s">
        <v>1214</v>
      </c>
      <c r="C754" s="353" t="s">
        <v>19</v>
      </c>
      <c r="D754" s="355">
        <v>25.56</v>
      </c>
    </row>
    <row r="755" spans="1:4" ht="54">
      <c r="A755" s="353">
        <v>89281</v>
      </c>
      <c r="B755" s="354" t="s">
        <v>1215</v>
      </c>
      <c r="C755" s="353" t="s">
        <v>19</v>
      </c>
      <c r="D755" s="355">
        <v>3.54</v>
      </c>
    </row>
    <row r="756" spans="1:4" ht="67.5">
      <c r="A756" s="353">
        <v>89870</v>
      </c>
      <c r="B756" s="354" t="s">
        <v>316</v>
      </c>
      <c r="C756" s="353" t="s">
        <v>19</v>
      </c>
      <c r="D756" s="355">
        <v>28.13</v>
      </c>
    </row>
    <row r="757" spans="1:4" ht="67.5">
      <c r="A757" s="353">
        <v>89871</v>
      </c>
      <c r="B757" s="354" t="s">
        <v>317</v>
      </c>
      <c r="C757" s="353" t="s">
        <v>19</v>
      </c>
      <c r="D757" s="355">
        <v>5.19</v>
      </c>
    </row>
    <row r="758" spans="1:4" ht="81">
      <c r="A758" s="353">
        <v>89872</v>
      </c>
      <c r="B758" s="354" t="s">
        <v>318</v>
      </c>
      <c r="C758" s="353" t="s">
        <v>19</v>
      </c>
      <c r="D758" s="355">
        <v>2.0299999999999998</v>
      </c>
    </row>
    <row r="759" spans="1:4" ht="67.5">
      <c r="A759" s="353">
        <v>89873</v>
      </c>
      <c r="B759" s="354" t="s">
        <v>319</v>
      </c>
      <c r="C759" s="353" t="s">
        <v>19</v>
      </c>
      <c r="D759" s="355">
        <v>52.75</v>
      </c>
    </row>
    <row r="760" spans="1:4" ht="81">
      <c r="A760" s="353">
        <v>89874</v>
      </c>
      <c r="B760" s="354" t="s">
        <v>320</v>
      </c>
      <c r="C760" s="353" t="s">
        <v>19</v>
      </c>
      <c r="D760" s="355">
        <v>145.28</v>
      </c>
    </row>
    <row r="761" spans="1:4" ht="67.5">
      <c r="A761" s="353">
        <v>89878</v>
      </c>
      <c r="B761" s="354" t="s">
        <v>323</v>
      </c>
      <c r="C761" s="353" t="s">
        <v>19</v>
      </c>
      <c r="D761" s="355">
        <v>29.87</v>
      </c>
    </row>
    <row r="762" spans="1:4" ht="67.5">
      <c r="A762" s="353">
        <v>89879</v>
      </c>
      <c r="B762" s="354" t="s">
        <v>324</v>
      </c>
      <c r="C762" s="353" t="s">
        <v>19</v>
      </c>
      <c r="D762" s="355">
        <v>5.52</v>
      </c>
    </row>
    <row r="763" spans="1:4" ht="81">
      <c r="A763" s="353">
        <v>89880</v>
      </c>
      <c r="B763" s="354" t="s">
        <v>325</v>
      </c>
      <c r="C763" s="353" t="s">
        <v>19</v>
      </c>
      <c r="D763" s="355">
        <v>2.15</v>
      </c>
    </row>
    <row r="764" spans="1:4" ht="67.5">
      <c r="A764" s="353">
        <v>89881</v>
      </c>
      <c r="B764" s="354" t="s">
        <v>326</v>
      </c>
      <c r="C764" s="353" t="s">
        <v>19</v>
      </c>
      <c r="D764" s="355">
        <v>56.01</v>
      </c>
    </row>
    <row r="765" spans="1:4" ht="81">
      <c r="A765" s="353">
        <v>89882</v>
      </c>
      <c r="B765" s="354" t="s">
        <v>327</v>
      </c>
      <c r="C765" s="353" t="s">
        <v>19</v>
      </c>
      <c r="D765" s="355">
        <v>167.62</v>
      </c>
    </row>
    <row r="766" spans="1:4" ht="54">
      <c r="A766" s="353">
        <v>90582</v>
      </c>
      <c r="B766" s="354" t="s">
        <v>1697</v>
      </c>
      <c r="C766" s="353" t="s">
        <v>19</v>
      </c>
      <c r="D766" s="355">
        <v>0.38</v>
      </c>
    </row>
    <row r="767" spans="1:4" ht="40.5">
      <c r="A767" s="353">
        <v>90583</v>
      </c>
      <c r="B767" s="354" t="s">
        <v>1698</v>
      </c>
      <c r="C767" s="353" t="s">
        <v>19</v>
      </c>
      <c r="D767" s="355">
        <v>0.04</v>
      </c>
    </row>
    <row r="768" spans="1:4" ht="54">
      <c r="A768" s="353">
        <v>90584</v>
      </c>
      <c r="B768" s="354" t="s">
        <v>1699</v>
      </c>
      <c r="C768" s="353" t="s">
        <v>19</v>
      </c>
      <c r="D768" s="355">
        <v>0.3</v>
      </c>
    </row>
    <row r="769" spans="1:4" ht="54">
      <c r="A769" s="353">
        <v>90585</v>
      </c>
      <c r="B769" s="354" t="s">
        <v>1700</v>
      </c>
      <c r="C769" s="353" t="s">
        <v>19</v>
      </c>
      <c r="D769" s="355">
        <v>1.05</v>
      </c>
    </row>
    <row r="770" spans="1:4" ht="40.5">
      <c r="A770" s="353">
        <v>90621</v>
      </c>
      <c r="B770" s="354" t="s">
        <v>346</v>
      </c>
      <c r="C770" s="353" t="s">
        <v>19</v>
      </c>
      <c r="D770" s="355">
        <v>2.09</v>
      </c>
    </row>
    <row r="771" spans="1:4" ht="40.5">
      <c r="A771" s="353">
        <v>90622</v>
      </c>
      <c r="B771" s="354" t="s">
        <v>347</v>
      </c>
      <c r="C771" s="353" t="s">
        <v>19</v>
      </c>
      <c r="D771" s="355">
        <v>0.24</v>
      </c>
    </row>
    <row r="772" spans="1:4" ht="40.5">
      <c r="A772" s="353">
        <v>90623</v>
      </c>
      <c r="B772" s="354" t="s">
        <v>348</v>
      </c>
      <c r="C772" s="353" t="s">
        <v>19</v>
      </c>
      <c r="D772" s="355">
        <v>2.61</v>
      </c>
    </row>
    <row r="773" spans="1:4" ht="40.5">
      <c r="A773" s="353">
        <v>90624</v>
      </c>
      <c r="B773" s="354" t="s">
        <v>349</v>
      </c>
      <c r="C773" s="353" t="s">
        <v>19</v>
      </c>
      <c r="D773" s="355">
        <v>2.62</v>
      </c>
    </row>
    <row r="774" spans="1:4" ht="54">
      <c r="A774" s="353">
        <v>90627</v>
      </c>
      <c r="B774" s="354" t="s">
        <v>352</v>
      </c>
      <c r="C774" s="353" t="s">
        <v>19</v>
      </c>
      <c r="D774" s="355">
        <v>32.770000000000003</v>
      </c>
    </row>
    <row r="775" spans="1:4" ht="54">
      <c r="A775" s="353">
        <v>90628</v>
      </c>
      <c r="B775" s="354" t="s">
        <v>353</v>
      </c>
      <c r="C775" s="353" t="s">
        <v>19</v>
      </c>
      <c r="D775" s="355">
        <v>4.67</v>
      </c>
    </row>
    <row r="776" spans="1:4" ht="54">
      <c r="A776" s="353">
        <v>90629</v>
      </c>
      <c r="B776" s="354" t="s">
        <v>354</v>
      </c>
      <c r="C776" s="353" t="s">
        <v>19</v>
      </c>
      <c r="D776" s="355">
        <v>41.01</v>
      </c>
    </row>
    <row r="777" spans="1:4" ht="54">
      <c r="A777" s="353">
        <v>90630</v>
      </c>
      <c r="B777" s="354" t="s">
        <v>1703</v>
      </c>
      <c r="C777" s="353" t="s">
        <v>19</v>
      </c>
      <c r="D777" s="355">
        <v>10.65</v>
      </c>
    </row>
    <row r="778" spans="1:4" ht="67.5">
      <c r="A778" s="353">
        <v>90633</v>
      </c>
      <c r="B778" s="354" t="s">
        <v>357</v>
      </c>
      <c r="C778" s="353" t="s">
        <v>19</v>
      </c>
      <c r="D778" s="355">
        <v>3.93</v>
      </c>
    </row>
    <row r="779" spans="1:4" ht="67.5">
      <c r="A779" s="353">
        <v>90634</v>
      </c>
      <c r="B779" s="354" t="s">
        <v>358</v>
      </c>
      <c r="C779" s="353" t="s">
        <v>19</v>
      </c>
      <c r="D779" s="355">
        <v>0.46</v>
      </c>
    </row>
    <row r="780" spans="1:4" ht="67.5">
      <c r="A780" s="353">
        <v>90635</v>
      </c>
      <c r="B780" s="354" t="s">
        <v>359</v>
      </c>
      <c r="C780" s="353" t="s">
        <v>19</v>
      </c>
      <c r="D780" s="355">
        <v>4.3</v>
      </c>
    </row>
    <row r="781" spans="1:4" ht="81">
      <c r="A781" s="353">
        <v>90636</v>
      </c>
      <c r="B781" s="354" t="s">
        <v>360</v>
      </c>
      <c r="C781" s="353" t="s">
        <v>19</v>
      </c>
      <c r="D781" s="355">
        <v>5.25</v>
      </c>
    </row>
    <row r="782" spans="1:4" ht="54">
      <c r="A782" s="353">
        <v>90639</v>
      </c>
      <c r="B782" s="354" t="s">
        <v>1704</v>
      </c>
      <c r="C782" s="353" t="s">
        <v>19</v>
      </c>
      <c r="D782" s="355">
        <v>5.86</v>
      </c>
    </row>
    <row r="783" spans="1:4" ht="54">
      <c r="A783" s="353">
        <v>90640</v>
      </c>
      <c r="B783" s="354" t="s">
        <v>1705</v>
      </c>
      <c r="C783" s="353" t="s">
        <v>19</v>
      </c>
      <c r="D783" s="355">
        <v>0.69</v>
      </c>
    </row>
    <row r="784" spans="1:4" ht="54">
      <c r="A784" s="353">
        <v>90641</v>
      </c>
      <c r="B784" s="354" t="s">
        <v>1706</v>
      </c>
      <c r="C784" s="353" t="s">
        <v>19</v>
      </c>
      <c r="D784" s="355">
        <v>6.41</v>
      </c>
    </row>
    <row r="785" spans="1:4" ht="54">
      <c r="A785" s="353">
        <v>90642</v>
      </c>
      <c r="B785" s="354" t="s">
        <v>1707</v>
      </c>
      <c r="C785" s="353" t="s">
        <v>19</v>
      </c>
      <c r="D785" s="355">
        <v>7.59</v>
      </c>
    </row>
    <row r="786" spans="1:4" ht="67.5">
      <c r="A786" s="353">
        <v>90646</v>
      </c>
      <c r="B786" s="354" t="s">
        <v>1710</v>
      </c>
      <c r="C786" s="353" t="s">
        <v>19</v>
      </c>
      <c r="D786" s="355">
        <v>0.71</v>
      </c>
    </row>
    <row r="787" spans="1:4" ht="67.5">
      <c r="A787" s="353">
        <v>90647</v>
      </c>
      <c r="B787" s="354" t="s">
        <v>1711</v>
      </c>
      <c r="C787" s="353" t="s">
        <v>19</v>
      </c>
      <c r="D787" s="355">
        <v>0.08</v>
      </c>
    </row>
    <row r="788" spans="1:4" ht="67.5">
      <c r="A788" s="353">
        <v>90648</v>
      </c>
      <c r="B788" s="354" t="s">
        <v>1712</v>
      </c>
      <c r="C788" s="353" t="s">
        <v>19</v>
      </c>
      <c r="D788" s="355">
        <v>0.78</v>
      </c>
    </row>
    <row r="789" spans="1:4" ht="67.5">
      <c r="A789" s="353">
        <v>90649</v>
      </c>
      <c r="B789" s="354" t="s">
        <v>1713</v>
      </c>
      <c r="C789" s="353" t="s">
        <v>19</v>
      </c>
      <c r="D789" s="355">
        <v>8.17</v>
      </c>
    </row>
    <row r="790" spans="1:4" ht="40.5">
      <c r="A790" s="353">
        <v>90652</v>
      </c>
      <c r="B790" s="354" t="s">
        <v>1716</v>
      </c>
      <c r="C790" s="353" t="s">
        <v>19</v>
      </c>
      <c r="D790" s="355">
        <v>3.82</v>
      </c>
    </row>
    <row r="791" spans="1:4" ht="40.5">
      <c r="A791" s="353">
        <v>90653</v>
      </c>
      <c r="B791" s="354" t="s">
        <v>1717</v>
      </c>
      <c r="C791" s="353" t="s">
        <v>19</v>
      </c>
      <c r="D791" s="355">
        <v>0.45</v>
      </c>
    </row>
    <row r="792" spans="1:4" ht="40.5">
      <c r="A792" s="353">
        <v>90654</v>
      </c>
      <c r="B792" s="354" t="s">
        <v>1718</v>
      </c>
      <c r="C792" s="353" t="s">
        <v>19</v>
      </c>
      <c r="D792" s="355">
        <v>4.17</v>
      </c>
    </row>
    <row r="793" spans="1:4" ht="40.5">
      <c r="A793" s="353">
        <v>90655</v>
      </c>
      <c r="B793" s="354" t="s">
        <v>1719</v>
      </c>
      <c r="C793" s="353" t="s">
        <v>19</v>
      </c>
      <c r="D793" s="355">
        <v>5.38</v>
      </c>
    </row>
    <row r="794" spans="1:4" ht="40.5">
      <c r="A794" s="353">
        <v>90658</v>
      </c>
      <c r="B794" s="354" t="s">
        <v>1720</v>
      </c>
      <c r="C794" s="353" t="s">
        <v>19</v>
      </c>
      <c r="D794" s="355">
        <v>4.09</v>
      </c>
    </row>
    <row r="795" spans="1:4" ht="40.5">
      <c r="A795" s="353">
        <v>90659</v>
      </c>
      <c r="B795" s="354" t="s">
        <v>1721</v>
      </c>
      <c r="C795" s="353" t="s">
        <v>19</v>
      </c>
      <c r="D795" s="355">
        <v>0.48</v>
      </c>
    </row>
    <row r="796" spans="1:4" ht="40.5">
      <c r="A796" s="353">
        <v>90660</v>
      </c>
      <c r="B796" s="354" t="s">
        <v>1722</v>
      </c>
      <c r="C796" s="353" t="s">
        <v>19</v>
      </c>
      <c r="D796" s="355">
        <v>4.47</v>
      </c>
    </row>
    <row r="797" spans="1:4" ht="40.5">
      <c r="A797" s="353">
        <v>90661</v>
      </c>
      <c r="B797" s="354" t="s">
        <v>1723</v>
      </c>
      <c r="C797" s="353" t="s">
        <v>19</v>
      </c>
      <c r="D797" s="355">
        <v>5.38</v>
      </c>
    </row>
    <row r="798" spans="1:4" ht="81">
      <c r="A798" s="353">
        <v>90664</v>
      </c>
      <c r="B798" s="354" t="s">
        <v>1724</v>
      </c>
      <c r="C798" s="353" t="s">
        <v>19</v>
      </c>
      <c r="D798" s="355">
        <v>5.58</v>
      </c>
    </row>
    <row r="799" spans="1:4" ht="81">
      <c r="A799" s="353">
        <v>90665</v>
      </c>
      <c r="B799" s="354" t="s">
        <v>1725</v>
      </c>
      <c r="C799" s="353" t="s">
        <v>19</v>
      </c>
      <c r="D799" s="355">
        <v>0.64</v>
      </c>
    </row>
    <row r="800" spans="1:4" ht="81">
      <c r="A800" s="353">
        <v>90666</v>
      </c>
      <c r="B800" s="354" t="s">
        <v>1726</v>
      </c>
      <c r="C800" s="353" t="s">
        <v>19</v>
      </c>
      <c r="D800" s="355">
        <v>6.09</v>
      </c>
    </row>
    <row r="801" spans="1:4" ht="81">
      <c r="A801" s="353">
        <v>90667</v>
      </c>
      <c r="B801" s="354" t="s">
        <v>1727</v>
      </c>
      <c r="C801" s="353" t="s">
        <v>19</v>
      </c>
      <c r="D801" s="355">
        <v>12.32</v>
      </c>
    </row>
    <row r="802" spans="1:4" ht="81">
      <c r="A802" s="353">
        <v>90670</v>
      </c>
      <c r="B802" s="354" t="s">
        <v>1730</v>
      </c>
      <c r="C802" s="353" t="s">
        <v>19</v>
      </c>
      <c r="D802" s="355">
        <v>150.41</v>
      </c>
    </row>
    <row r="803" spans="1:4" ht="81">
      <c r="A803" s="353">
        <v>90671</v>
      </c>
      <c r="B803" s="354" t="s">
        <v>1731</v>
      </c>
      <c r="C803" s="353" t="s">
        <v>19</v>
      </c>
      <c r="D803" s="355">
        <v>20.88</v>
      </c>
    </row>
    <row r="804" spans="1:4" ht="81">
      <c r="A804" s="353">
        <v>90672</v>
      </c>
      <c r="B804" s="354" t="s">
        <v>1732</v>
      </c>
      <c r="C804" s="353" t="s">
        <v>19</v>
      </c>
      <c r="D804" s="355">
        <v>188.23</v>
      </c>
    </row>
    <row r="805" spans="1:4" ht="94.5">
      <c r="A805" s="353">
        <v>90673</v>
      </c>
      <c r="B805" s="354" t="s">
        <v>1733</v>
      </c>
      <c r="C805" s="353" t="s">
        <v>19</v>
      </c>
      <c r="D805" s="355">
        <v>98.6</v>
      </c>
    </row>
    <row r="806" spans="1:4" ht="81">
      <c r="A806" s="353">
        <v>90676</v>
      </c>
      <c r="B806" s="354" t="s">
        <v>1736</v>
      </c>
      <c r="C806" s="353" t="s">
        <v>19</v>
      </c>
      <c r="D806" s="355">
        <v>78.89</v>
      </c>
    </row>
    <row r="807" spans="1:4" ht="81">
      <c r="A807" s="353">
        <v>90677</v>
      </c>
      <c r="B807" s="354" t="s">
        <v>1737</v>
      </c>
      <c r="C807" s="353" t="s">
        <v>19</v>
      </c>
      <c r="D807" s="355">
        <v>10.95</v>
      </c>
    </row>
    <row r="808" spans="1:4" ht="81">
      <c r="A808" s="353">
        <v>90678</v>
      </c>
      <c r="B808" s="354" t="s">
        <v>1738</v>
      </c>
      <c r="C808" s="353" t="s">
        <v>19</v>
      </c>
      <c r="D808" s="355">
        <v>98.72</v>
      </c>
    </row>
    <row r="809" spans="1:4" ht="81">
      <c r="A809" s="353">
        <v>90679</v>
      </c>
      <c r="B809" s="354" t="s">
        <v>1739</v>
      </c>
      <c r="C809" s="353" t="s">
        <v>19</v>
      </c>
      <c r="D809" s="355">
        <v>75.569999999999993</v>
      </c>
    </row>
    <row r="810" spans="1:4" ht="54">
      <c r="A810" s="353">
        <v>90682</v>
      </c>
      <c r="B810" s="354" t="s">
        <v>1742</v>
      </c>
      <c r="C810" s="353" t="s">
        <v>19</v>
      </c>
      <c r="D810" s="355">
        <v>25.68</v>
      </c>
    </row>
    <row r="811" spans="1:4" ht="54">
      <c r="A811" s="353">
        <v>90683</v>
      </c>
      <c r="B811" s="354" t="s">
        <v>1743</v>
      </c>
      <c r="C811" s="353" t="s">
        <v>19</v>
      </c>
      <c r="D811" s="355">
        <v>3.04</v>
      </c>
    </row>
    <row r="812" spans="1:4" ht="54">
      <c r="A812" s="353">
        <v>90684</v>
      </c>
      <c r="B812" s="354" t="s">
        <v>1744</v>
      </c>
      <c r="C812" s="353" t="s">
        <v>19</v>
      </c>
      <c r="D812" s="355">
        <v>28.09</v>
      </c>
    </row>
    <row r="813" spans="1:4" ht="54">
      <c r="A813" s="353">
        <v>90685</v>
      </c>
      <c r="B813" s="354" t="s">
        <v>1745</v>
      </c>
      <c r="C813" s="353" t="s">
        <v>19</v>
      </c>
      <c r="D813" s="355">
        <v>46.88</v>
      </c>
    </row>
    <row r="814" spans="1:4" ht="54">
      <c r="A814" s="353">
        <v>90688</v>
      </c>
      <c r="B814" s="354" t="s">
        <v>1748</v>
      </c>
      <c r="C814" s="353" t="s">
        <v>19</v>
      </c>
      <c r="D814" s="355">
        <v>13.2</v>
      </c>
    </row>
    <row r="815" spans="1:4" ht="40.5">
      <c r="A815" s="353">
        <v>90689</v>
      </c>
      <c r="B815" s="354" t="s">
        <v>1749</v>
      </c>
      <c r="C815" s="353" t="s">
        <v>19</v>
      </c>
      <c r="D815" s="355">
        <v>1.33</v>
      </c>
    </row>
    <row r="816" spans="1:4" ht="54">
      <c r="A816" s="353">
        <v>90690</v>
      </c>
      <c r="B816" s="354" t="s">
        <v>1750</v>
      </c>
      <c r="C816" s="353" t="s">
        <v>19</v>
      </c>
      <c r="D816" s="355">
        <v>16.5</v>
      </c>
    </row>
    <row r="817" spans="1:4" ht="54">
      <c r="A817" s="353">
        <v>90691</v>
      </c>
      <c r="B817" s="354" t="s">
        <v>1751</v>
      </c>
      <c r="C817" s="353" t="s">
        <v>19</v>
      </c>
      <c r="D817" s="355">
        <v>43.18</v>
      </c>
    </row>
    <row r="818" spans="1:4" ht="54">
      <c r="A818" s="353">
        <v>90957</v>
      </c>
      <c r="B818" s="354" t="s">
        <v>382</v>
      </c>
      <c r="C818" s="353" t="s">
        <v>19</v>
      </c>
      <c r="D818" s="355">
        <v>3.45</v>
      </c>
    </row>
    <row r="819" spans="1:4" ht="54">
      <c r="A819" s="353">
        <v>90958</v>
      </c>
      <c r="B819" s="354" t="s">
        <v>383</v>
      </c>
      <c r="C819" s="353" t="s">
        <v>19</v>
      </c>
      <c r="D819" s="355">
        <v>0.47</v>
      </c>
    </row>
    <row r="820" spans="1:4" ht="54">
      <c r="A820" s="353">
        <v>90960</v>
      </c>
      <c r="B820" s="354" t="s">
        <v>384</v>
      </c>
      <c r="C820" s="353" t="s">
        <v>19</v>
      </c>
      <c r="D820" s="355">
        <v>4.6100000000000003</v>
      </c>
    </row>
    <row r="821" spans="1:4" ht="54">
      <c r="A821" s="353">
        <v>90961</v>
      </c>
      <c r="B821" s="354" t="s">
        <v>385</v>
      </c>
      <c r="C821" s="353" t="s">
        <v>19</v>
      </c>
      <c r="D821" s="355">
        <v>0.64</v>
      </c>
    </row>
    <row r="822" spans="1:4" ht="54">
      <c r="A822" s="353">
        <v>90962</v>
      </c>
      <c r="B822" s="354" t="s">
        <v>386</v>
      </c>
      <c r="C822" s="353" t="s">
        <v>19</v>
      </c>
      <c r="D822" s="355">
        <v>5.77</v>
      </c>
    </row>
    <row r="823" spans="1:4" ht="54">
      <c r="A823" s="353">
        <v>90963</v>
      </c>
      <c r="B823" s="354" t="s">
        <v>1754</v>
      </c>
      <c r="C823" s="353" t="s">
        <v>19</v>
      </c>
      <c r="D823" s="355">
        <v>12.32</v>
      </c>
    </row>
    <row r="824" spans="1:4" ht="54">
      <c r="A824" s="353">
        <v>90968</v>
      </c>
      <c r="B824" s="354" t="s">
        <v>1755</v>
      </c>
      <c r="C824" s="353" t="s">
        <v>19</v>
      </c>
      <c r="D824" s="355">
        <v>4.62</v>
      </c>
    </row>
    <row r="825" spans="1:4" ht="54">
      <c r="A825" s="353">
        <v>90969</v>
      </c>
      <c r="B825" s="354" t="s">
        <v>1756</v>
      </c>
      <c r="C825" s="353" t="s">
        <v>19</v>
      </c>
      <c r="D825" s="355">
        <v>0.64</v>
      </c>
    </row>
    <row r="826" spans="1:4" ht="54">
      <c r="A826" s="353">
        <v>90970</v>
      </c>
      <c r="B826" s="354" t="s">
        <v>1757</v>
      </c>
      <c r="C826" s="353" t="s">
        <v>19</v>
      </c>
      <c r="D826" s="355">
        <v>5.79</v>
      </c>
    </row>
    <row r="827" spans="1:4" ht="54">
      <c r="A827" s="353">
        <v>90971</v>
      </c>
      <c r="B827" s="354" t="s">
        <v>1758</v>
      </c>
      <c r="C827" s="353" t="s">
        <v>19</v>
      </c>
      <c r="D827" s="355">
        <v>49.94</v>
      </c>
    </row>
    <row r="828" spans="1:4" ht="54">
      <c r="A828" s="353">
        <v>90975</v>
      </c>
      <c r="B828" s="354" t="s">
        <v>389</v>
      </c>
      <c r="C828" s="353" t="s">
        <v>19</v>
      </c>
      <c r="D828" s="355">
        <v>11.74</v>
      </c>
    </row>
    <row r="829" spans="1:4" ht="54">
      <c r="A829" s="353">
        <v>90976</v>
      </c>
      <c r="B829" s="354" t="s">
        <v>390</v>
      </c>
      <c r="C829" s="353" t="s">
        <v>19</v>
      </c>
      <c r="D829" s="355">
        <v>1.63</v>
      </c>
    </row>
    <row r="830" spans="1:4" ht="54">
      <c r="A830" s="353">
        <v>90977</v>
      </c>
      <c r="B830" s="354" t="s">
        <v>391</v>
      </c>
      <c r="C830" s="353" t="s">
        <v>19</v>
      </c>
      <c r="D830" s="355">
        <v>14.7</v>
      </c>
    </row>
    <row r="831" spans="1:4" ht="54">
      <c r="A831" s="353">
        <v>90978</v>
      </c>
      <c r="B831" s="354" t="s">
        <v>1761</v>
      </c>
      <c r="C831" s="353" t="s">
        <v>19</v>
      </c>
      <c r="D831" s="355">
        <v>129.56</v>
      </c>
    </row>
    <row r="832" spans="1:4" ht="54">
      <c r="A832" s="353">
        <v>90992</v>
      </c>
      <c r="B832" s="354" t="s">
        <v>1763</v>
      </c>
      <c r="C832" s="353" t="s">
        <v>19</v>
      </c>
      <c r="D832" s="355">
        <v>5.48</v>
      </c>
    </row>
    <row r="833" spans="1:4" ht="54">
      <c r="A833" s="353">
        <v>90993</v>
      </c>
      <c r="B833" s="354" t="s">
        <v>1764</v>
      </c>
      <c r="C833" s="353" t="s">
        <v>19</v>
      </c>
      <c r="D833" s="355">
        <v>0.76</v>
      </c>
    </row>
    <row r="834" spans="1:4" ht="54">
      <c r="A834" s="353">
        <v>90994</v>
      </c>
      <c r="B834" s="354" t="s">
        <v>1765</v>
      </c>
      <c r="C834" s="353" t="s">
        <v>19</v>
      </c>
      <c r="D834" s="355">
        <v>6.86</v>
      </c>
    </row>
    <row r="835" spans="1:4" ht="54">
      <c r="A835" s="353">
        <v>90995</v>
      </c>
      <c r="B835" s="354" t="s">
        <v>1766</v>
      </c>
      <c r="C835" s="353" t="s">
        <v>19</v>
      </c>
      <c r="D835" s="355">
        <v>67.83</v>
      </c>
    </row>
    <row r="836" spans="1:4" ht="81">
      <c r="A836" s="353">
        <v>91021</v>
      </c>
      <c r="B836" s="354" t="s">
        <v>1769</v>
      </c>
      <c r="C836" s="353" t="s">
        <v>19</v>
      </c>
      <c r="D836" s="355">
        <v>4.28</v>
      </c>
    </row>
    <row r="837" spans="1:4" ht="67.5">
      <c r="A837" s="353">
        <v>91026</v>
      </c>
      <c r="B837" s="354" t="s">
        <v>394</v>
      </c>
      <c r="C837" s="353" t="s">
        <v>19</v>
      </c>
      <c r="D837" s="355">
        <v>14.84</v>
      </c>
    </row>
    <row r="838" spans="1:4" ht="67.5">
      <c r="A838" s="353">
        <v>91027</v>
      </c>
      <c r="B838" s="354" t="s">
        <v>395</v>
      </c>
      <c r="C838" s="353" t="s">
        <v>19</v>
      </c>
      <c r="D838" s="355">
        <v>3.11</v>
      </c>
    </row>
    <row r="839" spans="1:4" ht="67.5">
      <c r="A839" s="353">
        <v>91028</v>
      </c>
      <c r="B839" s="354" t="s">
        <v>396</v>
      </c>
      <c r="C839" s="353" t="s">
        <v>19</v>
      </c>
      <c r="D839" s="355">
        <v>1.2</v>
      </c>
    </row>
    <row r="840" spans="1:4" ht="67.5">
      <c r="A840" s="353">
        <v>91029</v>
      </c>
      <c r="B840" s="354" t="s">
        <v>397</v>
      </c>
      <c r="C840" s="353" t="s">
        <v>19</v>
      </c>
      <c r="D840" s="355">
        <v>27.83</v>
      </c>
    </row>
    <row r="841" spans="1:4" ht="67.5">
      <c r="A841" s="353">
        <v>91030</v>
      </c>
      <c r="B841" s="354" t="s">
        <v>398</v>
      </c>
      <c r="C841" s="353" t="s">
        <v>19</v>
      </c>
      <c r="D841" s="355">
        <v>117.33</v>
      </c>
    </row>
    <row r="842" spans="1:4" ht="54">
      <c r="A842" s="353">
        <v>91273</v>
      </c>
      <c r="B842" s="354" t="s">
        <v>1821</v>
      </c>
      <c r="C842" s="353" t="s">
        <v>19</v>
      </c>
      <c r="D842" s="355">
        <v>0.46</v>
      </c>
    </row>
    <row r="843" spans="1:4" ht="54">
      <c r="A843" s="353">
        <v>91274</v>
      </c>
      <c r="B843" s="354" t="s">
        <v>1822</v>
      </c>
      <c r="C843" s="353" t="s">
        <v>19</v>
      </c>
      <c r="D843" s="355">
        <v>0.06</v>
      </c>
    </row>
    <row r="844" spans="1:4" ht="54">
      <c r="A844" s="353">
        <v>91275</v>
      </c>
      <c r="B844" s="354" t="s">
        <v>1823</v>
      </c>
      <c r="C844" s="353" t="s">
        <v>19</v>
      </c>
      <c r="D844" s="355">
        <v>0.57999999999999996</v>
      </c>
    </row>
    <row r="845" spans="1:4" ht="54">
      <c r="A845" s="353">
        <v>91276</v>
      </c>
      <c r="B845" s="354" t="s">
        <v>1824</v>
      </c>
      <c r="C845" s="353" t="s">
        <v>19</v>
      </c>
      <c r="D845" s="355">
        <v>8.39</v>
      </c>
    </row>
    <row r="846" spans="1:4" ht="67.5">
      <c r="A846" s="353">
        <v>91279</v>
      </c>
      <c r="B846" s="354" t="s">
        <v>1827</v>
      </c>
      <c r="C846" s="353" t="s">
        <v>19</v>
      </c>
      <c r="D846" s="355">
        <v>0.94</v>
      </c>
    </row>
    <row r="847" spans="1:4" ht="67.5">
      <c r="A847" s="353">
        <v>91280</v>
      </c>
      <c r="B847" s="354" t="s">
        <v>1828</v>
      </c>
      <c r="C847" s="353" t="s">
        <v>19</v>
      </c>
      <c r="D847" s="355">
        <v>0.1</v>
      </c>
    </row>
    <row r="848" spans="1:4" ht="67.5">
      <c r="A848" s="353">
        <v>91281</v>
      </c>
      <c r="B848" s="354" t="s">
        <v>1829</v>
      </c>
      <c r="C848" s="353" t="s">
        <v>19</v>
      </c>
      <c r="D848" s="355">
        <v>1.17</v>
      </c>
    </row>
    <row r="849" spans="1:4" ht="81">
      <c r="A849" s="353">
        <v>91282</v>
      </c>
      <c r="B849" s="354" t="s">
        <v>1830</v>
      </c>
      <c r="C849" s="353" t="s">
        <v>19</v>
      </c>
      <c r="D849" s="355">
        <v>20.059999999999999</v>
      </c>
    </row>
    <row r="850" spans="1:4" ht="67.5">
      <c r="A850" s="353">
        <v>91354</v>
      </c>
      <c r="B850" s="354" t="s">
        <v>410</v>
      </c>
      <c r="C850" s="353" t="s">
        <v>19</v>
      </c>
      <c r="D850" s="355">
        <v>11.37</v>
      </c>
    </row>
    <row r="851" spans="1:4" ht="54">
      <c r="A851" s="353">
        <v>91355</v>
      </c>
      <c r="B851" s="354" t="s">
        <v>411</v>
      </c>
      <c r="C851" s="353" t="s">
        <v>19</v>
      </c>
      <c r="D851" s="355">
        <v>2.38</v>
      </c>
    </row>
    <row r="852" spans="1:4" ht="67.5">
      <c r="A852" s="353">
        <v>91356</v>
      </c>
      <c r="B852" s="354" t="s">
        <v>412</v>
      </c>
      <c r="C852" s="353" t="s">
        <v>19</v>
      </c>
      <c r="D852" s="355">
        <v>0.92</v>
      </c>
    </row>
    <row r="853" spans="1:4" ht="67.5">
      <c r="A853" s="353">
        <v>91359</v>
      </c>
      <c r="B853" s="354" t="s">
        <v>1833</v>
      </c>
      <c r="C853" s="353" t="s">
        <v>19</v>
      </c>
      <c r="D853" s="355">
        <v>13.2</v>
      </c>
    </row>
    <row r="854" spans="1:4" ht="67.5">
      <c r="A854" s="353">
        <v>91360</v>
      </c>
      <c r="B854" s="354" t="s">
        <v>1834</v>
      </c>
      <c r="C854" s="353" t="s">
        <v>19</v>
      </c>
      <c r="D854" s="355">
        <v>2.76</v>
      </c>
    </row>
    <row r="855" spans="1:4" ht="67.5">
      <c r="A855" s="353">
        <v>91361</v>
      </c>
      <c r="B855" s="354" t="s">
        <v>1835</v>
      </c>
      <c r="C855" s="353" t="s">
        <v>19</v>
      </c>
      <c r="D855" s="355">
        <v>1.06</v>
      </c>
    </row>
    <row r="856" spans="1:4" ht="67.5">
      <c r="A856" s="353">
        <v>91367</v>
      </c>
      <c r="B856" s="354" t="s">
        <v>1836</v>
      </c>
      <c r="C856" s="353" t="s">
        <v>19</v>
      </c>
      <c r="D856" s="355">
        <v>17.100000000000001</v>
      </c>
    </row>
    <row r="857" spans="1:4" ht="67.5">
      <c r="A857" s="353">
        <v>91368</v>
      </c>
      <c r="B857" s="354" t="s">
        <v>1837</v>
      </c>
      <c r="C857" s="353" t="s">
        <v>19</v>
      </c>
      <c r="D857" s="355">
        <v>3.15</v>
      </c>
    </row>
    <row r="858" spans="1:4" ht="81">
      <c r="A858" s="353">
        <v>91369</v>
      </c>
      <c r="B858" s="354" t="s">
        <v>1838</v>
      </c>
      <c r="C858" s="353" t="s">
        <v>19</v>
      </c>
      <c r="D858" s="355">
        <v>1.23</v>
      </c>
    </row>
    <row r="859" spans="1:4" ht="67.5">
      <c r="A859" s="353">
        <v>91375</v>
      </c>
      <c r="B859" s="354" t="s">
        <v>1839</v>
      </c>
      <c r="C859" s="353" t="s">
        <v>19</v>
      </c>
      <c r="D859" s="355">
        <v>9.58</v>
      </c>
    </row>
    <row r="860" spans="1:4" ht="67.5">
      <c r="A860" s="353">
        <v>91376</v>
      </c>
      <c r="B860" s="354" t="s">
        <v>1840</v>
      </c>
      <c r="C860" s="353" t="s">
        <v>19</v>
      </c>
      <c r="D860" s="355">
        <v>2.0099999999999998</v>
      </c>
    </row>
    <row r="861" spans="1:4" ht="67.5">
      <c r="A861" s="353">
        <v>91377</v>
      </c>
      <c r="B861" s="354" t="s">
        <v>1841</v>
      </c>
      <c r="C861" s="353" t="s">
        <v>19</v>
      </c>
      <c r="D861" s="355">
        <v>0.78</v>
      </c>
    </row>
    <row r="862" spans="1:4" ht="81">
      <c r="A862" s="353">
        <v>91380</v>
      </c>
      <c r="B862" s="354" t="s">
        <v>1842</v>
      </c>
      <c r="C862" s="353" t="s">
        <v>19</v>
      </c>
      <c r="D862" s="355">
        <v>19.41</v>
      </c>
    </row>
    <row r="863" spans="1:4" ht="81">
      <c r="A863" s="353">
        <v>91381</v>
      </c>
      <c r="B863" s="354" t="s">
        <v>1843</v>
      </c>
      <c r="C863" s="353" t="s">
        <v>19</v>
      </c>
      <c r="D863" s="355">
        <v>3.59</v>
      </c>
    </row>
    <row r="864" spans="1:4" ht="81">
      <c r="A864" s="353">
        <v>91382</v>
      </c>
      <c r="B864" s="354" t="s">
        <v>1844</v>
      </c>
      <c r="C864" s="353" t="s">
        <v>19</v>
      </c>
      <c r="D864" s="355">
        <v>1.4</v>
      </c>
    </row>
    <row r="865" spans="1:4" ht="81">
      <c r="A865" s="353">
        <v>91383</v>
      </c>
      <c r="B865" s="354" t="s">
        <v>1845</v>
      </c>
      <c r="C865" s="353" t="s">
        <v>19</v>
      </c>
      <c r="D865" s="355">
        <v>36.4</v>
      </c>
    </row>
    <row r="866" spans="1:4" ht="81">
      <c r="A866" s="353">
        <v>91384</v>
      </c>
      <c r="B866" s="354" t="s">
        <v>1846</v>
      </c>
      <c r="C866" s="353" t="s">
        <v>19</v>
      </c>
      <c r="D866" s="355">
        <v>116.84</v>
      </c>
    </row>
    <row r="867" spans="1:4" ht="94.5">
      <c r="A867" s="353">
        <v>91390</v>
      </c>
      <c r="B867" s="354" t="s">
        <v>1849</v>
      </c>
      <c r="C867" s="353" t="s">
        <v>19</v>
      </c>
      <c r="D867" s="355">
        <v>12.49</v>
      </c>
    </row>
    <row r="868" spans="1:4" ht="81">
      <c r="A868" s="353">
        <v>91391</v>
      </c>
      <c r="B868" s="354" t="s">
        <v>1850</v>
      </c>
      <c r="C868" s="353" t="s">
        <v>19</v>
      </c>
      <c r="D868" s="355">
        <v>2.62</v>
      </c>
    </row>
    <row r="869" spans="1:4" ht="94.5">
      <c r="A869" s="353">
        <v>91392</v>
      </c>
      <c r="B869" s="354" t="s">
        <v>1851</v>
      </c>
      <c r="C869" s="353" t="s">
        <v>19</v>
      </c>
      <c r="D869" s="355">
        <v>1.01</v>
      </c>
    </row>
    <row r="870" spans="1:4" ht="81">
      <c r="A870" s="353">
        <v>91396</v>
      </c>
      <c r="B870" s="354" t="s">
        <v>1853</v>
      </c>
      <c r="C870" s="353" t="s">
        <v>19</v>
      </c>
      <c r="D870" s="355">
        <v>16.91</v>
      </c>
    </row>
    <row r="871" spans="1:4" ht="81">
      <c r="A871" s="353">
        <v>91397</v>
      </c>
      <c r="B871" s="354" t="s">
        <v>1854</v>
      </c>
      <c r="C871" s="353" t="s">
        <v>19</v>
      </c>
      <c r="D871" s="355">
        <v>3.54</v>
      </c>
    </row>
    <row r="872" spans="1:4" ht="81">
      <c r="A872" s="353">
        <v>91398</v>
      </c>
      <c r="B872" s="354" t="s">
        <v>1855</v>
      </c>
      <c r="C872" s="353" t="s">
        <v>19</v>
      </c>
      <c r="D872" s="355">
        <v>1.37</v>
      </c>
    </row>
    <row r="873" spans="1:4" ht="81">
      <c r="A873" s="353">
        <v>91402</v>
      </c>
      <c r="B873" s="354" t="s">
        <v>1856</v>
      </c>
      <c r="C873" s="353" t="s">
        <v>19</v>
      </c>
      <c r="D873" s="355">
        <v>1.17</v>
      </c>
    </row>
    <row r="874" spans="1:4" ht="81">
      <c r="A874" s="353">
        <v>91466</v>
      </c>
      <c r="B874" s="354" t="s">
        <v>1857</v>
      </c>
      <c r="C874" s="353" t="s">
        <v>19</v>
      </c>
      <c r="D874" s="355">
        <v>1.1000000000000001</v>
      </c>
    </row>
    <row r="875" spans="1:4" ht="81">
      <c r="A875" s="353">
        <v>91467</v>
      </c>
      <c r="B875" s="354" t="s">
        <v>1858</v>
      </c>
      <c r="C875" s="353" t="s">
        <v>19</v>
      </c>
      <c r="D875" s="355">
        <v>130.29</v>
      </c>
    </row>
    <row r="876" spans="1:4" ht="81">
      <c r="A876" s="353">
        <v>91468</v>
      </c>
      <c r="B876" s="354" t="s">
        <v>1859</v>
      </c>
      <c r="C876" s="353" t="s">
        <v>19</v>
      </c>
      <c r="D876" s="355">
        <v>18.41</v>
      </c>
    </row>
    <row r="877" spans="1:4" ht="81">
      <c r="A877" s="353">
        <v>91469</v>
      </c>
      <c r="B877" s="354" t="s">
        <v>413</v>
      </c>
      <c r="C877" s="353" t="s">
        <v>19</v>
      </c>
      <c r="D877" s="355">
        <v>3.97</v>
      </c>
    </row>
    <row r="878" spans="1:4" ht="81">
      <c r="A878" s="353">
        <v>91484</v>
      </c>
      <c r="B878" s="354" t="s">
        <v>1860</v>
      </c>
      <c r="C878" s="353" t="s">
        <v>19</v>
      </c>
      <c r="D878" s="355">
        <v>1.26</v>
      </c>
    </row>
    <row r="879" spans="1:4" ht="94.5">
      <c r="A879" s="353">
        <v>91485</v>
      </c>
      <c r="B879" s="354" t="s">
        <v>1861</v>
      </c>
      <c r="C879" s="353" t="s">
        <v>19</v>
      </c>
      <c r="D879" s="355">
        <v>176.83</v>
      </c>
    </row>
    <row r="880" spans="1:4" ht="40.5">
      <c r="A880" s="353">
        <v>91529</v>
      </c>
      <c r="B880" s="354" t="s">
        <v>1870</v>
      </c>
      <c r="C880" s="353" t="s">
        <v>19</v>
      </c>
      <c r="D880" s="355">
        <v>0.68</v>
      </c>
    </row>
    <row r="881" spans="1:4" ht="40.5">
      <c r="A881" s="353">
        <v>91530</v>
      </c>
      <c r="B881" s="354" t="s">
        <v>1871</v>
      </c>
      <c r="C881" s="353" t="s">
        <v>19</v>
      </c>
      <c r="D881" s="355">
        <v>0.09</v>
      </c>
    </row>
    <row r="882" spans="1:4" ht="40.5">
      <c r="A882" s="353">
        <v>91531</v>
      </c>
      <c r="B882" s="354" t="s">
        <v>1872</v>
      </c>
      <c r="C882" s="353" t="s">
        <v>19</v>
      </c>
      <c r="D882" s="355">
        <v>0.85</v>
      </c>
    </row>
    <row r="883" spans="1:4" ht="54">
      <c r="A883" s="353">
        <v>91532</v>
      </c>
      <c r="B883" s="354" t="s">
        <v>1873</v>
      </c>
      <c r="C883" s="353" t="s">
        <v>19</v>
      </c>
      <c r="D883" s="355">
        <v>6.08</v>
      </c>
    </row>
    <row r="884" spans="1:4" ht="81">
      <c r="A884" s="353">
        <v>91629</v>
      </c>
      <c r="B884" s="354" t="s">
        <v>1876</v>
      </c>
      <c r="C884" s="353" t="s">
        <v>19</v>
      </c>
      <c r="D884" s="355">
        <v>12.45</v>
      </c>
    </row>
    <row r="885" spans="1:4" ht="81">
      <c r="A885" s="353">
        <v>91630</v>
      </c>
      <c r="B885" s="354" t="s">
        <v>1877</v>
      </c>
      <c r="C885" s="353" t="s">
        <v>19</v>
      </c>
      <c r="D885" s="355">
        <v>2.61</v>
      </c>
    </row>
    <row r="886" spans="1:4" ht="81">
      <c r="A886" s="353">
        <v>91631</v>
      </c>
      <c r="B886" s="354" t="s">
        <v>1878</v>
      </c>
      <c r="C886" s="353" t="s">
        <v>19</v>
      </c>
      <c r="D886" s="355">
        <v>1.01</v>
      </c>
    </row>
    <row r="887" spans="1:4" ht="81">
      <c r="A887" s="353">
        <v>91632</v>
      </c>
      <c r="B887" s="354" t="s">
        <v>1879</v>
      </c>
      <c r="C887" s="353" t="s">
        <v>19</v>
      </c>
      <c r="D887" s="355">
        <v>23.34</v>
      </c>
    </row>
    <row r="888" spans="1:4" ht="81">
      <c r="A888" s="353">
        <v>91633</v>
      </c>
      <c r="B888" s="354" t="s">
        <v>1880</v>
      </c>
      <c r="C888" s="353" t="s">
        <v>19</v>
      </c>
      <c r="D888" s="355">
        <v>110.28</v>
      </c>
    </row>
    <row r="889" spans="1:4" ht="81">
      <c r="A889" s="353">
        <v>91640</v>
      </c>
      <c r="B889" s="354" t="s">
        <v>1883</v>
      </c>
      <c r="C889" s="353" t="s">
        <v>19</v>
      </c>
      <c r="D889" s="355">
        <v>28.47</v>
      </c>
    </row>
    <row r="890" spans="1:4" ht="81">
      <c r="A890" s="353">
        <v>91641</v>
      </c>
      <c r="B890" s="354" t="s">
        <v>1884</v>
      </c>
      <c r="C890" s="353" t="s">
        <v>19</v>
      </c>
      <c r="D890" s="355">
        <v>5.97</v>
      </c>
    </row>
    <row r="891" spans="1:4" ht="81">
      <c r="A891" s="353">
        <v>91642</v>
      </c>
      <c r="B891" s="354" t="s">
        <v>1885</v>
      </c>
      <c r="C891" s="353" t="s">
        <v>19</v>
      </c>
      <c r="D891" s="355">
        <v>2.31</v>
      </c>
    </row>
    <row r="892" spans="1:4" ht="81">
      <c r="A892" s="353">
        <v>91643</v>
      </c>
      <c r="B892" s="354" t="s">
        <v>1886</v>
      </c>
      <c r="C892" s="353" t="s">
        <v>19</v>
      </c>
      <c r="D892" s="355">
        <v>53.38</v>
      </c>
    </row>
    <row r="893" spans="1:4" ht="81">
      <c r="A893" s="353">
        <v>91644</v>
      </c>
      <c r="B893" s="354" t="s">
        <v>1887</v>
      </c>
      <c r="C893" s="353" t="s">
        <v>19</v>
      </c>
      <c r="D893" s="355">
        <v>248.17</v>
      </c>
    </row>
    <row r="894" spans="1:4" ht="40.5">
      <c r="A894" s="353">
        <v>91688</v>
      </c>
      <c r="B894" s="354" t="s">
        <v>1890</v>
      </c>
      <c r="C894" s="353" t="s">
        <v>19</v>
      </c>
      <c r="D894" s="355">
        <v>0.11</v>
      </c>
    </row>
    <row r="895" spans="1:4" ht="40.5">
      <c r="A895" s="353">
        <v>91689</v>
      </c>
      <c r="B895" s="354" t="s">
        <v>1891</v>
      </c>
      <c r="C895" s="353" t="s">
        <v>19</v>
      </c>
      <c r="D895" s="355">
        <v>0.02</v>
      </c>
    </row>
    <row r="896" spans="1:4" ht="40.5">
      <c r="A896" s="353">
        <v>91690</v>
      </c>
      <c r="B896" s="354" t="s">
        <v>1892</v>
      </c>
      <c r="C896" s="353" t="s">
        <v>19</v>
      </c>
      <c r="D896" s="355">
        <v>7.0000000000000007E-2</v>
      </c>
    </row>
    <row r="897" spans="1:4" ht="54">
      <c r="A897" s="353">
        <v>91691</v>
      </c>
      <c r="B897" s="354" t="s">
        <v>1893</v>
      </c>
      <c r="C897" s="353" t="s">
        <v>19</v>
      </c>
      <c r="D897" s="355">
        <v>2.66</v>
      </c>
    </row>
    <row r="898" spans="1:4" ht="40.5">
      <c r="A898" s="353">
        <v>92040</v>
      </c>
      <c r="B898" s="354" t="s">
        <v>2030</v>
      </c>
      <c r="C898" s="353" t="s">
        <v>19</v>
      </c>
      <c r="D898" s="355">
        <v>5.82</v>
      </c>
    </row>
    <row r="899" spans="1:4" ht="40.5">
      <c r="A899" s="353">
        <v>92041</v>
      </c>
      <c r="B899" s="354" t="s">
        <v>2031</v>
      </c>
      <c r="C899" s="353" t="s">
        <v>19</v>
      </c>
      <c r="D899" s="355">
        <v>0.61</v>
      </c>
    </row>
    <row r="900" spans="1:4" ht="40.5">
      <c r="A900" s="353">
        <v>92042</v>
      </c>
      <c r="B900" s="354" t="s">
        <v>2032</v>
      </c>
      <c r="C900" s="353" t="s">
        <v>19</v>
      </c>
      <c r="D900" s="355">
        <v>4.8499999999999996</v>
      </c>
    </row>
    <row r="901" spans="1:4" ht="94.5">
      <c r="A901" s="353">
        <v>92101</v>
      </c>
      <c r="B901" s="354" t="s">
        <v>2035</v>
      </c>
      <c r="C901" s="353" t="s">
        <v>19</v>
      </c>
      <c r="D901" s="355">
        <v>18.59</v>
      </c>
    </row>
    <row r="902" spans="1:4" ht="94.5">
      <c r="A902" s="353">
        <v>92102</v>
      </c>
      <c r="B902" s="354" t="s">
        <v>2036</v>
      </c>
      <c r="C902" s="353" t="s">
        <v>19</v>
      </c>
      <c r="D902" s="355">
        <v>3.89</v>
      </c>
    </row>
    <row r="903" spans="1:4" ht="94.5">
      <c r="A903" s="353">
        <v>92103</v>
      </c>
      <c r="B903" s="354" t="s">
        <v>2037</v>
      </c>
      <c r="C903" s="353" t="s">
        <v>19</v>
      </c>
      <c r="D903" s="355">
        <v>1.51</v>
      </c>
    </row>
    <row r="904" spans="1:4" ht="94.5">
      <c r="A904" s="353">
        <v>92104</v>
      </c>
      <c r="B904" s="354" t="s">
        <v>2038</v>
      </c>
      <c r="C904" s="353" t="s">
        <v>19</v>
      </c>
      <c r="D904" s="355">
        <v>34.85</v>
      </c>
    </row>
    <row r="905" spans="1:4" ht="94.5">
      <c r="A905" s="353">
        <v>92105</v>
      </c>
      <c r="B905" s="354" t="s">
        <v>3584</v>
      </c>
      <c r="C905" s="353" t="s">
        <v>19</v>
      </c>
      <c r="D905" s="355">
        <v>158.54</v>
      </c>
    </row>
    <row r="906" spans="1:4" ht="54">
      <c r="A906" s="353">
        <v>92108</v>
      </c>
      <c r="B906" s="354" t="s">
        <v>449</v>
      </c>
      <c r="C906" s="353" t="s">
        <v>19</v>
      </c>
      <c r="D906" s="355">
        <v>0.91</v>
      </c>
    </row>
    <row r="907" spans="1:4" ht="54">
      <c r="A907" s="353">
        <v>92109</v>
      </c>
      <c r="B907" s="354" t="s">
        <v>450</v>
      </c>
      <c r="C907" s="353" t="s">
        <v>19</v>
      </c>
      <c r="D907" s="355">
        <v>0.1</v>
      </c>
    </row>
    <row r="908" spans="1:4" ht="54">
      <c r="A908" s="353">
        <v>92110</v>
      </c>
      <c r="B908" s="354" t="s">
        <v>451</v>
      </c>
      <c r="C908" s="353" t="s">
        <v>19</v>
      </c>
      <c r="D908" s="355">
        <v>0.71</v>
      </c>
    </row>
    <row r="909" spans="1:4" ht="54">
      <c r="A909" s="353">
        <v>92111</v>
      </c>
      <c r="B909" s="354" t="s">
        <v>452</v>
      </c>
      <c r="C909" s="353" t="s">
        <v>19</v>
      </c>
      <c r="D909" s="355">
        <v>1.05</v>
      </c>
    </row>
    <row r="910" spans="1:4" ht="27">
      <c r="A910" s="353">
        <v>92114</v>
      </c>
      <c r="B910" s="354" t="s">
        <v>455</v>
      </c>
      <c r="C910" s="353" t="s">
        <v>19</v>
      </c>
      <c r="D910" s="355">
        <v>0.1</v>
      </c>
    </row>
    <row r="911" spans="1:4" ht="27">
      <c r="A911" s="353">
        <v>92115</v>
      </c>
      <c r="B911" s="354" t="s">
        <v>456</v>
      </c>
      <c r="C911" s="353" t="s">
        <v>19</v>
      </c>
      <c r="D911" s="355">
        <v>0.01</v>
      </c>
    </row>
    <row r="912" spans="1:4" ht="27">
      <c r="A912" s="353">
        <v>92116</v>
      </c>
      <c r="B912" s="354" t="s">
        <v>457</v>
      </c>
      <c r="C912" s="353" t="s">
        <v>19</v>
      </c>
      <c r="D912" s="355">
        <v>0.12</v>
      </c>
    </row>
    <row r="913" spans="1:4" ht="40.5">
      <c r="A913" s="353">
        <v>92133</v>
      </c>
      <c r="B913" s="354" t="s">
        <v>2041</v>
      </c>
      <c r="C913" s="353" t="s">
        <v>19</v>
      </c>
      <c r="D913" s="355">
        <v>9.57</v>
      </c>
    </row>
    <row r="914" spans="1:4" ht="40.5">
      <c r="A914" s="353">
        <v>92134</v>
      </c>
      <c r="B914" s="354" t="s">
        <v>2042</v>
      </c>
      <c r="C914" s="353" t="s">
        <v>19</v>
      </c>
      <c r="D914" s="355">
        <v>1.51</v>
      </c>
    </row>
    <row r="915" spans="1:4" ht="40.5">
      <c r="A915" s="353">
        <v>92135</v>
      </c>
      <c r="B915" s="354" t="s">
        <v>2043</v>
      </c>
      <c r="C915" s="353" t="s">
        <v>19</v>
      </c>
      <c r="D915" s="355">
        <v>0.59</v>
      </c>
    </row>
    <row r="916" spans="1:4" ht="40.5">
      <c r="A916" s="353">
        <v>92136</v>
      </c>
      <c r="B916" s="354" t="s">
        <v>2044</v>
      </c>
      <c r="C916" s="353" t="s">
        <v>19</v>
      </c>
      <c r="D916" s="355">
        <v>11.96</v>
      </c>
    </row>
    <row r="917" spans="1:4" ht="40.5">
      <c r="A917" s="353">
        <v>92137</v>
      </c>
      <c r="B917" s="354" t="s">
        <v>2045</v>
      </c>
      <c r="C917" s="353" t="s">
        <v>19</v>
      </c>
      <c r="D917" s="355">
        <v>32.630000000000003</v>
      </c>
    </row>
    <row r="918" spans="1:4" ht="40.5">
      <c r="A918" s="353">
        <v>92140</v>
      </c>
      <c r="B918" s="354" t="s">
        <v>463</v>
      </c>
      <c r="C918" s="353" t="s">
        <v>19</v>
      </c>
      <c r="D918" s="355">
        <v>2.91</v>
      </c>
    </row>
    <row r="919" spans="1:4" ht="40.5">
      <c r="A919" s="353">
        <v>92141</v>
      </c>
      <c r="B919" s="354" t="s">
        <v>464</v>
      </c>
      <c r="C919" s="353" t="s">
        <v>19</v>
      </c>
      <c r="D919" s="355">
        <v>0.46</v>
      </c>
    </row>
    <row r="920" spans="1:4" ht="54">
      <c r="A920" s="353">
        <v>92142</v>
      </c>
      <c r="B920" s="354" t="s">
        <v>465</v>
      </c>
      <c r="C920" s="353" t="s">
        <v>19</v>
      </c>
      <c r="D920" s="355">
        <v>0.18</v>
      </c>
    </row>
    <row r="921" spans="1:4" ht="40.5">
      <c r="A921" s="353">
        <v>92143</v>
      </c>
      <c r="B921" s="354" t="s">
        <v>466</v>
      </c>
      <c r="C921" s="353" t="s">
        <v>19</v>
      </c>
      <c r="D921" s="355">
        <v>3.64</v>
      </c>
    </row>
    <row r="922" spans="1:4" ht="54">
      <c r="A922" s="353">
        <v>92144</v>
      </c>
      <c r="B922" s="354" t="s">
        <v>467</v>
      </c>
      <c r="C922" s="353" t="s">
        <v>19</v>
      </c>
      <c r="D922" s="355">
        <v>39.53</v>
      </c>
    </row>
    <row r="923" spans="1:4" ht="81">
      <c r="A923" s="353">
        <v>92237</v>
      </c>
      <c r="B923" s="354" t="s">
        <v>2062</v>
      </c>
      <c r="C923" s="353" t="s">
        <v>19</v>
      </c>
      <c r="D923" s="355">
        <v>20.88</v>
      </c>
    </row>
    <row r="924" spans="1:4" ht="81">
      <c r="A924" s="353">
        <v>92238</v>
      </c>
      <c r="B924" s="354" t="s">
        <v>2063</v>
      </c>
      <c r="C924" s="353" t="s">
        <v>19</v>
      </c>
      <c r="D924" s="355">
        <v>4.38</v>
      </c>
    </row>
    <row r="925" spans="1:4" ht="81">
      <c r="A925" s="353">
        <v>92239</v>
      </c>
      <c r="B925" s="354" t="s">
        <v>2064</v>
      </c>
      <c r="C925" s="353" t="s">
        <v>19</v>
      </c>
      <c r="D925" s="355">
        <v>1.69</v>
      </c>
    </row>
    <row r="926" spans="1:4" ht="81">
      <c r="A926" s="353">
        <v>92240</v>
      </c>
      <c r="B926" s="354" t="s">
        <v>2065</v>
      </c>
      <c r="C926" s="353" t="s">
        <v>19</v>
      </c>
      <c r="D926" s="355">
        <v>39.14</v>
      </c>
    </row>
    <row r="927" spans="1:4" ht="81">
      <c r="A927" s="353">
        <v>92241</v>
      </c>
      <c r="B927" s="354" t="s">
        <v>2066</v>
      </c>
      <c r="C927" s="353" t="s">
        <v>19</v>
      </c>
      <c r="D927" s="355">
        <v>227.51</v>
      </c>
    </row>
    <row r="928" spans="1:4" ht="54">
      <c r="A928" s="353">
        <v>92712</v>
      </c>
      <c r="B928" s="354" t="s">
        <v>2103</v>
      </c>
      <c r="C928" s="353" t="s">
        <v>19</v>
      </c>
      <c r="D928" s="355">
        <v>0.31</v>
      </c>
    </row>
    <row r="929" spans="1:4" ht="54">
      <c r="A929" s="353">
        <v>92713</v>
      </c>
      <c r="B929" s="354" t="s">
        <v>2104</v>
      </c>
      <c r="C929" s="353" t="s">
        <v>19</v>
      </c>
      <c r="D929" s="355">
        <v>0.03</v>
      </c>
    </row>
    <row r="930" spans="1:4" ht="54">
      <c r="A930" s="353">
        <v>92714</v>
      </c>
      <c r="B930" s="354" t="s">
        <v>2105</v>
      </c>
      <c r="C930" s="353" t="s">
        <v>19</v>
      </c>
      <c r="D930" s="355">
        <v>0.38</v>
      </c>
    </row>
    <row r="931" spans="1:4" ht="54">
      <c r="A931" s="353">
        <v>92715</v>
      </c>
      <c r="B931" s="354" t="s">
        <v>2106</v>
      </c>
      <c r="C931" s="353" t="s">
        <v>19</v>
      </c>
      <c r="D931" s="355">
        <v>26.04</v>
      </c>
    </row>
    <row r="932" spans="1:4" ht="40.5">
      <c r="A932" s="353">
        <v>92956</v>
      </c>
      <c r="B932" s="354" t="s">
        <v>2254</v>
      </c>
      <c r="C932" s="353" t="s">
        <v>19</v>
      </c>
      <c r="D932" s="355">
        <v>3.55</v>
      </c>
    </row>
    <row r="933" spans="1:4" ht="40.5">
      <c r="A933" s="353">
        <v>92957</v>
      </c>
      <c r="B933" s="354" t="s">
        <v>2255</v>
      </c>
      <c r="C933" s="353" t="s">
        <v>19</v>
      </c>
      <c r="D933" s="355">
        <v>0.42</v>
      </c>
    </row>
    <row r="934" spans="1:4" ht="40.5">
      <c r="A934" s="353">
        <v>92958</v>
      </c>
      <c r="B934" s="354" t="s">
        <v>2256</v>
      </c>
      <c r="C934" s="353" t="s">
        <v>19</v>
      </c>
      <c r="D934" s="355">
        <v>3.88</v>
      </c>
    </row>
    <row r="935" spans="1:4" ht="40.5">
      <c r="A935" s="353">
        <v>92959</v>
      </c>
      <c r="B935" s="354" t="s">
        <v>2257</v>
      </c>
      <c r="C935" s="353" t="s">
        <v>19</v>
      </c>
      <c r="D935" s="355">
        <v>7.64</v>
      </c>
    </row>
    <row r="936" spans="1:4" ht="40.5">
      <c r="A936" s="353">
        <v>92963</v>
      </c>
      <c r="B936" s="354" t="s">
        <v>2260</v>
      </c>
      <c r="C936" s="353" t="s">
        <v>19</v>
      </c>
      <c r="D936" s="355">
        <v>1.61</v>
      </c>
    </row>
    <row r="937" spans="1:4" ht="40.5">
      <c r="A937" s="353">
        <v>92964</v>
      </c>
      <c r="B937" s="354" t="s">
        <v>482</v>
      </c>
      <c r="C937" s="353" t="s">
        <v>19</v>
      </c>
      <c r="D937" s="355">
        <v>0.19</v>
      </c>
    </row>
    <row r="938" spans="1:4" ht="40.5">
      <c r="A938" s="353">
        <v>92965</v>
      </c>
      <c r="B938" s="354" t="s">
        <v>2261</v>
      </c>
      <c r="C938" s="353" t="s">
        <v>19</v>
      </c>
      <c r="D938" s="355">
        <v>2.02</v>
      </c>
    </row>
    <row r="939" spans="1:4" ht="81">
      <c r="A939" s="353">
        <v>93220</v>
      </c>
      <c r="B939" s="354" t="s">
        <v>2334</v>
      </c>
      <c r="C939" s="353" t="s">
        <v>19</v>
      </c>
      <c r="D939" s="355">
        <v>233.88</v>
      </c>
    </row>
    <row r="940" spans="1:4" ht="81">
      <c r="A940" s="353">
        <v>93221</v>
      </c>
      <c r="B940" s="354" t="s">
        <v>2335</v>
      </c>
      <c r="C940" s="353" t="s">
        <v>19</v>
      </c>
      <c r="D940" s="355">
        <v>32.47</v>
      </c>
    </row>
    <row r="941" spans="1:4" ht="81">
      <c r="A941" s="353">
        <v>93222</v>
      </c>
      <c r="B941" s="354" t="s">
        <v>2336</v>
      </c>
      <c r="C941" s="353" t="s">
        <v>19</v>
      </c>
      <c r="D941" s="355">
        <v>292.69</v>
      </c>
    </row>
    <row r="942" spans="1:4" ht="94.5">
      <c r="A942" s="353">
        <v>93223</v>
      </c>
      <c r="B942" s="354" t="s">
        <v>2337</v>
      </c>
      <c r="C942" s="353" t="s">
        <v>19</v>
      </c>
      <c r="D942" s="355">
        <v>128.77000000000001</v>
      </c>
    </row>
    <row r="943" spans="1:4" ht="54">
      <c r="A943" s="353">
        <v>93229</v>
      </c>
      <c r="B943" s="354" t="s">
        <v>494</v>
      </c>
      <c r="C943" s="353" t="s">
        <v>19</v>
      </c>
      <c r="D943" s="355">
        <v>0.39</v>
      </c>
    </row>
    <row r="944" spans="1:4" ht="54">
      <c r="A944" s="353">
        <v>93230</v>
      </c>
      <c r="B944" s="354" t="s">
        <v>495</v>
      </c>
      <c r="C944" s="353" t="s">
        <v>19</v>
      </c>
      <c r="D944" s="355">
        <v>0.04</v>
      </c>
    </row>
    <row r="945" spans="1:4" ht="54">
      <c r="A945" s="353">
        <v>93231</v>
      </c>
      <c r="B945" s="354" t="s">
        <v>496</v>
      </c>
      <c r="C945" s="353" t="s">
        <v>19</v>
      </c>
      <c r="D945" s="355">
        <v>0.36</v>
      </c>
    </row>
    <row r="946" spans="1:4" ht="54">
      <c r="A946" s="353">
        <v>93232</v>
      </c>
      <c r="B946" s="354" t="s">
        <v>2340</v>
      </c>
      <c r="C946" s="353" t="s">
        <v>19</v>
      </c>
      <c r="D946" s="355">
        <v>8.51</v>
      </c>
    </row>
    <row r="947" spans="1:4" ht="27">
      <c r="A947" s="353">
        <v>93235</v>
      </c>
      <c r="B947" s="354" t="s">
        <v>2341</v>
      </c>
      <c r="C947" s="353" t="s">
        <v>19</v>
      </c>
      <c r="D947" s="355">
        <v>0.71</v>
      </c>
    </row>
    <row r="948" spans="1:4" ht="67.5">
      <c r="A948" s="353">
        <v>93238</v>
      </c>
      <c r="B948" s="354" t="s">
        <v>2342</v>
      </c>
      <c r="C948" s="353" t="s">
        <v>19</v>
      </c>
      <c r="D948" s="355">
        <v>0.87</v>
      </c>
    </row>
    <row r="949" spans="1:4" ht="67.5">
      <c r="A949" s="353">
        <v>93239</v>
      </c>
      <c r="B949" s="354" t="s">
        <v>2343</v>
      </c>
      <c r="C949" s="353" t="s">
        <v>19</v>
      </c>
      <c r="D949" s="355">
        <v>3.94</v>
      </c>
    </row>
    <row r="950" spans="1:4" ht="67.5">
      <c r="A950" s="353">
        <v>93240</v>
      </c>
      <c r="B950" s="354" t="s">
        <v>2344</v>
      </c>
      <c r="C950" s="353" t="s">
        <v>19</v>
      </c>
      <c r="D950" s="355">
        <v>9.86</v>
      </c>
    </row>
    <row r="951" spans="1:4" ht="40.5">
      <c r="A951" s="353">
        <v>93267</v>
      </c>
      <c r="B951" s="354" t="s">
        <v>2345</v>
      </c>
      <c r="C951" s="353" t="s">
        <v>19</v>
      </c>
      <c r="D951" s="355">
        <v>38.85</v>
      </c>
    </row>
    <row r="952" spans="1:4" ht="40.5">
      <c r="A952" s="353">
        <v>93269</v>
      </c>
      <c r="B952" s="354" t="s">
        <v>2346</v>
      </c>
      <c r="C952" s="353" t="s">
        <v>19</v>
      </c>
      <c r="D952" s="355">
        <v>4.6100000000000003</v>
      </c>
    </row>
    <row r="953" spans="1:4" ht="40.5">
      <c r="A953" s="353">
        <v>93270</v>
      </c>
      <c r="B953" s="354" t="s">
        <v>2347</v>
      </c>
      <c r="C953" s="353" t="s">
        <v>19</v>
      </c>
      <c r="D953" s="355">
        <v>42.49</v>
      </c>
    </row>
    <row r="954" spans="1:4" ht="40.5">
      <c r="A954" s="353">
        <v>93271</v>
      </c>
      <c r="B954" s="354" t="s">
        <v>2348</v>
      </c>
      <c r="C954" s="353" t="s">
        <v>19</v>
      </c>
      <c r="D954" s="355">
        <v>7.85</v>
      </c>
    </row>
    <row r="955" spans="1:4" ht="40.5">
      <c r="A955" s="353">
        <v>93277</v>
      </c>
      <c r="B955" s="354" t="s">
        <v>2351</v>
      </c>
      <c r="C955" s="353" t="s">
        <v>19</v>
      </c>
      <c r="D955" s="355">
        <v>0.33</v>
      </c>
    </row>
    <row r="956" spans="1:4" ht="40.5">
      <c r="A956" s="353">
        <v>93278</v>
      </c>
      <c r="B956" s="354" t="s">
        <v>2352</v>
      </c>
      <c r="C956" s="353" t="s">
        <v>19</v>
      </c>
      <c r="D956" s="355">
        <v>0.03</v>
      </c>
    </row>
    <row r="957" spans="1:4" ht="40.5">
      <c r="A957" s="353">
        <v>93279</v>
      </c>
      <c r="B957" s="354" t="s">
        <v>2353</v>
      </c>
      <c r="C957" s="353" t="s">
        <v>19</v>
      </c>
      <c r="D957" s="355">
        <v>0.31</v>
      </c>
    </row>
    <row r="958" spans="1:4" ht="54">
      <c r="A958" s="353">
        <v>93280</v>
      </c>
      <c r="B958" s="354" t="s">
        <v>2354</v>
      </c>
      <c r="C958" s="353" t="s">
        <v>19</v>
      </c>
      <c r="D958" s="355">
        <v>0.65</v>
      </c>
    </row>
    <row r="959" spans="1:4" ht="54">
      <c r="A959" s="353">
        <v>93283</v>
      </c>
      <c r="B959" s="354" t="s">
        <v>2357</v>
      </c>
      <c r="C959" s="353" t="s">
        <v>19</v>
      </c>
      <c r="D959" s="355">
        <v>81.650000000000006</v>
      </c>
    </row>
    <row r="960" spans="1:4" ht="54">
      <c r="A960" s="353">
        <v>93284</v>
      </c>
      <c r="B960" s="354" t="s">
        <v>2358</v>
      </c>
      <c r="C960" s="353" t="s">
        <v>19</v>
      </c>
      <c r="D960" s="355">
        <v>15.51</v>
      </c>
    </row>
    <row r="961" spans="1:4" ht="54">
      <c r="A961" s="353">
        <v>93285</v>
      </c>
      <c r="B961" s="354" t="s">
        <v>2359</v>
      </c>
      <c r="C961" s="353" t="s">
        <v>19</v>
      </c>
      <c r="D961" s="355">
        <v>131.25</v>
      </c>
    </row>
    <row r="962" spans="1:4" ht="54">
      <c r="A962" s="353">
        <v>93286</v>
      </c>
      <c r="B962" s="354" t="s">
        <v>2360</v>
      </c>
      <c r="C962" s="353" t="s">
        <v>19</v>
      </c>
      <c r="D962" s="355">
        <v>185.64</v>
      </c>
    </row>
    <row r="963" spans="1:4" ht="54">
      <c r="A963" s="353">
        <v>93296</v>
      </c>
      <c r="B963" s="354" t="s">
        <v>2363</v>
      </c>
      <c r="C963" s="353" t="s">
        <v>19</v>
      </c>
      <c r="D963" s="355">
        <v>5.71</v>
      </c>
    </row>
    <row r="964" spans="1:4" ht="81">
      <c r="A964" s="353">
        <v>93397</v>
      </c>
      <c r="B964" s="354" t="s">
        <v>2382</v>
      </c>
      <c r="C964" s="353" t="s">
        <v>19</v>
      </c>
      <c r="D964" s="355">
        <v>12.45</v>
      </c>
    </row>
    <row r="965" spans="1:4" ht="81">
      <c r="A965" s="353">
        <v>93398</v>
      </c>
      <c r="B965" s="354" t="s">
        <v>2383</v>
      </c>
      <c r="C965" s="353" t="s">
        <v>19</v>
      </c>
      <c r="D965" s="355">
        <v>2.61</v>
      </c>
    </row>
    <row r="966" spans="1:4" ht="81">
      <c r="A966" s="353">
        <v>93399</v>
      </c>
      <c r="B966" s="354" t="s">
        <v>2384</v>
      </c>
      <c r="C966" s="353" t="s">
        <v>19</v>
      </c>
      <c r="D966" s="355">
        <v>1.01</v>
      </c>
    </row>
    <row r="967" spans="1:4" ht="81">
      <c r="A967" s="353">
        <v>93400</v>
      </c>
      <c r="B967" s="354" t="s">
        <v>2385</v>
      </c>
      <c r="C967" s="353" t="s">
        <v>19</v>
      </c>
      <c r="D967" s="355">
        <v>23.34</v>
      </c>
    </row>
    <row r="968" spans="1:4" ht="81">
      <c r="A968" s="353">
        <v>93401</v>
      </c>
      <c r="B968" s="354" t="s">
        <v>2386</v>
      </c>
      <c r="C968" s="353" t="s">
        <v>19</v>
      </c>
      <c r="D968" s="355">
        <v>130.29</v>
      </c>
    </row>
    <row r="969" spans="1:4" ht="81">
      <c r="A969" s="353">
        <v>93404</v>
      </c>
      <c r="B969" s="354" t="s">
        <v>3585</v>
      </c>
      <c r="C969" s="353" t="s">
        <v>19</v>
      </c>
      <c r="D969" s="355">
        <v>6.5</v>
      </c>
    </row>
    <row r="970" spans="1:4" ht="81">
      <c r="A970" s="353">
        <v>93405</v>
      </c>
      <c r="B970" s="354" t="s">
        <v>3586</v>
      </c>
      <c r="C970" s="353" t="s">
        <v>19</v>
      </c>
      <c r="D970" s="355">
        <v>0.65</v>
      </c>
    </row>
    <row r="971" spans="1:4" ht="81">
      <c r="A971" s="353">
        <v>93406</v>
      </c>
      <c r="B971" s="354" t="s">
        <v>3587</v>
      </c>
      <c r="C971" s="353" t="s">
        <v>19</v>
      </c>
      <c r="D971" s="355">
        <v>8.1300000000000008</v>
      </c>
    </row>
    <row r="972" spans="1:4" ht="94.5">
      <c r="A972" s="353">
        <v>93407</v>
      </c>
      <c r="B972" s="354" t="s">
        <v>3588</v>
      </c>
      <c r="C972" s="353" t="s">
        <v>19</v>
      </c>
      <c r="D972" s="355">
        <v>38.840000000000003</v>
      </c>
    </row>
    <row r="973" spans="1:4" ht="40.5">
      <c r="A973" s="353">
        <v>93411</v>
      </c>
      <c r="B973" s="354" t="s">
        <v>2388</v>
      </c>
      <c r="C973" s="353" t="s">
        <v>19</v>
      </c>
      <c r="D973" s="355">
        <v>0.19</v>
      </c>
    </row>
    <row r="974" spans="1:4" ht="40.5">
      <c r="A974" s="353">
        <v>93412</v>
      </c>
      <c r="B974" s="354" t="s">
        <v>2389</v>
      </c>
      <c r="C974" s="353" t="s">
        <v>19</v>
      </c>
      <c r="D974" s="355">
        <v>0.03</v>
      </c>
    </row>
    <row r="975" spans="1:4" ht="40.5">
      <c r="A975" s="353">
        <v>93413</v>
      </c>
      <c r="B975" s="354" t="s">
        <v>2390</v>
      </c>
      <c r="C975" s="353" t="s">
        <v>19</v>
      </c>
      <c r="D975" s="355">
        <v>0.17</v>
      </c>
    </row>
    <row r="976" spans="1:4" ht="54">
      <c r="A976" s="353">
        <v>93414</v>
      </c>
      <c r="B976" s="354" t="s">
        <v>2391</v>
      </c>
      <c r="C976" s="353" t="s">
        <v>19</v>
      </c>
      <c r="D976" s="355">
        <v>14.67</v>
      </c>
    </row>
    <row r="977" spans="1:4" ht="40.5">
      <c r="A977" s="353">
        <v>93417</v>
      </c>
      <c r="B977" s="354" t="s">
        <v>2394</v>
      </c>
      <c r="C977" s="353" t="s">
        <v>19</v>
      </c>
      <c r="D977" s="355">
        <v>2.4900000000000002</v>
      </c>
    </row>
    <row r="978" spans="1:4" ht="27">
      <c r="A978" s="353">
        <v>93418</v>
      </c>
      <c r="B978" s="354" t="s">
        <v>2395</v>
      </c>
      <c r="C978" s="353" t="s">
        <v>19</v>
      </c>
      <c r="D978" s="355">
        <v>0.44</v>
      </c>
    </row>
    <row r="979" spans="1:4" ht="40.5">
      <c r="A979" s="353">
        <v>93419</v>
      </c>
      <c r="B979" s="354" t="s">
        <v>501</v>
      </c>
      <c r="C979" s="353" t="s">
        <v>19</v>
      </c>
      <c r="D979" s="355">
        <v>2.2200000000000002</v>
      </c>
    </row>
    <row r="980" spans="1:4" ht="40.5">
      <c r="A980" s="353">
        <v>93420</v>
      </c>
      <c r="B980" s="354" t="s">
        <v>2396</v>
      </c>
      <c r="C980" s="353" t="s">
        <v>19</v>
      </c>
      <c r="D980" s="355">
        <v>55.26</v>
      </c>
    </row>
    <row r="981" spans="1:4" ht="40.5">
      <c r="A981" s="353">
        <v>93423</v>
      </c>
      <c r="B981" s="354" t="s">
        <v>2397</v>
      </c>
      <c r="C981" s="353" t="s">
        <v>19</v>
      </c>
      <c r="D981" s="355">
        <v>3.53</v>
      </c>
    </row>
    <row r="982" spans="1:4" ht="27">
      <c r="A982" s="353">
        <v>93424</v>
      </c>
      <c r="B982" s="354" t="s">
        <v>2398</v>
      </c>
      <c r="C982" s="353" t="s">
        <v>19</v>
      </c>
      <c r="D982" s="355">
        <v>0.63</v>
      </c>
    </row>
    <row r="983" spans="1:4" ht="40.5">
      <c r="A983" s="353">
        <v>93425</v>
      </c>
      <c r="B983" s="354" t="s">
        <v>2399</v>
      </c>
      <c r="C983" s="353" t="s">
        <v>19</v>
      </c>
      <c r="D983" s="355">
        <v>3.15</v>
      </c>
    </row>
    <row r="984" spans="1:4" ht="40.5">
      <c r="A984" s="353">
        <v>93426</v>
      </c>
      <c r="B984" s="354" t="s">
        <v>2400</v>
      </c>
      <c r="C984" s="353" t="s">
        <v>19</v>
      </c>
      <c r="D984" s="355">
        <v>132.07</v>
      </c>
    </row>
    <row r="985" spans="1:4" ht="40.5">
      <c r="A985" s="353">
        <v>93429</v>
      </c>
      <c r="B985" s="354" t="s">
        <v>2403</v>
      </c>
      <c r="C985" s="353" t="s">
        <v>19</v>
      </c>
      <c r="D985" s="355">
        <v>88</v>
      </c>
    </row>
    <row r="986" spans="1:4" ht="40.5">
      <c r="A986" s="353">
        <v>93430</v>
      </c>
      <c r="B986" s="354" t="s">
        <v>2404</v>
      </c>
      <c r="C986" s="353" t="s">
        <v>19</v>
      </c>
      <c r="D986" s="355">
        <v>15.84</v>
      </c>
    </row>
    <row r="987" spans="1:4" ht="40.5">
      <c r="A987" s="353">
        <v>93431</v>
      </c>
      <c r="B987" s="354" t="s">
        <v>2405</v>
      </c>
      <c r="C987" s="353" t="s">
        <v>19</v>
      </c>
      <c r="D987" s="355">
        <v>141.46</v>
      </c>
    </row>
    <row r="988" spans="1:4" ht="40.5">
      <c r="A988" s="353">
        <v>93432</v>
      </c>
      <c r="B988" s="354" t="s">
        <v>2406</v>
      </c>
      <c r="C988" s="353" t="s">
        <v>19</v>
      </c>
      <c r="D988" s="355">
        <v>2366.4</v>
      </c>
    </row>
    <row r="989" spans="1:4" ht="40.5">
      <c r="A989" s="353">
        <v>93435</v>
      </c>
      <c r="B989" s="354" t="s">
        <v>2409</v>
      </c>
      <c r="C989" s="353" t="s">
        <v>19</v>
      </c>
      <c r="D989" s="355">
        <v>4.76</v>
      </c>
    </row>
    <row r="990" spans="1:4" ht="40.5">
      <c r="A990" s="353">
        <v>93436</v>
      </c>
      <c r="B990" s="354" t="s">
        <v>2410</v>
      </c>
      <c r="C990" s="353" t="s">
        <v>19</v>
      </c>
      <c r="D990" s="355">
        <v>1</v>
      </c>
    </row>
    <row r="991" spans="1:4" ht="40.5">
      <c r="A991" s="353">
        <v>93437</v>
      </c>
      <c r="B991" s="354" t="s">
        <v>2411</v>
      </c>
      <c r="C991" s="353" t="s">
        <v>19</v>
      </c>
      <c r="D991" s="355">
        <v>8.93</v>
      </c>
    </row>
    <row r="992" spans="1:4" ht="40.5">
      <c r="A992" s="353">
        <v>93438</v>
      </c>
      <c r="B992" s="354" t="s">
        <v>2412</v>
      </c>
      <c r="C992" s="353" t="s">
        <v>19</v>
      </c>
      <c r="D992" s="355">
        <v>24.46</v>
      </c>
    </row>
    <row r="993" spans="1:4" ht="40.5">
      <c r="A993" s="353">
        <v>95114</v>
      </c>
      <c r="B993" s="354" t="s">
        <v>2629</v>
      </c>
      <c r="C993" s="353" t="s">
        <v>19</v>
      </c>
      <c r="D993" s="355">
        <v>1.57</v>
      </c>
    </row>
    <row r="994" spans="1:4" ht="40.5">
      <c r="A994" s="353">
        <v>95115</v>
      </c>
      <c r="B994" s="354" t="s">
        <v>2630</v>
      </c>
      <c r="C994" s="353" t="s">
        <v>19</v>
      </c>
      <c r="D994" s="355">
        <v>0.18</v>
      </c>
    </row>
    <row r="995" spans="1:4" ht="40.5">
      <c r="A995" s="353">
        <v>95116</v>
      </c>
      <c r="B995" s="354" t="s">
        <v>528</v>
      </c>
      <c r="C995" s="353" t="s">
        <v>19</v>
      </c>
      <c r="D995" s="355">
        <v>31.99</v>
      </c>
    </row>
    <row r="996" spans="1:4" ht="40.5">
      <c r="A996" s="353">
        <v>95117</v>
      </c>
      <c r="B996" s="354" t="s">
        <v>529</v>
      </c>
      <c r="C996" s="353" t="s">
        <v>19</v>
      </c>
      <c r="D996" s="355">
        <v>5.04</v>
      </c>
    </row>
    <row r="997" spans="1:4" ht="40.5">
      <c r="A997" s="353">
        <v>95118</v>
      </c>
      <c r="B997" s="354" t="s">
        <v>2631</v>
      </c>
      <c r="C997" s="353" t="s">
        <v>19</v>
      </c>
      <c r="D997" s="355">
        <v>45.39</v>
      </c>
    </row>
    <row r="998" spans="1:4" ht="40.5">
      <c r="A998" s="353">
        <v>95119</v>
      </c>
      <c r="B998" s="354" t="s">
        <v>2632</v>
      </c>
      <c r="C998" s="353" t="s">
        <v>19</v>
      </c>
      <c r="D998" s="355">
        <v>8.17</v>
      </c>
    </row>
    <row r="999" spans="1:4" ht="40.5">
      <c r="A999" s="353">
        <v>95120</v>
      </c>
      <c r="B999" s="354" t="s">
        <v>2633</v>
      </c>
      <c r="C999" s="353" t="s">
        <v>19</v>
      </c>
      <c r="D999" s="355">
        <v>53.55</v>
      </c>
    </row>
    <row r="1000" spans="1:4" ht="40.5">
      <c r="A1000" s="353">
        <v>95123</v>
      </c>
      <c r="B1000" s="354" t="s">
        <v>530</v>
      </c>
      <c r="C1000" s="353" t="s">
        <v>19</v>
      </c>
      <c r="D1000" s="355">
        <v>16.07</v>
      </c>
    </row>
    <row r="1001" spans="1:4" ht="40.5">
      <c r="A1001" s="353">
        <v>95124</v>
      </c>
      <c r="B1001" s="354" t="s">
        <v>531</v>
      </c>
      <c r="C1001" s="353" t="s">
        <v>19</v>
      </c>
      <c r="D1001" s="355">
        <v>2.5299999999999998</v>
      </c>
    </row>
    <row r="1002" spans="1:4" ht="40.5">
      <c r="A1002" s="353">
        <v>95125</v>
      </c>
      <c r="B1002" s="354" t="s">
        <v>532</v>
      </c>
      <c r="C1002" s="353" t="s">
        <v>19</v>
      </c>
      <c r="D1002" s="355">
        <v>17.579999999999998</v>
      </c>
    </row>
    <row r="1003" spans="1:4" ht="40.5">
      <c r="A1003" s="353">
        <v>95126</v>
      </c>
      <c r="B1003" s="354" t="s">
        <v>2636</v>
      </c>
      <c r="C1003" s="353" t="s">
        <v>19</v>
      </c>
      <c r="D1003" s="355">
        <v>121.32</v>
      </c>
    </row>
    <row r="1004" spans="1:4" ht="40.5">
      <c r="A1004" s="353">
        <v>95129</v>
      </c>
      <c r="B1004" s="354" t="s">
        <v>2637</v>
      </c>
      <c r="C1004" s="353" t="s">
        <v>19</v>
      </c>
      <c r="D1004" s="355">
        <v>28.52</v>
      </c>
    </row>
    <row r="1005" spans="1:4" ht="40.5">
      <c r="A1005" s="353">
        <v>95130</v>
      </c>
      <c r="B1005" s="354" t="s">
        <v>2638</v>
      </c>
      <c r="C1005" s="353" t="s">
        <v>19</v>
      </c>
      <c r="D1005" s="355">
        <v>5.13</v>
      </c>
    </row>
    <row r="1006" spans="1:4" ht="40.5">
      <c r="A1006" s="353">
        <v>95131</v>
      </c>
      <c r="B1006" s="354" t="s">
        <v>2639</v>
      </c>
      <c r="C1006" s="353" t="s">
        <v>19</v>
      </c>
      <c r="D1006" s="355">
        <v>53.48</v>
      </c>
    </row>
    <row r="1007" spans="1:4" ht="40.5">
      <c r="A1007" s="353">
        <v>95132</v>
      </c>
      <c r="B1007" s="354" t="s">
        <v>2640</v>
      </c>
      <c r="C1007" s="353" t="s">
        <v>19</v>
      </c>
      <c r="D1007" s="355">
        <v>26.57</v>
      </c>
    </row>
    <row r="1008" spans="1:4" ht="40.5">
      <c r="A1008" s="353">
        <v>95136</v>
      </c>
      <c r="B1008" s="354" t="s">
        <v>2642</v>
      </c>
      <c r="C1008" s="353" t="s">
        <v>19</v>
      </c>
      <c r="D1008" s="355">
        <v>0.03</v>
      </c>
    </row>
    <row r="1009" spans="1:4" ht="40.5">
      <c r="A1009" s="353">
        <v>95137</v>
      </c>
      <c r="B1009" s="354" t="s">
        <v>2643</v>
      </c>
      <c r="C1009" s="353" t="s">
        <v>19</v>
      </c>
      <c r="D1009" s="355">
        <v>0.01</v>
      </c>
    </row>
    <row r="1010" spans="1:4" ht="40.5">
      <c r="A1010" s="353">
        <v>95138</v>
      </c>
      <c r="B1010" s="354" t="s">
        <v>2644</v>
      </c>
      <c r="C1010" s="353" t="s">
        <v>19</v>
      </c>
      <c r="D1010" s="355">
        <v>0.03</v>
      </c>
    </row>
    <row r="1011" spans="1:4" ht="40.5">
      <c r="A1011" s="353">
        <v>95208</v>
      </c>
      <c r="B1011" s="354" t="s">
        <v>2648</v>
      </c>
      <c r="C1011" s="353" t="s">
        <v>19</v>
      </c>
      <c r="D1011" s="355">
        <v>44.01</v>
      </c>
    </row>
    <row r="1012" spans="1:4" ht="40.5">
      <c r="A1012" s="353">
        <v>95209</v>
      </c>
      <c r="B1012" s="354" t="s">
        <v>2649</v>
      </c>
      <c r="C1012" s="353" t="s">
        <v>19</v>
      </c>
      <c r="D1012" s="355">
        <v>5.22</v>
      </c>
    </row>
    <row r="1013" spans="1:4" ht="40.5">
      <c r="A1013" s="353">
        <v>95210</v>
      </c>
      <c r="B1013" s="354" t="s">
        <v>2650</v>
      </c>
      <c r="C1013" s="353" t="s">
        <v>19</v>
      </c>
      <c r="D1013" s="355">
        <v>48.14</v>
      </c>
    </row>
    <row r="1014" spans="1:4" ht="40.5">
      <c r="A1014" s="353">
        <v>95211</v>
      </c>
      <c r="B1014" s="354" t="s">
        <v>2651</v>
      </c>
      <c r="C1014" s="353" t="s">
        <v>19</v>
      </c>
      <c r="D1014" s="355">
        <v>7.85</v>
      </c>
    </row>
    <row r="1015" spans="1:4" ht="40.5">
      <c r="A1015" s="353">
        <v>95217</v>
      </c>
      <c r="B1015" s="354" t="s">
        <v>2654</v>
      </c>
      <c r="C1015" s="353" t="s">
        <v>19</v>
      </c>
      <c r="D1015" s="355">
        <v>0.52</v>
      </c>
    </row>
    <row r="1016" spans="1:4" ht="27">
      <c r="A1016" s="353">
        <v>95255</v>
      </c>
      <c r="B1016" s="354" t="s">
        <v>535</v>
      </c>
      <c r="C1016" s="353" t="s">
        <v>19</v>
      </c>
      <c r="D1016" s="355">
        <v>1.39</v>
      </c>
    </row>
    <row r="1017" spans="1:4" ht="27">
      <c r="A1017" s="353">
        <v>95256</v>
      </c>
      <c r="B1017" s="354" t="s">
        <v>536</v>
      </c>
      <c r="C1017" s="353" t="s">
        <v>19</v>
      </c>
      <c r="D1017" s="355">
        <v>0.16</v>
      </c>
    </row>
    <row r="1018" spans="1:4" ht="27">
      <c r="A1018" s="353">
        <v>95257</v>
      </c>
      <c r="B1018" s="354" t="s">
        <v>537</v>
      </c>
      <c r="C1018" s="353" t="s">
        <v>19</v>
      </c>
      <c r="D1018" s="355">
        <v>1.74</v>
      </c>
    </row>
    <row r="1019" spans="1:4" ht="40.5">
      <c r="A1019" s="353">
        <v>95260</v>
      </c>
      <c r="B1019" s="354" t="s">
        <v>2662</v>
      </c>
      <c r="C1019" s="353" t="s">
        <v>19</v>
      </c>
      <c r="D1019" s="355">
        <v>0.55000000000000004</v>
      </c>
    </row>
    <row r="1020" spans="1:4" ht="40.5">
      <c r="A1020" s="353">
        <v>95261</v>
      </c>
      <c r="B1020" s="354" t="s">
        <v>2663</v>
      </c>
      <c r="C1020" s="353" t="s">
        <v>19</v>
      </c>
      <c r="D1020" s="355">
        <v>0.16</v>
      </c>
    </row>
    <row r="1021" spans="1:4" ht="40.5">
      <c r="A1021" s="353">
        <v>95262</v>
      </c>
      <c r="B1021" s="354" t="s">
        <v>2664</v>
      </c>
      <c r="C1021" s="353" t="s">
        <v>19</v>
      </c>
      <c r="D1021" s="355">
        <v>1.45</v>
      </c>
    </row>
    <row r="1022" spans="1:4" ht="40.5">
      <c r="A1022" s="353">
        <v>95263</v>
      </c>
      <c r="B1022" s="354" t="s">
        <v>2665</v>
      </c>
      <c r="C1022" s="353" t="s">
        <v>19</v>
      </c>
      <c r="D1022" s="355">
        <v>4.55</v>
      </c>
    </row>
    <row r="1023" spans="1:4" ht="54">
      <c r="A1023" s="353">
        <v>95266</v>
      </c>
      <c r="B1023" s="354" t="s">
        <v>2668</v>
      </c>
      <c r="C1023" s="353" t="s">
        <v>19</v>
      </c>
      <c r="D1023" s="355">
        <v>0.42</v>
      </c>
    </row>
    <row r="1024" spans="1:4" ht="54">
      <c r="A1024" s="353">
        <v>95267</v>
      </c>
      <c r="B1024" s="354" t="s">
        <v>2669</v>
      </c>
      <c r="C1024" s="353" t="s">
        <v>19</v>
      </c>
      <c r="D1024" s="355">
        <v>0.04</v>
      </c>
    </row>
    <row r="1025" spans="1:4" ht="54">
      <c r="A1025" s="353">
        <v>95268</v>
      </c>
      <c r="B1025" s="354" t="s">
        <v>2670</v>
      </c>
      <c r="C1025" s="353" t="s">
        <v>19</v>
      </c>
      <c r="D1025" s="355">
        <v>0.41</v>
      </c>
    </row>
    <row r="1026" spans="1:4" ht="54">
      <c r="A1026" s="353">
        <v>95269</v>
      </c>
      <c r="B1026" s="354" t="s">
        <v>2671</v>
      </c>
      <c r="C1026" s="353" t="s">
        <v>19</v>
      </c>
      <c r="D1026" s="355">
        <v>8.51</v>
      </c>
    </row>
    <row r="1027" spans="1:4" ht="40.5">
      <c r="A1027" s="353">
        <v>95272</v>
      </c>
      <c r="B1027" s="354" t="s">
        <v>2674</v>
      </c>
      <c r="C1027" s="353" t="s">
        <v>19</v>
      </c>
      <c r="D1027" s="355">
        <v>0.41</v>
      </c>
    </row>
    <row r="1028" spans="1:4" ht="40.5">
      <c r="A1028" s="353">
        <v>95273</v>
      </c>
      <c r="B1028" s="354" t="s">
        <v>2675</v>
      </c>
      <c r="C1028" s="353" t="s">
        <v>19</v>
      </c>
      <c r="D1028" s="355">
        <v>0.04</v>
      </c>
    </row>
    <row r="1029" spans="1:4" ht="40.5">
      <c r="A1029" s="353">
        <v>95274</v>
      </c>
      <c r="B1029" s="354" t="s">
        <v>2676</v>
      </c>
      <c r="C1029" s="353" t="s">
        <v>19</v>
      </c>
      <c r="D1029" s="355">
        <v>0.32</v>
      </c>
    </row>
    <row r="1030" spans="1:4" ht="54">
      <c r="A1030" s="353">
        <v>95275</v>
      </c>
      <c r="B1030" s="354" t="s">
        <v>2677</v>
      </c>
      <c r="C1030" s="353" t="s">
        <v>19</v>
      </c>
      <c r="D1030" s="355">
        <v>2.13</v>
      </c>
    </row>
    <row r="1031" spans="1:4" ht="40.5">
      <c r="A1031" s="353">
        <v>95278</v>
      </c>
      <c r="B1031" s="354" t="s">
        <v>2680</v>
      </c>
      <c r="C1031" s="353" t="s">
        <v>19</v>
      </c>
      <c r="D1031" s="355">
        <v>0.44</v>
      </c>
    </row>
    <row r="1032" spans="1:4" ht="40.5">
      <c r="A1032" s="353">
        <v>95279</v>
      </c>
      <c r="B1032" s="354" t="s">
        <v>2681</v>
      </c>
      <c r="C1032" s="353" t="s">
        <v>19</v>
      </c>
      <c r="D1032" s="355">
        <v>0.05</v>
      </c>
    </row>
    <row r="1033" spans="1:4" ht="40.5">
      <c r="A1033" s="353">
        <v>95280</v>
      </c>
      <c r="B1033" s="354" t="s">
        <v>2682</v>
      </c>
      <c r="C1033" s="353" t="s">
        <v>19</v>
      </c>
      <c r="D1033" s="355">
        <v>0.35</v>
      </c>
    </row>
    <row r="1034" spans="1:4" ht="54">
      <c r="A1034" s="353">
        <v>95281</v>
      </c>
      <c r="B1034" s="354" t="s">
        <v>2683</v>
      </c>
      <c r="C1034" s="353" t="s">
        <v>19</v>
      </c>
      <c r="D1034" s="355">
        <v>8.51</v>
      </c>
    </row>
    <row r="1035" spans="1:4" ht="67.5">
      <c r="A1035" s="353">
        <v>95617</v>
      </c>
      <c r="B1035" s="354" t="s">
        <v>2817</v>
      </c>
      <c r="C1035" s="353" t="s">
        <v>19</v>
      </c>
      <c r="D1035" s="355">
        <v>1.1399999999999999</v>
      </c>
    </row>
    <row r="1036" spans="1:4" ht="54">
      <c r="A1036" s="353">
        <v>95618</v>
      </c>
      <c r="B1036" s="354" t="s">
        <v>2818</v>
      </c>
      <c r="C1036" s="353" t="s">
        <v>19</v>
      </c>
      <c r="D1036" s="355">
        <v>0.13</v>
      </c>
    </row>
    <row r="1037" spans="1:4" ht="67.5">
      <c r="A1037" s="353">
        <v>95619</v>
      </c>
      <c r="B1037" s="354" t="s">
        <v>2819</v>
      </c>
      <c r="C1037" s="353" t="s">
        <v>19</v>
      </c>
      <c r="D1037" s="355">
        <v>1.43</v>
      </c>
    </row>
    <row r="1038" spans="1:4" ht="67.5">
      <c r="A1038" s="353">
        <v>95627</v>
      </c>
      <c r="B1038" s="354" t="s">
        <v>2824</v>
      </c>
      <c r="C1038" s="353" t="s">
        <v>19</v>
      </c>
      <c r="D1038" s="355">
        <v>31.13</v>
      </c>
    </row>
    <row r="1039" spans="1:4" ht="54">
      <c r="A1039" s="353">
        <v>95628</v>
      </c>
      <c r="B1039" s="354" t="s">
        <v>2825</v>
      </c>
      <c r="C1039" s="353" t="s">
        <v>19</v>
      </c>
      <c r="D1039" s="355">
        <v>4.32</v>
      </c>
    </row>
    <row r="1040" spans="1:4" ht="54">
      <c r="A1040" s="353">
        <v>95629</v>
      </c>
      <c r="B1040" s="354" t="s">
        <v>2826</v>
      </c>
      <c r="C1040" s="353" t="s">
        <v>19</v>
      </c>
      <c r="D1040" s="355">
        <v>38.96</v>
      </c>
    </row>
    <row r="1041" spans="1:4" ht="67.5">
      <c r="A1041" s="353">
        <v>95630</v>
      </c>
      <c r="B1041" s="354" t="s">
        <v>2827</v>
      </c>
      <c r="C1041" s="353" t="s">
        <v>19</v>
      </c>
      <c r="D1041" s="355">
        <v>73.55</v>
      </c>
    </row>
    <row r="1042" spans="1:4" ht="40.5">
      <c r="A1042" s="353">
        <v>95698</v>
      </c>
      <c r="B1042" s="354" t="s">
        <v>2845</v>
      </c>
      <c r="C1042" s="353" t="s">
        <v>19</v>
      </c>
      <c r="D1042" s="355">
        <v>4.6399999999999997</v>
      </c>
    </row>
    <row r="1043" spans="1:4" ht="40.5">
      <c r="A1043" s="353">
        <v>95699</v>
      </c>
      <c r="B1043" s="354" t="s">
        <v>2846</v>
      </c>
      <c r="C1043" s="353" t="s">
        <v>19</v>
      </c>
      <c r="D1043" s="355">
        <v>0.55000000000000004</v>
      </c>
    </row>
    <row r="1044" spans="1:4" ht="40.5">
      <c r="A1044" s="353">
        <v>95700</v>
      </c>
      <c r="B1044" s="354" t="s">
        <v>2847</v>
      </c>
      <c r="C1044" s="353" t="s">
        <v>19</v>
      </c>
      <c r="D1044" s="355">
        <v>5.8</v>
      </c>
    </row>
    <row r="1045" spans="1:4" ht="54">
      <c r="A1045" s="353">
        <v>95701</v>
      </c>
      <c r="B1045" s="354" t="s">
        <v>2848</v>
      </c>
      <c r="C1045" s="353" t="s">
        <v>19</v>
      </c>
      <c r="D1045" s="355">
        <v>2.62</v>
      </c>
    </row>
    <row r="1046" spans="1:4" ht="54">
      <c r="A1046" s="353">
        <v>95704</v>
      </c>
      <c r="B1046" s="354" t="s">
        <v>2851</v>
      </c>
      <c r="C1046" s="353" t="s">
        <v>19</v>
      </c>
      <c r="D1046" s="355">
        <v>31.41</v>
      </c>
    </row>
    <row r="1047" spans="1:4" ht="40.5">
      <c r="A1047" s="353">
        <v>95705</v>
      </c>
      <c r="B1047" s="354" t="s">
        <v>2852</v>
      </c>
      <c r="C1047" s="353" t="s">
        <v>19</v>
      </c>
      <c r="D1047" s="355">
        <v>4.47</v>
      </c>
    </row>
    <row r="1048" spans="1:4" ht="54">
      <c r="A1048" s="353">
        <v>95706</v>
      </c>
      <c r="B1048" s="354" t="s">
        <v>2853</v>
      </c>
      <c r="C1048" s="353" t="s">
        <v>19</v>
      </c>
      <c r="D1048" s="355">
        <v>39.31</v>
      </c>
    </row>
    <row r="1049" spans="1:4" ht="54">
      <c r="A1049" s="353">
        <v>95707</v>
      </c>
      <c r="B1049" s="354" t="s">
        <v>2854</v>
      </c>
      <c r="C1049" s="353" t="s">
        <v>19</v>
      </c>
      <c r="D1049" s="355">
        <v>29.29</v>
      </c>
    </row>
    <row r="1050" spans="1:4" ht="67.5">
      <c r="A1050" s="353">
        <v>95710</v>
      </c>
      <c r="B1050" s="354" t="s">
        <v>2857</v>
      </c>
      <c r="C1050" s="353" t="s">
        <v>19</v>
      </c>
      <c r="D1050" s="355">
        <v>37.75</v>
      </c>
    </row>
    <row r="1051" spans="1:4" ht="67.5">
      <c r="A1051" s="353">
        <v>95711</v>
      </c>
      <c r="B1051" s="354" t="s">
        <v>2858</v>
      </c>
      <c r="C1051" s="353" t="s">
        <v>19</v>
      </c>
      <c r="D1051" s="355">
        <v>5.12</v>
      </c>
    </row>
    <row r="1052" spans="1:4" ht="67.5">
      <c r="A1052" s="353">
        <v>95712</v>
      </c>
      <c r="B1052" s="354" t="s">
        <v>2859</v>
      </c>
      <c r="C1052" s="353" t="s">
        <v>19</v>
      </c>
      <c r="D1052" s="355">
        <v>47.19</v>
      </c>
    </row>
    <row r="1053" spans="1:4" ht="67.5">
      <c r="A1053" s="353">
        <v>95713</v>
      </c>
      <c r="B1053" s="354" t="s">
        <v>2860</v>
      </c>
      <c r="C1053" s="353" t="s">
        <v>19</v>
      </c>
      <c r="D1053" s="355">
        <v>74.09</v>
      </c>
    </row>
    <row r="1054" spans="1:4" ht="81">
      <c r="A1054" s="353">
        <v>95716</v>
      </c>
      <c r="B1054" s="354" t="s">
        <v>2863</v>
      </c>
      <c r="C1054" s="353" t="s">
        <v>19</v>
      </c>
      <c r="D1054" s="355">
        <v>36.340000000000003</v>
      </c>
    </row>
    <row r="1055" spans="1:4" ht="81">
      <c r="A1055" s="353">
        <v>95717</v>
      </c>
      <c r="B1055" s="354" t="s">
        <v>2864</v>
      </c>
      <c r="C1055" s="353" t="s">
        <v>19</v>
      </c>
      <c r="D1055" s="355">
        <v>4.93</v>
      </c>
    </row>
    <row r="1056" spans="1:4" ht="81">
      <c r="A1056" s="353">
        <v>95718</v>
      </c>
      <c r="B1056" s="354" t="s">
        <v>2865</v>
      </c>
      <c r="C1056" s="353" t="s">
        <v>19</v>
      </c>
      <c r="D1056" s="355">
        <v>45.43</v>
      </c>
    </row>
    <row r="1057" spans="1:4" ht="81">
      <c r="A1057" s="353">
        <v>95719</v>
      </c>
      <c r="B1057" s="354" t="s">
        <v>2866</v>
      </c>
      <c r="C1057" s="353" t="s">
        <v>19</v>
      </c>
      <c r="D1057" s="355">
        <v>74.09</v>
      </c>
    </row>
    <row r="1058" spans="1:4" ht="40.5">
      <c r="A1058" s="353">
        <v>95869</v>
      </c>
      <c r="B1058" s="354" t="s">
        <v>556</v>
      </c>
      <c r="C1058" s="353" t="s">
        <v>19</v>
      </c>
      <c r="D1058" s="355">
        <v>1.01</v>
      </c>
    </row>
    <row r="1059" spans="1:4" ht="40.5">
      <c r="A1059" s="353">
        <v>95870</v>
      </c>
      <c r="B1059" s="354" t="s">
        <v>557</v>
      </c>
      <c r="C1059" s="353" t="s">
        <v>19</v>
      </c>
      <c r="D1059" s="355">
        <v>5.03</v>
      </c>
    </row>
    <row r="1060" spans="1:4" ht="40.5">
      <c r="A1060" s="353">
        <v>95871</v>
      </c>
      <c r="B1060" s="354" t="s">
        <v>558</v>
      </c>
      <c r="C1060" s="353" t="s">
        <v>19</v>
      </c>
      <c r="D1060" s="355">
        <v>225</v>
      </c>
    </row>
    <row r="1061" spans="1:4" ht="40.5">
      <c r="A1061" s="353">
        <v>95874</v>
      </c>
      <c r="B1061" s="354" t="s">
        <v>561</v>
      </c>
      <c r="C1061" s="353" t="s">
        <v>19</v>
      </c>
      <c r="D1061" s="355">
        <v>5.64</v>
      </c>
    </row>
    <row r="1062" spans="1:4" ht="40.5">
      <c r="A1062" s="353">
        <v>96008</v>
      </c>
      <c r="B1062" s="354" t="s">
        <v>2927</v>
      </c>
      <c r="C1062" s="353" t="s">
        <v>19</v>
      </c>
      <c r="D1062" s="355">
        <v>18.2</v>
      </c>
    </row>
    <row r="1063" spans="1:4" ht="40.5">
      <c r="A1063" s="353">
        <v>96009</v>
      </c>
      <c r="B1063" s="354" t="s">
        <v>2928</v>
      </c>
      <c r="C1063" s="353" t="s">
        <v>19</v>
      </c>
      <c r="D1063" s="355">
        <v>2.52</v>
      </c>
    </row>
    <row r="1064" spans="1:4" ht="40.5">
      <c r="A1064" s="353">
        <v>96011</v>
      </c>
      <c r="B1064" s="354" t="s">
        <v>2929</v>
      </c>
      <c r="C1064" s="353" t="s">
        <v>19</v>
      </c>
      <c r="D1064" s="355">
        <v>19.91</v>
      </c>
    </row>
    <row r="1065" spans="1:4" ht="54">
      <c r="A1065" s="353">
        <v>96012</v>
      </c>
      <c r="B1065" s="354" t="s">
        <v>2930</v>
      </c>
      <c r="C1065" s="353" t="s">
        <v>19</v>
      </c>
      <c r="D1065" s="355">
        <v>141.63</v>
      </c>
    </row>
    <row r="1066" spans="1:4" ht="40.5">
      <c r="A1066" s="353">
        <v>96015</v>
      </c>
      <c r="B1066" s="354" t="s">
        <v>2933</v>
      </c>
      <c r="C1066" s="353" t="s">
        <v>19</v>
      </c>
      <c r="D1066" s="355">
        <v>17.989999999999998</v>
      </c>
    </row>
    <row r="1067" spans="1:4" ht="40.5">
      <c r="A1067" s="353">
        <v>96016</v>
      </c>
      <c r="B1067" s="354" t="s">
        <v>2934</v>
      </c>
      <c r="C1067" s="353" t="s">
        <v>19</v>
      </c>
      <c r="D1067" s="355">
        <v>2.4900000000000002</v>
      </c>
    </row>
    <row r="1068" spans="1:4" ht="40.5">
      <c r="A1068" s="353">
        <v>96018</v>
      </c>
      <c r="B1068" s="354" t="s">
        <v>2935</v>
      </c>
      <c r="C1068" s="353" t="s">
        <v>19</v>
      </c>
      <c r="D1068" s="355">
        <v>19.68</v>
      </c>
    </row>
    <row r="1069" spans="1:4" ht="40.5">
      <c r="A1069" s="353">
        <v>96019</v>
      </c>
      <c r="B1069" s="354" t="s">
        <v>2936</v>
      </c>
      <c r="C1069" s="353" t="s">
        <v>19</v>
      </c>
      <c r="D1069" s="355">
        <v>141.63</v>
      </c>
    </row>
    <row r="1070" spans="1:4" ht="40.5">
      <c r="A1070" s="353">
        <v>96023</v>
      </c>
      <c r="B1070" s="354" t="s">
        <v>619</v>
      </c>
      <c r="C1070" s="353" t="s">
        <v>19</v>
      </c>
      <c r="D1070" s="355">
        <v>14.1</v>
      </c>
    </row>
    <row r="1071" spans="1:4" ht="40.5">
      <c r="A1071" s="353">
        <v>96024</v>
      </c>
      <c r="B1071" s="354" t="s">
        <v>620</v>
      </c>
      <c r="C1071" s="353" t="s">
        <v>19</v>
      </c>
      <c r="D1071" s="355">
        <v>1.95</v>
      </c>
    </row>
    <row r="1072" spans="1:4" ht="40.5">
      <c r="A1072" s="353">
        <v>96026</v>
      </c>
      <c r="B1072" s="354" t="s">
        <v>621</v>
      </c>
      <c r="C1072" s="353" t="s">
        <v>19</v>
      </c>
      <c r="D1072" s="355">
        <v>15.42</v>
      </c>
    </row>
    <row r="1073" spans="1:4" ht="40.5">
      <c r="A1073" s="353">
        <v>96027</v>
      </c>
      <c r="B1073" s="354" t="s">
        <v>622</v>
      </c>
      <c r="C1073" s="353" t="s">
        <v>19</v>
      </c>
      <c r="D1073" s="355">
        <v>98.69</v>
      </c>
    </row>
    <row r="1074" spans="1:4" ht="54">
      <c r="A1074" s="353">
        <v>96030</v>
      </c>
      <c r="B1074" s="354" t="s">
        <v>2939</v>
      </c>
      <c r="C1074" s="353" t="s">
        <v>19</v>
      </c>
      <c r="D1074" s="355">
        <v>22.64</v>
      </c>
    </row>
    <row r="1075" spans="1:4" ht="54">
      <c r="A1075" s="353">
        <v>96031</v>
      </c>
      <c r="B1075" s="354" t="s">
        <v>625</v>
      </c>
      <c r="C1075" s="353" t="s">
        <v>19</v>
      </c>
      <c r="D1075" s="355">
        <v>4.18</v>
      </c>
    </row>
    <row r="1076" spans="1:4" ht="67.5">
      <c r="A1076" s="353">
        <v>96032</v>
      </c>
      <c r="B1076" s="354" t="s">
        <v>2940</v>
      </c>
      <c r="C1076" s="353" t="s">
        <v>19</v>
      </c>
      <c r="D1076" s="355">
        <v>1.63</v>
      </c>
    </row>
    <row r="1077" spans="1:4" ht="54">
      <c r="A1077" s="353">
        <v>96033</v>
      </c>
      <c r="B1077" s="354" t="s">
        <v>2941</v>
      </c>
      <c r="C1077" s="353" t="s">
        <v>19</v>
      </c>
      <c r="D1077" s="355">
        <v>42.46</v>
      </c>
    </row>
    <row r="1078" spans="1:4" ht="67.5">
      <c r="A1078" s="353">
        <v>96034</v>
      </c>
      <c r="B1078" s="354" t="s">
        <v>2942</v>
      </c>
      <c r="C1078" s="353" t="s">
        <v>19</v>
      </c>
      <c r="D1078" s="355">
        <v>116.84</v>
      </c>
    </row>
    <row r="1079" spans="1:4" ht="40.5">
      <c r="A1079" s="353">
        <v>96053</v>
      </c>
      <c r="B1079" s="354" t="s">
        <v>2945</v>
      </c>
      <c r="C1079" s="353" t="s">
        <v>19</v>
      </c>
      <c r="D1079" s="355">
        <v>14.31</v>
      </c>
    </row>
    <row r="1080" spans="1:4" ht="54">
      <c r="A1080" s="353">
        <v>96054</v>
      </c>
      <c r="B1080" s="354" t="s">
        <v>626</v>
      </c>
      <c r="C1080" s="353" t="s">
        <v>19</v>
      </c>
      <c r="D1080" s="355">
        <v>18.66</v>
      </c>
    </row>
    <row r="1081" spans="1:4" ht="40.5">
      <c r="A1081" s="353">
        <v>96055</v>
      </c>
      <c r="B1081" s="354" t="s">
        <v>2946</v>
      </c>
      <c r="C1081" s="353" t="s">
        <v>19</v>
      </c>
      <c r="D1081" s="355">
        <v>1.98</v>
      </c>
    </row>
    <row r="1082" spans="1:4" ht="40.5">
      <c r="A1082" s="353">
        <v>96056</v>
      </c>
      <c r="B1082" s="354" t="s">
        <v>2947</v>
      </c>
      <c r="C1082" s="353" t="s">
        <v>19</v>
      </c>
      <c r="D1082" s="355">
        <v>15.65</v>
      </c>
    </row>
    <row r="1083" spans="1:4" ht="54">
      <c r="A1083" s="353">
        <v>96057</v>
      </c>
      <c r="B1083" s="354" t="s">
        <v>2948</v>
      </c>
      <c r="C1083" s="353" t="s">
        <v>19</v>
      </c>
      <c r="D1083" s="355">
        <v>98.69</v>
      </c>
    </row>
    <row r="1084" spans="1:4" ht="54">
      <c r="A1084" s="353">
        <v>96060</v>
      </c>
      <c r="B1084" s="354" t="s">
        <v>627</v>
      </c>
      <c r="C1084" s="353" t="s">
        <v>19</v>
      </c>
      <c r="D1084" s="355">
        <v>1.88</v>
      </c>
    </row>
    <row r="1085" spans="1:4" ht="54">
      <c r="A1085" s="353">
        <v>96061</v>
      </c>
      <c r="B1085" s="354" t="s">
        <v>628</v>
      </c>
      <c r="C1085" s="353" t="s">
        <v>19</v>
      </c>
      <c r="D1085" s="355">
        <v>23.33</v>
      </c>
    </row>
    <row r="1086" spans="1:4" ht="54">
      <c r="A1086" s="353">
        <v>96062</v>
      </c>
      <c r="B1086" s="354" t="s">
        <v>629</v>
      </c>
      <c r="C1086" s="353" t="s">
        <v>19</v>
      </c>
      <c r="D1086" s="355">
        <v>43.18</v>
      </c>
    </row>
    <row r="1087" spans="1:4" ht="40.5">
      <c r="A1087" s="353">
        <v>96241</v>
      </c>
      <c r="B1087" s="354" t="s">
        <v>2974</v>
      </c>
      <c r="C1087" s="353" t="s">
        <v>19</v>
      </c>
      <c r="D1087" s="355">
        <v>14.02</v>
      </c>
    </row>
    <row r="1088" spans="1:4" ht="40.5">
      <c r="A1088" s="353">
        <v>96242</v>
      </c>
      <c r="B1088" s="354" t="s">
        <v>2975</v>
      </c>
      <c r="C1088" s="353" t="s">
        <v>19</v>
      </c>
      <c r="D1088" s="355">
        <v>1.9</v>
      </c>
    </row>
    <row r="1089" spans="1:4" ht="40.5">
      <c r="A1089" s="353">
        <v>96243</v>
      </c>
      <c r="B1089" s="354" t="s">
        <v>2976</v>
      </c>
      <c r="C1089" s="353" t="s">
        <v>19</v>
      </c>
      <c r="D1089" s="355">
        <v>17.53</v>
      </c>
    </row>
    <row r="1090" spans="1:4" ht="54">
      <c r="A1090" s="353">
        <v>96244</v>
      </c>
      <c r="B1090" s="354" t="s">
        <v>2977</v>
      </c>
      <c r="C1090" s="353" t="s">
        <v>19</v>
      </c>
      <c r="D1090" s="355">
        <v>14.34</v>
      </c>
    </row>
    <row r="1091" spans="1:4" ht="54">
      <c r="A1091" s="353">
        <v>96301</v>
      </c>
      <c r="B1091" s="354" t="s">
        <v>2984</v>
      </c>
      <c r="C1091" s="353" t="s">
        <v>19</v>
      </c>
      <c r="D1091" s="355">
        <v>40.47</v>
      </c>
    </row>
    <row r="1092" spans="1:4" ht="67.5">
      <c r="A1092" s="353">
        <v>96457</v>
      </c>
      <c r="B1092" s="354" t="s">
        <v>3001</v>
      </c>
      <c r="C1092" s="353" t="s">
        <v>19</v>
      </c>
      <c r="D1092" s="355">
        <v>52.6</v>
      </c>
    </row>
    <row r="1093" spans="1:4" ht="54">
      <c r="A1093" s="353">
        <v>96458</v>
      </c>
      <c r="B1093" s="354" t="s">
        <v>3002</v>
      </c>
      <c r="C1093" s="353" t="s">
        <v>19</v>
      </c>
      <c r="D1093" s="355">
        <v>43.21</v>
      </c>
    </row>
    <row r="1094" spans="1:4" ht="54">
      <c r="A1094" s="353">
        <v>96459</v>
      </c>
      <c r="B1094" s="354" t="s">
        <v>3003</v>
      </c>
      <c r="C1094" s="353" t="s">
        <v>19</v>
      </c>
      <c r="D1094" s="355">
        <v>4.79</v>
      </c>
    </row>
    <row r="1095" spans="1:4" ht="54">
      <c r="A1095" s="353">
        <v>96460</v>
      </c>
      <c r="B1095" s="354" t="s">
        <v>3004</v>
      </c>
      <c r="C1095" s="353" t="s">
        <v>19</v>
      </c>
      <c r="D1095" s="355">
        <v>34.53</v>
      </c>
    </row>
    <row r="1096" spans="1:4" ht="54">
      <c r="A1096" s="353">
        <v>98760</v>
      </c>
      <c r="B1096" s="354" t="s">
        <v>3589</v>
      </c>
      <c r="C1096" s="353" t="s">
        <v>19</v>
      </c>
      <c r="D1096" s="355">
        <v>0.11</v>
      </c>
    </row>
    <row r="1097" spans="1:4" ht="54">
      <c r="A1097" s="353">
        <v>98761</v>
      </c>
      <c r="B1097" s="354" t="s">
        <v>3590</v>
      </c>
      <c r="C1097" s="353" t="s">
        <v>19</v>
      </c>
      <c r="D1097" s="355">
        <v>0.02</v>
      </c>
    </row>
    <row r="1098" spans="1:4" ht="54">
      <c r="A1098" s="353">
        <v>98762</v>
      </c>
      <c r="B1098" s="354" t="s">
        <v>3591</v>
      </c>
      <c r="C1098" s="353" t="s">
        <v>19</v>
      </c>
      <c r="D1098" s="355">
        <v>0.14000000000000001</v>
      </c>
    </row>
    <row r="1099" spans="1:4" ht="67.5">
      <c r="A1099" s="353">
        <v>98763</v>
      </c>
      <c r="B1099" s="354" t="s">
        <v>3592</v>
      </c>
      <c r="C1099" s="353" t="s">
        <v>19</v>
      </c>
      <c r="D1099" s="355">
        <v>3.85</v>
      </c>
    </row>
    <row r="1100" spans="1:4" ht="67.5">
      <c r="A1100" s="353">
        <v>99829</v>
      </c>
      <c r="B1100" s="354" t="s">
        <v>3593</v>
      </c>
      <c r="C1100" s="353" t="s">
        <v>19</v>
      </c>
      <c r="D1100" s="355">
        <v>0.17</v>
      </c>
    </row>
    <row r="1101" spans="1:4" ht="54">
      <c r="A1101" s="353">
        <v>99830</v>
      </c>
      <c r="B1101" s="354" t="s">
        <v>3594</v>
      </c>
      <c r="C1101" s="353" t="s">
        <v>19</v>
      </c>
      <c r="D1101" s="355">
        <v>0.02</v>
      </c>
    </row>
    <row r="1102" spans="1:4" ht="67.5">
      <c r="A1102" s="353">
        <v>99831</v>
      </c>
      <c r="B1102" s="354" t="s">
        <v>3595</v>
      </c>
      <c r="C1102" s="353" t="s">
        <v>19</v>
      </c>
      <c r="D1102" s="355">
        <v>0.24</v>
      </c>
    </row>
    <row r="1103" spans="1:4" ht="67.5">
      <c r="A1103" s="353">
        <v>99832</v>
      </c>
      <c r="B1103" s="354" t="s">
        <v>3596</v>
      </c>
      <c r="C1103" s="353" t="s">
        <v>19</v>
      </c>
      <c r="D1103" s="355">
        <v>0.99</v>
      </c>
    </row>
    <row r="1104" spans="1:4" ht="40.5">
      <c r="A1104" s="353">
        <v>100637</v>
      </c>
      <c r="B1104" s="354" t="s">
        <v>3597</v>
      </c>
      <c r="C1104" s="353" t="s">
        <v>19</v>
      </c>
      <c r="D1104" s="355">
        <v>108.09</v>
      </c>
    </row>
    <row r="1105" spans="1:4" ht="40.5">
      <c r="A1105" s="353">
        <v>100638</v>
      </c>
      <c r="B1105" s="354" t="s">
        <v>3598</v>
      </c>
      <c r="C1105" s="353" t="s">
        <v>19</v>
      </c>
      <c r="D1105" s="355">
        <v>19.45</v>
      </c>
    </row>
    <row r="1106" spans="1:4" ht="40.5">
      <c r="A1106" s="353">
        <v>100639</v>
      </c>
      <c r="B1106" s="354" t="s">
        <v>3599</v>
      </c>
      <c r="C1106" s="353" t="s">
        <v>19</v>
      </c>
      <c r="D1106" s="355">
        <v>173.75</v>
      </c>
    </row>
    <row r="1107" spans="1:4" ht="54">
      <c r="A1107" s="353">
        <v>100640</v>
      </c>
      <c r="B1107" s="354" t="s">
        <v>3600</v>
      </c>
      <c r="C1107" s="353" t="s">
        <v>19</v>
      </c>
      <c r="D1107" s="355">
        <v>199.92</v>
      </c>
    </row>
    <row r="1108" spans="1:4" ht="40.5">
      <c r="A1108" s="353">
        <v>100643</v>
      </c>
      <c r="B1108" s="354" t="s">
        <v>3601</v>
      </c>
      <c r="C1108" s="353" t="s">
        <v>19</v>
      </c>
      <c r="D1108" s="355">
        <v>284.60000000000002</v>
      </c>
    </row>
    <row r="1109" spans="1:4" ht="27">
      <c r="A1109" s="353">
        <v>100644</v>
      </c>
      <c r="B1109" s="354" t="s">
        <v>3602</v>
      </c>
      <c r="C1109" s="353" t="s">
        <v>19</v>
      </c>
      <c r="D1109" s="355">
        <v>51.22</v>
      </c>
    </row>
    <row r="1110" spans="1:4" ht="40.5">
      <c r="A1110" s="353">
        <v>100645</v>
      </c>
      <c r="B1110" s="354" t="s">
        <v>3603</v>
      </c>
      <c r="C1110" s="353" t="s">
        <v>19</v>
      </c>
      <c r="D1110" s="355">
        <v>457.5</v>
      </c>
    </row>
    <row r="1111" spans="1:4" ht="40.5">
      <c r="A1111" s="353">
        <v>100646</v>
      </c>
      <c r="B1111" s="354" t="s">
        <v>3604</v>
      </c>
      <c r="C1111" s="353" t="s">
        <v>19</v>
      </c>
      <c r="D1111" s="355">
        <v>285.60000000000002</v>
      </c>
    </row>
    <row r="1112" spans="1:4" ht="40.5">
      <c r="A1112" s="353">
        <v>102270</v>
      </c>
      <c r="B1112" s="354" t="s">
        <v>4962</v>
      </c>
      <c r="C1112" s="353" t="s">
        <v>19</v>
      </c>
      <c r="D1112" s="355">
        <v>0.81</v>
      </c>
    </row>
    <row r="1113" spans="1:4" ht="40.5">
      <c r="A1113" s="353">
        <v>102271</v>
      </c>
      <c r="B1113" s="354" t="s">
        <v>4963</v>
      </c>
      <c r="C1113" s="353" t="s">
        <v>19</v>
      </c>
      <c r="D1113" s="355">
        <v>0.23</v>
      </c>
    </row>
    <row r="1114" spans="1:4" ht="40.5">
      <c r="A1114" s="353">
        <v>102272</v>
      </c>
      <c r="B1114" s="354" t="s">
        <v>4964</v>
      </c>
      <c r="C1114" s="353" t="s">
        <v>19</v>
      </c>
      <c r="D1114" s="355">
        <v>0.53</v>
      </c>
    </row>
    <row r="1115" spans="1:4" ht="54">
      <c r="A1115" s="353">
        <v>102273</v>
      </c>
      <c r="B1115" s="354" t="s">
        <v>4965</v>
      </c>
      <c r="C1115" s="353" t="s">
        <v>19</v>
      </c>
      <c r="D1115" s="355">
        <v>1.42</v>
      </c>
    </row>
    <row r="1116" spans="1:4" ht="67.5">
      <c r="A1116" s="353">
        <v>92259</v>
      </c>
      <c r="B1116" s="354" t="s">
        <v>3605</v>
      </c>
      <c r="C1116" s="353" t="s">
        <v>27</v>
      </c>
      <c r="D1116" s="355">
        <v>314.25</v>
      </c>
    </row>
    <row r="1117" spans="1:4" ht="67.5">
      <c r="A1117" s="353">
        <v>92260</v>
      </c>
      <c r="B1117" s="354" t="s">
        <v>3606</v>
      </c>
      <c r="C1117" s="353" t="s">
        <v>27</v>
      </c>
      <c r="D1117" s="355">
        <v>355.91</v>
      </c>
    </row>
    <row r="1118" spans="1:4" ht="67.5">
      <c r="A1118" s="353">
        <v>92261</v>
      </c>
      <c r="B1118" s="354" t="s">
        <v>3607</v>
      </c>
      <c r="C1118" s="353" t="s">
        <v>27</v>
      </c>
      <c r="D1118" s="355">
        <v>396.3</v>
      </c>
    </row>
    <row r="1119" spans="1:4" ht="67.5">
      <c r="A1119" s="353">
        <v>92262</v>
      </c>
      <c r="B1119" s="354" t="s">
        <v>3608</v>
      </c>
      <c r="C1119" s="353" t="s">
        <v>27</v>
      </c>
      <c r="D1119" s="355">
        <v>461.32</v>
      </c>
    </row>
    <row r="1120" spans="1:4" ht="67.5">
      <c r="A1120" s="353">
        <v>92539</v>
      </c>
      <c r="B1120" s="354" t="s">
        <v>3609</v>
      </c>
      <c r="C1120" s="353" t="s">
        <v>36</v>
      </c>
      <c r="D1120" s="355">
        <v>46.55</v>
      </c>
    </row>
    <row r="1121" spans="1:4" ht="67.5">
      <c r="A1121" s="353">
        <v>92540</v>
      </c>
      <c r="B1121" s="354" t="s">
        <v>3610</v>
      </c>
      <c r="C1121" s="353" t="s">
        <v>36</v>
      </c>
      <c r="D1121" s="355">
        <v>52.74</v>
      </c>
    </row>
    <row r="1122" spans="1:4" ht="54">
      <c r="A1122" s="353">
        <v>92541</v>
      </c>
      <c r="B1122" s="354" t="s">
        <v>3611</v>
      </c>
      <c r="C1122" s="353" t="s">
        <v>36</v>
      </c>
      <c r="D1122" s="355">
        <v>50.07</v>
      </c>
    </row>
    <row r="1123" spans="1:4" ht="67.5">
      <c r="A1123" s="353">
        <v>92542</v>
      </c>
      <c r="B1123" s="354" t="s">
        <v>3612</v>
      </c>
      <c r="C1123" s="353" t="s">
        <v>36</v>
      </c>
      <c r="D1123" s="355">
        <v>61.02</v>
      </c>
    </row>
    <row r="1124" spans="1:4" ht="67.5">
      <c r="A1124" s="353">
        <v>92543</v>
      </c>
      <c r="B1124" s="354" t="s">
        <v>3613</v>
      </c>
      <c r="C1124" s="353" t="s">
        <v>36</v>
      </c>
      <c r="D1124" s="355">
        <v>13.81</v>
      </c>
    </row>
    <row r="1125" spans="1:4" ht="54">
      <c r="A1125" s="353">
        <v>92544</v>
      </c>
      <c r="B1125" s="354" t="s">
        <v>3614</v>
      </c>
      <c r="C1125" s="353" t="s">
        <v>36</v>
      </c>
      <c r="D1125" s="355">
        <v>10.96</v>
      </c>
    </row>
    <row r="1126" spans="1:4" ht="54">
      <c r="A1126" s="353">
        <v>92545</v>
      </c>
      <c r="B1126" s="354" t="s">
        <v>3615</v>
      </c>
      <c r="C1126" s="353" t="s">
        <v>27</v>
      </c>
      <c r="D1126" s="355">
        <v>666.75</v>
      </c>
    </row>
    <row r="1127" spans="1:4" ht="54">
      <c r="A1127" s="353">
        <v>92546</v>
      </c>
      <c r="B1127" s="354" t="s">
        <v>3616</v>
      </c>
      <c r="C1127" s="353" t="s">
        <v>27</v>
      </c>
      <c r="D1127" s="355">
        <v>811.84</v>
      </c>
    </row>
    <row r="1128" spans="1:4" ht="54">
      <c r="A1128" s="353">
        <v>92547</v>
      </c>
      <c r="B1128" s="354" t="s">
        <v>3617</v>
      </c>
      <c r="C1128" s="353" t="s">
        <v>27</v>
      </c>
      <c r="D1128" s="355">
        <v>854.82</v>
      </c>
    </row>
    <row r="1129" spans="1:4" ht="54">
      <c r="A1129" s="353">
        <v>92548</v>
      </c>
      <c r="B1129" s="354" t="s">
        <v>3618</v>
      </c>
      <c r="C1129" s="353" t="s">
        <v>27</v>
      </c>
      <c r="D1129" s="355">
        <v>947.44</v>
      </c>
    </row>
    <row r="1130" spans="1:4" ht="54">
      <c r="A1130" s="353">
        <v>92549</v>
      </c>
      <c r="B1130" s="354" t="s">
        <v>3619</v>
      </c>
      <c r="C1130" s="353" t="s">
        <v>27</v>
      </c>
      <c r="D1130" s="355">
        <v>1180.5899999999999</v>
      </c>
    </row>
    <row r="1131" spans="1:4" ht="54">
      <c r="A1131" s="353">
        <v>92550</v>
      </c>
      <c r="B1131" s="354" t="s">
        <v>3620</v>
      </c>
      <c r="C1131" s="353" t="s">
        <v>27</v>
      </c>
      <c r="D1131" s="355">
        <v>1480.82</v>
      </c>
    </row>
    <row r="1132" spans="1:4" ht="54">
      <c r="A1132" s="353">
        <v>92551</v>
      </c>
      <c r="B1132" s="354" t="s">
        <v>3621</v>
      </c>
      <c r="C1132" s="353" t="s">
        <v>27</v>
      </c>
      <c r="D1132" s="355">
        <v>1535.66</v>
      </c>
    </row>
    <row r="1133" spans="1:4" ht="54">
      <c r="A1133" s="353">
        <v>92552</v>
      </c>
      <c r="B1133" s="354" t="s">
        <v>3622</v>
      </c>
      <c r="C1133" s="353" t="s">
        <v>27</v>
      </c>
      <c r="D1133" s="355">
        <v>1663.51</v>
      </c>
    </row>
    <row r="1134" spans="1:4" ht="54">
      <c r="A1134" s="353">
        <v>92553</v>
      </c>
      <c r="B1134" s="354" t="s">
        <v>3623</v>
      </c>
      <c r="C1134" s="353" t="s">
        <v>27</v>
      </c>
      <c r="D1134" s="355">
        <v>1904.42</v>
      </c>
    </row>
    <row r="1135" spans="1:4" ht="54">
      <c r="A1135" s="353">
        <v>92554</v>
      </c>
      <c r="B1135" s="354" t="s">
        <v>3624</v>
      </c>
      <c r="C1135" s="353" t="s">
        <v>27</v>
      </c>
      <c r="D1135" s="355">
        <v>1967.15</v>
      </c>
    </row>
    <row r="1136" spans="1:4" ht="81">
      <c r="A1136" s="353">
        <v>92555</v>
      </c>
      <c r="B1136" s="354" t="s">
        <v>3625</v>
      </c>
      <c r="C1136" s="353" t="s">
        <v>27</v>
      </c>
      <c r="D1136" s="355">
        <v>658.77</v>
      </c>
    </row>
    <row r="1137" spans="1:4" ht="81">
      <c r="A1137" s="353">
        <v>92556</v>
      </c>
      <c r="B1137" s="354" t="s">
        <v>3626</v>
      </c>
      <c r="C1137" s="353" t="s">
        <v>27</v>
      </c>
      <c r="D1137" s="355">
        <v>797.86</v>
      </c>
    </row>
    <row r="1138" spans="1:4" ht="81">
      <c r="A1138" s="353">
        <v>92557</v>
      </c>
      <c r="B1138" s="354" t="s">
        <v>3627</v>
      </c>
      <c r="C1138" s="353" t="s">
        <v>27</v>
      </c>
      <c r="D1138" s="355">
        <v>840.83</v>
      </c>
    </row>
    <row r="1139" spans="1:4" ht="81">
      <c r="A1139" s="353">
        <v>92558</v>
      </c>
      <c r="B1139" s="354" t="s">
        <v>3628</v>
      </c>
      <c r="C1139" s="353" t="s">
        <v>27</v>
      </c>
      <c r="D1139" s="355">
        <v>939.45</v>
      </c>
    </row>
    <row r="1140" spans="1:4" ht="81">
      <c r="A1140" s="353">
        <v>92559</v>
      </c>
      <c r="B1140" s="354" t="s">
        <v>3629</v>
      </c>
      <c r="C1140" s="353" t="s">
        <v>27</v>
      </c>
      <c r="D1140" s="355">
        <v>1165.73</v>
      </c>
    </row>
    <row r="1141" spans="1:4" ht="81">
      <c r="A1141" s="353">
        <v>92560</v>
      </c>
      <c r="B1141" s="354" t="s">
        <v>3630</v>
      </c>
      <c r="C1141" s="353" t="s">
        <v>27</v>
      </c>
      <c r="D1141" s="355">
        <v>1460.57</v>
      </c>
    </row>
    <row r="1142" spans="1:4" ht="81">
      <c r="A1142" s="353">
        <v>92561</v>
      </c>
      <c r="B1142" s="354" t="s">
        <v>3631</v>
      </c>
      <c r="C1142" s="353" t="s">
        <v>27</v>
      </c>
      <c r="D1142" s="355">
        <v>1515.96</v>
      </c>
    </row>
    <row r="1143" spans="1:4" ht="81">
      <c r="A1143" s="353">
        <v>92562</v>
      </c>
      <c r="B1143" s="354" t="s">
        <v>3632</v>
      </c>
      <c r="C1143" s="353" t="s">
        <v>27</v>
      </c>
      <c r="D1143" s="355">
        <v>1629.83</v>
      </c>
    </row>
    <row r="1144" spans="1:4" ht="81">
      <c r="A1144" s="353">
        <v>92563</v>
      </c>
      <c r="B1144" s="354" t="s">
        <v>3633</v>
      </c>
      <c r="C1144" s="353" t="s">
        <v>27</v>
      </c>
      <c r="D1144" s="355">
        <v>1865.04</v>
      </c>
    </row>
    <row r="1145" spans="1:4" ht="81">
      <c r="A1145" s="353">
        <v>92564</v>
      </c>
      <c r="B1145" s="354" t="s">
        <v>3634</v>
      </c>
      <c r="C1145" s="353" t="s">
        <v>27</v>
      </c>
      <c r="D1145" s="355">
        <v>1918.92</v>
      </c>
    </row>
    <row r="1146" spans="1:4" ht="67.5">
      <c r="A1146" s="353">
        <v>92565</v>
      </c>
      <c r="B1146" s="354" t="s">
        <v>2080</v>
      </c>
      <c r="C1146" s="353" t="s">
        <v>36</v>
      </c>
      <c r="D1146" s="355">
        <v>24.56</v>
      </c>
    </row>
    <row r="1147" spans="1:4" ht="81">
      <c r="A1147" s="353">
        <v>92566</v>
      </c>
      <c r="B1147" s="354" t="s">
        <v>2081</v>
      </c>
      <c r="C1147" s="353" t="s">
        <v>36</v>
      </c>
      <c r="D1147" s="355">
        <v>14.67</v>
      </c>
    </row>
    <row r="1148" spans="1:4" ht="67.5">
      <c r="A1148" s="353">
        <v>92567</v>
      </c>
      <c r="B1148" s="354" t="s">
        <v>2082</v>
      </c>
      <c r="C1148" s="353" t="s">
        <v>36</v>
      </c>
      <c r="D1148" s="355">
        <v>22.02</v>
      </c>
    </row>
    <row r="1149" spans="1:4" ht="67.5">
      <c r="A1149" s="353">
        <v>100379</v>
      </c>
      <c r="B1149" s="354" t="s">
        <v>3635</v>
      </c>
      <c r="C1149" s="353" t="s">
        <v>36</v>
      </c>
      <c r="D1149" s="355">
        <v>24.56</v>
      </c>
    </row>
    <row r="1150" spans="1:4" ht="81">
      <c r="A1150" s="353">
        <v>100380</v>
      </c>
      <c r="B1150" s="354" t="s">
        <v>3636</v>
      </c>
      <c r="C1150" s="353" t="s">
        <v>36</v>
      </c>
      <c r="D1150" s="355">
        <v>32.450000000000003</v>
      </c>
    </row>
    <row r="1151" spans="1:4" ht="81">
      <c r="A1151" s="353">
        <v>100381</v>
      </c>
      <c r="B1151" s="354" t="s">
        <v>3637</v>
      </c>
      <c r="C1151" s="353" t="s">
        <v>36</v>
      </c>
      <c r="D1151" s="355">
        <v>36.130000000000003</v>
      </c>
    </row>
    <row r="1152" spans="1:4" ht="94.5">
      <c r="A1152" s="353">
        <v>100383</v>
      </c>
      <c r="B1152" s="354" t="s">
        <v>3638</v>
      </c>
      <c r="C1152" s="353" t="s">
        <v>36</v>
      </c>
      <c r="D1152" s="355">
        <v>16.09</v>
      </c>
    </row>
    <row r="1153" spans="1:4" ht="81">
      <c r="A1153" s="353">
        <v>100384</v>
      </c>
      <c r="B1153" s="354" t="s">
        <v>3639</v>
      </c>
      <c r="C1153" s="353" t="s">
        <v>36</v>
      </c>
      <c r="D1153" s="355">
        <v>16.75</v>
      </c>
    </row>
    <row r="1154" spans="1:4" ht="81">
      <c r="A1154" s="353">
        <v>100385</v>
      </c>
      <c r="B1154" s="354" t="s">
        <v>3640</v>
      </c>
      <c r="C1154" s="353" t="s">
        <v>36</v>
      </c>
      <c r="D1154" s="355">
        <v>22.02</v>
      </c>
    </row>
    <row r="1155" spans="1:4" ht="67.5">
      <c r="A1155" s="353">
        <v>100386</v>
      </c>
      <c r="B1155" s="354" t="s">
        <v>3641</v>
      </c>
      <c r="C1155" s="353" t="s">
        <v>36</v>
      </c>
      <c r="D1155" s="355">
        <v>28.25</v>
      </c>
    </row>
    <row r="1156" spans="1:4" ht="81">
      <c r="A1156" s="353">
        <v>100387</v>
      </c>
      <c r="B1156" s="354" t="s">
        <v>3642</v>
      </c>
      <c r="C1156" s="353" t="s">
        <v>36</v>
      </c>
      <c r="D1156" s="355">
        <v>33.880000000000003</v>
      </c>
    </row>
    <row r="1157" spans="1:4" ht="54">
      <c r="A1157" s="353">
        <v>100388</v>
      </c>
      <c r="B1157" s="354" t="s">
        <v>3643</v>
      </c>
      <c r="C1157" s="353" t="s">
        <v>36</v>
      </c>
      <c r="D1157" s="355">
        <v>11.99</v>
      </c>
    </row>
    <row r="1158" spans="1:4" ht="54">
      <c r="A1158" s="353">
        <v>100389</v>
      </c>
      <c r="B1158" s="354" t="s">
        <v>3644</v>
      </c>
      <c r="C1158" s="353" t="s">
        <v>36</v>
      </c>
      <c r="D1158" s="355">
        <v>11.09</v>
      </c>
    </row>
    <row r="1159" spans="1:4" ht="54">
      <c r="A1159" s="353">
        <v>100390</v>
      </c>
      <c r="B1159" s="354" t="s">
        <v>3645</v>
      </c>
      <c r="C1159" s="353" t="s">
        <v>36</v>
      </c>
      <c r="D1159" s="355">
        <v>14.45</v>
      </c>
    </row>
    <row r="1160" spans="1:4" ht="54">
      <c r="A1160" s="353">
        <v>100391</v>
      </c>
      <c r="B1160" s="354" t="s">
        <v>3646</v>
      </c>
      <c r="C1160" s="353" t="s">
        <v>36</v>
      </c>
      <c r="D1160" s="355">
        <v>12.79</v>
      </c>
    </row>
    <row r="1161" spans="1:4" ht="54">
      <c r="A1161" s="353">
        <v>100392</v>
      </c>
      <c r="B1161" s="354" t="s">
        <v>3647</v>
      </c>
      <c r="C1161" s="353" t="s">
        <v>36</v>
      </c>
      <c r="D1161" s="355">
        <v>9.48</v>
      </c>
    </row>
    <row r="1162" spans="1:4" ht="54">
      <c r="A1162" s="353">
        <v>100393</v>
      </c>
      <c r="B1162" s="354" t="s">
        <v>3648</v>
      </c>
      <c r="C1162" s="353" t="s">
        <v>36</v>
      </c>
      <c r="D1162" s="355">
        <v>12.72</v>
      </c>
    </row>
    <row r="1163" spans="1:4" ht="54">
      <c r="A1163" s="353">
        <v>100394</v>
      </c>
      <c r="B1163" s="354" t="s">
        <v>3649</v>
      </c>
      <c r="C1163" s="353" t="s">
        <v>36</v>
      </c>
      <c r="D1163" s="355">
        <v>11.42</v>
      </c>
    </row>
    <row r="1164" spans="1:4" ht="54">
      <c r="A1164" s="353">
        <v>100395</v>
      </c>
      <c r="B1164" s="354" t="s">
        <v>3650</v>
      </c>
      <c r="C1164" s="353" t="s">
        <v>36</v>
      </c>
      <c r="D1164" s="355">
        <v>15.17</v>
      </c>
    </row>
    <row r="1165" spans="1:4" ht="40.5">
      <c r="A1165" s="353">
        <v>94189</v>
      </c>
      <c r="B1165" s="354" t="s">
        <v>3651</v>
      </c>
      <c r="C1165" s="353" t="s">
        <v>36</v>
      </c>
      <c r="D1165" s="355">
        <v>29.59</v>
      </c>
    </row>
    <row r="1166" spans="1:4" ht="40.5">
      <c r="A1166" s="353">
        <v>94192</v>
      </c>
      <c r="B1166" s="354" t="s">
        <v>3652</v>
      </c>
      <c r="C1166" s="353" t="s">
        <v>36</v>
      </c>
      <c r="D1166" s="355">
        <v>31.36</v>
      </c>
    </row>
    <row r="1167" spans="1:4" ht="54">
      <c r="A1167" s="353">
        <v>94195</v>
      </c>
      <c r="B1167" s="354" t="s">
        <v>3653</v>
      </c>
      <c r="C1167" s="353" t="s">
        <v>36</v>
      </c>
      <c r="D1167" s="355">
        <v>38.67</v>
      </c>
    </row>
    <row r="1168" spans="1:4" ht="54">
      <c r="A1168" s="353">
        <v>94198</v>
      </c>
      <c r="B1168" s="354" t="s">
        <v>3654</v>
      </c>
      <c r="C1168" s="353" t="s">
        <v>36</v>
      </c>
      <c r="D1168" s="355">
        <v>41.01</v>
      </c>
    </row>
    <row r="1169" spans="1:4" ht="40.5">
      <c r="A1169" s="353">
        <v>94201</v>
      </c>
      <c r="B1169" s="354" t="s">
        <v>3655</v>
      </c>
      <c r="C1169" s="353" t="s">
        <v>36</v>
      </c>
      <c r="D1169" s="355">
        <v>54.38</v>
      </c>
    </row>
    <row r="1170" spans="1:4" ht="54">
      <c r="A1170" s="353">
        <v>94204</v>
      </c>
      <c r="B1170" s="354" t="s">
        <v>3656</v>
      </c>
      <c r="C1170" s="353" t="s">
        <v>36</v>
      </c>
      <c r="D1170" s="355">
        <v>58.35</v>
      </c>
    </row>
    <row r="1171" spans="1:4" ht="27">
      <c r="A1171" s="353">
        <v>94224</v>
      </c>
      <c r="B1171" s="354" t="s">
        <v>3657</v>
      </c>
      <c r="C1171" s="353" t="s">
        <v>15</v>
      </c>
      <c r="D1171" s="355">
        <v>17.899999999999999</v>
      </c>
    </row>
    <row r="1172" spans="1:4" ht="40.5">
      <c r="A1172" s="353">
        <v>94226</v>
      </c>
      <c r="B1172" s="354" t="s">
        <v>3658</v>
      </c>
      <c r="C1172" s="353" t="s">
        <v>36</v>
      </c>
      <c r="D1172" s="355">
        <v>17.690000000000001</v>
      </c>
    </row>
    <row r="1173" spans="1:4" ht="27">
      <c r="A1173" s="353">
        <v>94232</v>
      </c>
      <c r="B1173" s="354" t="s">
        <v>3659</v>
      </c>
      <c r="C1173" s="353" t="s">
        <v>27</v>
      </c>
      <c r="D1173" s="355">
        <v>2.04</v>
      </c>
    </row>
    <row r="1174" spans="1:4" ht="40.5">
      <c r="A1174" s="353">
        <v>94440</v>
      </c>
      <c r="B1174" s="354" t="s">
        <v>3660</v>
      </c>
      <c r="C1174" s="353" t="s">
        <v>36</v>
      </c>
      <c r="D1174" s="355">
        <v>38.67</v>
      </c>
    </row>
    <row r="1175" spans="1:4" ht="54">
      <c r="A1175" s="353">
        <v>94441</v>
      </c>
      <c r="B1175" s="354" t="s">
        <v>3661</v>
      </c>
      <c r="C1175" s="353" t="s">
        <v>36</v>
      </c>
      <c r="D1175" s="355">
        <v>41.01</v>
      </c>
    </row>
    <row r="1176" spans="1:4" ht="40.5">
      <c r="A1176" s="353">
        <v>94442</v>
      </c>
      <c r="B1176" s="354" t="s">
        <v>3662</v>
      </c>
      <c r="C1176" s="353" t="s">
        <v>36</v>
      </c>
      <c r="D1176" s="355">
        <v>38.67</v>
      </c>
    </row>
    <row r="1177" spans="1:4" ht="54">
      <c r="A1177" s="353">
        <v>94443</v>
      </c>
      <c r="B1177" s="354" t="s">
        <v>3663</v>
      </c>
      <c r="C1177" s="353" t="s">
        <v>36</v>
      </c>
      <c r="D1177" s="355">
        <v>41.01</v>
      </c>
    </row>
    <row r="1178" spans="1:4" ht="40.5">
      <c r="A1178" s="353">
        <v>94445</v>
      </c>
      <c r="B1178" s="354" t="s">
        <v>3664</v>
      </c>
      <c r="C1178" s="353" t="s">
        <v>36</v>
      </c>
      <c r="D1178" s="355">
        <v>54.38</v>
      </c>
    </row>
    <row r="1179" spans="1:4" ht="40.5">
      <c r="A1179" s="353">
        <v>94446</v>
      </c>
      <c r="B1179" s="354" t="s">
        <v>3665</v>
      </c>
      <c r="C1179" s="353" t="s">
        <v>36</v>
      </c>
      <c r="D1179" s="355">
        <v>58.35</v>
      </c>
    </row>
    <row r="1180" spans="1:4" ht="40.5">
      <c r="A1180" s="353">
        <v>94447</v>
      </c>
      <c r="B1180" s="354" t="s">
        <v>3666</v>
      </c>
      <c r="C1180" s="353" t="s">
        <v>36</v>
      </c>
      <c r="D1180" s="355">
        <v>54.38</v>
      </c>
    </row>
    <row r="1181" spans="1:4" ht="54">
      <c r="A1181" s="353">
        <v>94448</v>
      </c>
      <c r="B1181" s="354" t="s">
        <v>3667</v>
      </c>
      <c r="C1181" s="353" t="s">
        <v>36</v>
      </c>
      <c r="D1181" s="355">
        <v>58.35</v>
      </c>
    </row>
    <row r="1182" spans="1:4" ht="67.5">
      <c r="A1182" s="353">
        <v>94207</v>
      </c>
      <c r="B1182" s="354" t="s">
        <v>3668</v>
      </c>
      <c r="C1182" s="353" t="s">
        <v>36</v>
      </c>
      <c r="D1182" s="355">
        <v>47.16</v>
      </c>
    </row>
    <row r="1183" spans="1:4" ht="67.5">
      <c r="A1183" s="353">
        <v>94210</v>
      </c>
      <c r="B1183" s="354" t="s">
        <v>3669</v>
      </c>
      <c r="C1183" s="353" t="s">
        <v>36</v>
      </c>
      <c r="D1183" s="355">
        <v>50.01</v>
      </c>
    </row>
    <row r="1184" spans="1:4" ht="40.5">
      <c r="A1184" s="353">
        <v>94218</v>
      </c>
      <c r="B1184" s="354" t="s">
        <v>6753</v>
      </c>
      <c r="C1184" s="353" t="s">
        <v>36</v>
      </c>
      <c r="D1184" s="355">
        <v>105.66</v>
      </c>
    </row>
    <row r="1185" spans="1:4" ht="40.5">
      <c r="A1185" s="353">
        <v>94213</v>
      </c>
      <c r="B1185" s="354" t="s">
        <v>3670</v>
      </c>
      <c r="C1185" s="353" t="s">
        <v>36</v>
      </c>
      <c r="D1185" s="355">
        <v>86.46</v>
      </c>
    </row>
    <row r="1186" spans="1:4" ht="40.5">
      <c r="A1186" s="353">
        <v>94216</v>
      </c>
      <c r="B1186" s="354" t="s">
        <v>3671</v>
      </c>
      <c r="C1186" s="353" t="s">
        <v>36</v>
      </c>
      <c r="D1186" s="355">
        <v>259.32</v>
      </c>
    </row>
    <row r="1187" spans="1:4" ht="67.5">
      <c r="A1187" s="353">
        <v>94219</v>
      </c>
      <c r="B1187" s="354" t="s">
        <v>3672</v>
      </c>
      <c r="C1187" s="353" t="s">
        <v>15</v>
      </c>
      <c r="D1187" s="355">
        <v>28.1</v>
      </c>
    </row>
    <row r="1188" spans="1:4" ht="67.5">
      <c r="A1188" s="353">
        <v>94220</v>
      </c>
      <c r="B1188" s="354" t="s">
        <v>3673</v>
      </c>
      <c r="C1188" s="353" t="s">
        <v>15</v>
      </c>
      <c r="D1188" s="355">
        <v>40.07</v>
      </c>
    </row>
    <row r="1189" spans="1:4" ht="54">
      <c r="A1189" s="353">
        <v>94221</v>
      </c>
      <c r="B1189" s="354" t="s">
        <v>3674</v>
      </c>
      <c r="C1189" s="353" t="s">
        <v>15</v>
      </c>
      <c r="D1189" s="355">
        <v>23.49</v>
      </c>
    </row>
    <row r="1190" spans="1:4" ht="54">
      <c r="A1190" s="353">
        <v>94222</v>
      </c>
      <c r="B1190" s="354" t="s">
        <v>3675</v>
      </c>
      <c r="C1190" s="353" t="s">
        <v>15</v>
      </c>
      <c r="D1190" s="355">
        <v>35.46</v>
      </c>
    </row>
    <row r="1191" spans="1:4" ht="40.5">
      <c r="A1191" s="353">
        <v>94223</v>
      </c>
      <c r="B1191" s="354" t="s">
        <v>3676</v>
      </c>
      <c r="C1191" s="353" t="s">
        <v>15</v>
      </c>
      <c r="D1191" s="355">
        <v>61.62</v>
      </c>
    </row>
    <row r="1192" spans="1:4" ht="40.5">
      <c r="A1192" s="353">
        <v>94451</v>
      </c>
      <c r="B1192" s="354" t="s">
        <v>3677</v>
      </c>
      <c r="C1192" s="353" t="s">
        <v>15</v>
      </c>
      <c r="D1192" s="355">
        <v>140.81</v>
      </c>
    </row>
    <row r="1193" spans="1:4" ht="54">
      <c r="A1193" s="353">
        <v>100325</v>
      </c>
      <c r="B1193" s="354" t="s">
        <v>3678</v>
      </c>
      <c r="C1193" s="353" t="s">
        <v>15</v>
      </c>
      <c r="D1193" s="355">
        <v>59.54</v>
      </c>
    </row>
    <row r="1194" spans="1:4" ht="40.5">
      <c r="A1194" s="353">
        <v>100327</v>
      </c>
      <c r="B1194" s="354" t="s">
        <v>3679</v>
      </c>
      <c r="C1194" s="353" t="s">
        <v>15</v>
      </c>
      <c r="D1194" s="355">
        <v>50.88</v>
      </c>
    </row>
    <row r="1195" spans="1:4" ht="40.5">
      <c r="A1195" s="353">
        <v>100328</v>
      </c>
      <c r="B1195" s="354" t="s">
        <v>3680</v>
      </c>
      <c r="C1195" s="353" t="s">
        <v>36</v>
      </c>
      <c r="D1195" s="355">
        <v>12.24</v>
      </c>
    </row>
    <row r="1196" spans="1:4" ht="40.5">
      <c r="A1196" s="353">
        <v>100329</v>
      </c>
      <c r="B1196" s="354" t="s">
        <v>3681</v>
      </c>
      <c r="C1196" s="353" t="s">
        <v>36</v>
      </c>
      <c r="D1196" s="355">
        <v>14.59</v>
      </c>
    </row>
    <row r="1197" spans="1:4" ht="40.5">
      <c r="A1197" s="353">
        <v>100330</v>
      </c>
      <c r="B1197" s="354" t="s">
        <v>3682</v>
      </c>
      <c r="C1197" s="353" t="s">
        <v>36</v>
      </c>
      <c r="D1197" s="355">
        <v>16.66</v>
      </c>
    </row>
    <row r="1198" spans="1:4" ht="40.5">
      <c r="A1198" s="353">
        <v>100331</v>
      </c>
      <c r="B1198" s="354" t="s">
        <v>3683</v>
      </c>
      <c r="C1198" s="353" t="s">
        <v>36</v>
      </c>
      <c r="D1198" s="355">
        <v>20.66</v>
      </c>
    </row>
    <row r="1199" spans="1:4" ht="67.5">
      <c r="A1199" s="353">
        <v>100434</v>
      </c>
      <c r="B1199" s="354" t="s">
        <v>3684</v>
      </c>
      <c r="C1199" s="353" t="s">
        <v>15</v>
      </c>
      <c r="D1199" s="355">
        <v>59.23</v>
      </c>
    </row>
    <row r="1200" spans="1:4" ht="54">
      <c r="A1200" s="353">
        <v>100435</v>
      </c>
      <c r="B1200" s="354" t="s">
        <v>3685</v>
      </c>
      <c r="C1200" s="353" t="s">
        <v>15</v>
      </c>
      <c r="D1200" s="355">
        <v>30.69</v>
      </c>
    </row>
    <row r="1201" spans="1:4" ht="40.5">
      <c r="A1201" s="353">
        <v>94227</v>
      </c>
      <c r="B1201" s="354" t="s">
        <v>3686</v>
      </c>
      <c r="C1201" s="353" t="s">
        <v>15</v>
      </c>
      <c r="D1201" s="355">
        <v>57.54</v>
      </c>
    </row>
    <row r="1202" spans="1:4" ht="40.5">
      <c r="A1202" s="353">
        <v>94228</v>
      </c>
      <c r="B1202" s="354" t="s">
        <v>3687</v>
      </c>
      <c r="C1202" s="353" t="s">
        <v>15</v>
      </c>
      <c r="D1202" s="355">
        <v>77.260000000000005</v>
      </c>
    </row>
    <row r="1203" spans="1:4" ht="40.5">
      <c r="A1203" s="353">
        <v>94229</v>
      </c>
      <c r="B1203" s="354" t="s">
        <v>3688</v>
      </c>
      <c r="C1203" s="353" t="s">
        <v>15</v>
      </c>
      <c r="D1203" s="355">
        <v>149.94</v>
      </c>
    </row>
    <row r="1204" spans="1:4" ht="40.5">
      <c r="A1204" s="353">
        <v>94231</v>
      </c>
      <c r="B1204" s="354" t="s">
        <v>3689</v>
      </c>
      <c r="C1204" s="353" t="s">
        <v>15</v>
      </c>
      <c r="D1204" s="355">
        <v>45.7</v>
      </c>
    </row>
    <row r="1205" spans="1:4" ht="54">
      <c r="A1205" s="353">
        <v>94449</v>
      </c>
      <c r="B1205" s="354" t="s">
        <v>3690</v>
      </c>
      <c r="C1205" s="353" t="s">
        <v>36</v>
      </c>
      <c r="D1205" s="355">
        <v>53.45</v>
      </c>
    </row>
    <row r="1206" spans="1:4" ht="54">
      <c r="A1206" s="353">
        <v>92255</v>
      </c>
      <c r="B1206" s="354" t="s">
        <v>3691</v>
      </c>
      <c r="C1206" s="353" t="s">
        <v>27</v>
      </c>
      <c r="D1206" s="355">
        <v>138.53</v>
      </c>
    </row>
    <row r="1207" spans="1:4" ht="54">
      <c r="A1207" s="353">
        <v>92256</v>
      </c>
      <c r="B1207" s="354" t="s">
        <v>3692</v>
      </c>
      <c r="C1207" s="353" t="s">
        <v>27</v>
      </c>
      <c r="D1207" s="355">
        <v>162.22999999999999</v>
      </c>
    </row>
    <row r="1208" spans="1:4" ht="54">
      <c r="A1208" s="353">
        <v>92257</v>
      </c>
      <c r="B1208" s="354" t="s">
        <v>3693</v>
      </c>
      <c r="C1208" s="353" t="s">
        <v>27</v>
      </c>
      <c r="D1208" s="355">
        <v>185.75</v>
      </c>
    </row>
    <row r="1209" spans="1:4" ht="54">
      <c r="A1209" s="353">
        <v>92258</v>
      </c>
      <c r="B1209" s="354" t="s">
        <v>3694</v>
      </c>
      <c r="C1209" s="353" t="s">
        <v>27</v>
      </c>
      <c r="D1209" s="355">
        <v>223.6</v>
      </c>
    </row>
    <row r="1210" spans="1:4" ht="67.5">
      <c r="A1210" s="353">
        <v>92568</v>
      </c>
      <c r="B1210" s="354" t="s">
        <v>3695</v>
      </c>
      <c r="C1210" s="353" t="s">
        <v>36</v>
      </c>
      <c r="D1210" s="355">
        <v>136.99</v>
      </c>
    </row>
    <row r="1211" spans="1:4" ht="67.5">
      <c r="A1211" s="353">
        <v>92569</v>
      </c>
      <c r="B1211" s="354" t="s">
        <v>3696</v>
      </c>
      <c r="C1211" s="353" t="s">
        <v>36</v>
      </c>
      <c r="D1211" s="355">
        <v>77.260000000000005</v>
      </c>
    </row>
    <row r="1212" spans="1:4" ht="54">
      <c r="A1212" s="353">
        <v>92570</v>
      </c>
      <c r="B1212" s="354" t="s">
        <v>3697</v>
      </c>
      <c r="C1212" s="353" t="s">
        <v>36</v>
      </c>
      <c r="D1212" s="355">
        <v>49.5</v>
      </c>
    </row>
    <row r="1213" spans="1:4" ht="67.5">
      <c r="A1213" s="353">
        <v>92571</v>
      </c>
      <c r="B1213" s="354" t="s">
        <v>3698</v>
      </c>
      <c r="C1213" s="353" t="s">
        <v>36</v>
      </c>
      <c r="D1213" s="355">
        <v>142.19</v>
      </c>
    </row>
    <row r="1214" spans="1:4" ht="67.5">
      <c r="A1214" s="353">
        <v>92572</v>
      </c>
      <c r="B1214" s="354" t="s">
        <v>3699</v>
      </c>
      <c r="C1214" s="353" t="s">
        <v>36</v>
      </c>
      <c r="D1214" s="355">
        <v>86.5</v>
      </c>
    </row>
    <row r="1215" spans="1:4" ht="67.5">
      <c r="A1215" s="353">
        <v>92573</v>
      </c>
      <c r="B1215" s="354" t="s">
        <v>3700</v>
      </c>
      <c r="C1215" s="353" t="s">
        <v>36</v>
      </c>
      <c r="D1215" s="355">
        <v>51.61</v>
      </c>
    </row>
    <row r="1216" spans="1:4" ht="54">
      <c r="A1216" s="353">
        <v>92574</v>
      </c>
      <c r="B1216" s="354" t="s">
        <v>3701</v>
      </c>
      <c r="C1216" s="353" t="s">
        <v>36</v>
      </c>
      <c r="D1216" s="355">
        <v>138.79</v>
      </c>
    </row>
    <row r="1217" spans="1:4" ht="54">
      <c r="A1217" s="353">
        <v>92575</v>
      </c>
      <c r="B1217" s="354" t="s">
        <v>3702</v>
      </c>
      <c r="C1217" s="353" t="s">
        <v>36</v>
      </c>
      <c r="D1217" s="355">
        <v>70.39</v>
      </c>
    </row>
    <row r="1218" spans="1:4" ht="54">
      <c r="A1218" s="353">
        <v>92576</v>
      </c>
      <c r="B1218" s="354" t="s">
        <v>3703</v>
      </c>
      <c r="C1218" s="353" t="s">
        <v>36</v>
      </c>
      <c r="D1218" s="355">
        <v>38.93</v>
      </c>
    </row>
    <row r="1219" spans="1:4" ht="54">
      <c r="A1219" s="353">
        <v>92577</v>
      </c>
      <c r="B1219" s="354" t="s">
        <v>3704</v>
      </c>
      <c r="C1219" s="353" t="s">
        <v>36</v>
      </c>
      <c r="D1219" s="355">
        <v>144.57</v>
      </c>
    </row>
    <row r="1220" spans="1:4" ht="54">
      <c r="A1220" s="353">
        <v>92578</v>
      </c>
      <c r="B1220" s="354" t="s">
        <v>3705</v>
      </c>
      <c r="C1220" s="353" t="s">
        <v>36</v>
      </c>
      <c r="D1220" s="355">
        <v>73.540000000000006</v>
      </c>
    </row>
    <row r="1221" spans="1:4" ht="54">
      <c r="A1221" s="353">
        <v>92579</v>
      </c>
      <c r="B1221" s="354" t="s">
        <v>3706</v>
      </c>
      <c r="C1221" s="353" t="s">
        <v>36</v>
      </c>
      <c r="D1221" s="355">
        <v>40.619999999999997</v>
      </c>
    </row>
    <row r="1222" spans="1:4" ht="67.5">
      <c r="A1222" s="353">
        <v>92580</v>
      </c>
      <c r="B1222" s="354" t="s">
        <v>3707</v>
      </c>
      <c r="C1222" s="353" t="s">
        <v>36</v>
      </c>
      <c r="D1222" s="355">
        <v>50.2</v>
      </c>
    </row>
    <row r="1223" spans="1:4" ht="54">
      <c r="A1223" s="353">
        <v>92581</v>
      </c>
      <c r="B1223" s="354" t="s">
        <v>3708</v>
      </c>
      <c r="C1223" s="353" t="s">
        <v>36</v>
      </c>
      <c r="D1223" s="355">
        <v>52.94</v>
      </c>
    </row>
    <row r="1224" spans="1:4" ht="54">
      <c r="A1224" s="353">
        <v>92582</v>
      </c>
      <c r="B1224" s="354" t="s">
        <v>2083</v>
      </c>
      <c r="C1224" s="353" t="s">
        <v>27</v>
      </c>
      <c r="D1224" s="355">
        <v>706.31</v>
      </c>
    </row>
    <row r="1225" spans="1:4" ht="54">
      <c r="A1225" s="353">
        <v>92584</v>
      </c>
      <c r="B1225" s="354" t="s">
        <v>2084</v>
      </c>
      <c r="C1225" s="353" t="s">
        <v>27</v>
      </c>
      <c r="D1225" s="355">
        <v>845.32</v>
      </c>
    </row>
    <row r="1226" spans="1:4" ht="54">
      <c r="A1226" s="353">
        <v>92586</v>
      </c>
      <c r="B1226" s="354" t="s">
        <v>2085</v>
      </c>
      <c r="C1226" s="353" t="s">
        <v>27</v>
      </c>
      <c r="D1226" s="355">
        <v>984.32</v>
      </c>
    </row>
    <row r="1227" spans="1:4" ht="54">
      <c r="A1227" s="353">
        <v>92588</v>
      </c>
      <c r="B1227" s="354" t="s">
        <v>2086</v>
      </c>
      <c r="C1227" s="353" t="s">
        <v>27</v>
      </c>
      <c r="D1227" s="355">
        <v>1231.8399999999999</v>
      </c>
    </row>
    <row r="1228" spans="1:4" ht="54">
      <c r="A1228" s="353">
        <v>92590</v>
      </c>
      <c r="B1228" s="354" t="s">
        <v>2087</v>
      </c>
      <c r="C1228" s="353" t="s">
        <v>27</v>
      </c>
      <c r="D1228" s="355">
        <v>1370.84</v>
      </c>
    </row>
    <row r="1229" spans="1:4" ht="54">
      <c r="A1229" s="353">
        <v>92592</v>
      </c>
      <c r="B1229" s="354" t="s">
        <v>2088</v>
      </c>
      <c r="C1229" s="353" t="s">
        <v>27</v>
      </c>
      <c r="D1229" s="355">
        <v>1533.37</v>
      </c>
    </row>
    <row r="1230" spans="1:4" ht="67.5">
      <c r="A1230" s="353">
        <v>92593</v>
      </c>
      <c r="B1230" s="354" t="s">
        <v>477</v>
      </c>
      <c r="C1230" s="353" t="s">
        <v>17</v>
      </c>
      <c r="D1230" s="355">
        <v>11.63</v>
      </c>
    </row>
    <row r="1231" spans="1:4" ht="54">
      <c r="A1231" s="353">
        <v>92594</v>
      </c>
      <c r="B1231" s="354" t="s">
        <v>2089</v>
      </c>
      <c r="C1231" s="353" t="s">
        <v>27</v>
      </c>
      <c r="D1231" s="355">
        <v>1792.36</v>
      </c>
    </row>
    <row r="1232" spans="1:4" ht="54">
      <c r="A1232" s="353">
        <v>92596</v>
      </c>
      <c r="B1232" s="354" t="s">
        <v>2090</v>
      </c>
      <c r="C1232" s="353" t="s">
        <v>27</v>
      </c>
      <c r="D1232" s="355">
        <v>1975.17</v>
      </c>
    </row>
    <row r="1233" spans="1:4" ht="54">
      <c r="A1233" s="353">
        <v>92598</v>
      </c>
      <c r="B1233" s="354" t="s">
        <v>2091</v>
      </c>
      <c r="C1233" s="353" t="s">
        <v>27</v>
      </c>
      <c r="D1233" s="355">
        <v>2114.17</v>
      </c>
    </row>
    <row r="1234" spans="1:4" ht="54">
      <c r="A1234" s="353">
        <v>92600</v>
      </c>
      <c r="B1234" s="354" t="s">
        <v>2092</v>
      </c>
      <c r="C1234" s="353" t="s">
        <v>27</v>
      </c>
      <c r="D1234" s="355">
        <v>2288.35</v>
      </c>
    </row>
    <row r="1235" spans="1:4" ht="67.5">
      <c r="A1235" s="353">
        <v>92602</v>
      </c>
      <c r="B1235" s="354" t="s">
        <v>2093</v>
      </c>
      <c r="C1235" s="353" t="s">
        <v>27</v>
      </c>
      <c r="D1235" s="355">
        <v>706.31</v>
      </c>
    </row>
    <row r="1236" spans="1:4" ht="67.5">
      <c r="A1236" s="353">
        <v>92604</v>
      </c>
      <c r="B1236" s="354" t="s">
        <v>2094</v>
      </c>
      <c r="C1236" s="353" t="s">
        <v>27</v>
      </c>
      <c r="D1236" s="355">
        <v>810.14</v>
      </c>
    </row>
    <row r="1237" spans="1:4" ht="67.5">
      <c r="A1237" s="353">
        <v>92606</v>
      </c>
      <c r="B1237" s="354" t="s">
        <v>2095</v>
      </c>
      <c r="C1237" s="353" t="s">
        <v>27</v>
      </c>
      <c r="D1237" s="355">
        <v>949.15</v>
      </c>
    </row>
    <row r="1238" spans="1:4" ht="67.5">
      <c r="A1238" s="353">
        <v>92608</v>
      </c>
      <c r="B1238" s="354" t="s">
        <v>2096</v>
      </c>
      <c r="C1238" s="353" t="s">
        <v>27</v>
      </c>
      <c r="D1238" s="355">
        <v>1161.49</v>
      </c>
    </row>
    <row r="1239" spans="1:4" ht="67.5">
      <c r="A1239" s="353">
        <v>92610</v>
      </c>
      <c r="B1239" s="354" t="s">
        <v>2097</v>
      </c>
      <c r="C1239" s="353" t="s">
        <v>27</v>
      </c>
      <c r="D1239" s="355">
        <v>1300.49</v>
      </c>
    </row>
    <row r="1240" spans="1:4" ht="67.5">
      <c r="A1240" s="353">
        <v>92612</v>
      </c>
      <c r="B1240" s="354" t="s">
        <v>2098</v>
      </c>
      <c r="C1240" s="353" t="s">
        <v>27</v>
      </c>
      <c r="D1240" s="355">
        <v>1463.03</v>
      </c>
    </row>
    <row r="1241" spans="1:4" ht="67.5">
      <c r="A1241" s="353">
        <v>92614</v>
      </c>
      <c r="B1241" s="354" t="s">
        <v>2099</v>
      </c>
      <c r="C1241" s="353" t="s">
        <v>27</v>
      </c>
      <c r="D1241" s="355">
        <v>1651.67</v>
      </c>
    </row>
    <row r="1242" spans="1:4" ht="67.5">
      <c r="A1242" s="353">
        <v>92616</v>
      </c>
      <c r="B1242" s="354" t="s">
        <v>2100</v>
      </c>
      <c r="C1242" s="353" t="s">
        <v>27</v>
      </c>
      <c r="D1242" s="355">
        <v>1869.65</v>
      </c>
    </row>
    <row r="1243" spans="1:4" ht="67.5">
      <c r="A1243" s="353">
        <v>92618</v>
      </c>
      <c r="B1243" s="354" t="s">
        <v>2101</v>
      </c>
      <c r="C1243" s="353" t="s">
        <v>27</v>
      </c>
      <c r="D1243" s="355">
        <v>2008.66</v>
      </c>
    </row>
    <row r="1244" spans="1:4" ht="67.5">
      <c r="A1244" s="353">
        <v>92620</v>
      </c>
      <c r="B1244" s="354" t="s">
        <v>2102</v>
      </c>
      <c r="C1244" s="353" t="s">
        <v>27</v>
      </c>
      <c r="D1244" s="355">
        <v>2147.66</v>
      </c>
    </row>
    <row r="1245" spans="1:4" ht="54">
      <c r="A1245" s="353">
        <v>100357</v>
      </c>
      <c r="B1245" s="354" t="s">
        <v>3709</v>
      </c>
      <c r="C1245" s="353" t="s">
        <v>27</v>
      </c>
      <c r="D1245" s="355">
        <v>688.03</v>
      </c>
    </row>
    <row r="1246" spans="1:4" ht="54">
      <c r="A1246" s="353">
        <v>100358</v>
      </c>
      <c r="B1246" s="354" t="s">
        <v>3710</v>
      </c>
      <c r="C1246" s="353" t="s">
        <v>27</v>
      </c>
      <c r="D1246" s="355">
        <v>923.7</v>
      </c>
    </row>
    <row r="1247" spans="1:4" ht="54">
      <c r="A1247" s="353">
        <v>100359</v>
      </c>
      <c r="B1247" s="354" t="s">
        <v>3711</v>
      </c>
      <c r="C1247" s="353" t="s">
        <v>27</v>
      </c>
      <c r="D1247" s="355">
        <v>967.17</v>
      </c>
    </row>
    <row r="1248" spans="1:4" ht="54">
      <c r="A1248" s="353">
        <v>100360</v>
      </c>
      <c r="B1248" s="354" t="s">
        <v>3712</v>
      </c>
      <c r="C1248" s="353" t="s">
        <v>27</v>
      </c>
      <c r="D1248" s="355">
        <v>1067.73</v>
      </c>
    </row>
    <row r="1249" spans="1:4" ht="54">
      <c r="A1249" s="353">
        <v>100361</v>
      </c>
      <c r="B1249" s="354" t="s">
        <v>3713</v>
      </c>
      <c r="C1249" s="353" t="s">
        <v>27</v>
      </c>
      <c r="D1249" s="355">
        <v>1321.08</v>
      </c>
    </row>
    <row r="1250" spans="1:4" ht="54">
      <c r="A1250" s="353">
        <v>100362</v>
      </c>
      <c r="B1250" s="354" t="s">
        <v>3714</v>
      </c>
      <c r="C1250" s="353" t="s">
        <v>27</v>
      </c>
      <c r="D1250" s="355">
        <v>1821.3</v>
      </c>
    </row>
    <row r="1251" spans="1:4" ht="54">
      <c r="A1251" s="353">
        <v>100363</v>
      </c>
      <c r="B1251" s="354" t="s">
        <v>3715</v>
      </c>
      <c r="C1251" s="353" t="s">
        <v>27</v>
      </c>
      <c r="D1251" s="355">
        <v>1876.27</v>
      </c>
    </row>
    <row r="1252" spans="1:4" ht="54">
      <c r="A1252" s="353">
        <v>100364</v>
      </c>
      <c r="B1252" s="354" t="s">
        <v>3716</v>
      </c>
      <c r="C1252" s="353" t="s">
        <v>27</v>
      </c>
      <c r="D1252" s="355">
        <v>2027.52</v>
      </c>
    </row>
    <row r="1253" spans="1:4" ht="54">
      <c r="A1253" s="353">
        <v>100365</v>
      </c>
      <c r="B1253" s="354" t="s">
        <v>3717</v>
      </c>
      <c r="C1253" s="353" t="s">
        <v>27</v>
      </c>
      <c r="D1253" s="355">
        <v>2314.4499999999998</v>
      </c>
    </row>
    <row r="1254" spans="1:4" ht="54">
      <c r="A1254" s="353">
        <v>100366</v>
      </c>
      <c r="B1254" s="354" t="s">
        <v>3718</v>
      </c>
      <c r="C1254" s="353" t="s">
        <v>27</v>
      </c>
      <c r="D1254" s="355">
        <v>2455.81</v>
      </c>
    </row>
    <row r="1255" spans="1:4" ht="67.5">
      <c r="A1255" s="353">
        <v>100367</v>
      </c>
      <c r="B1255" s="354" t="s">
        <v>3719</v>
      </c>
      <c r="C1255" s="353" t="s">
        <v>27</v>
      </c>
      <c r="D1255" s="355">
        <v>672.06</v>
      </c>
    </row>
    <row r="1256" spans="1:4" ht="67.5">
      <c r="A1256" s="353">
        <v>100368</v>
      </c>
      <c r="B1256" s="354" t="s">
        <v>3720</v>
      </c>
      <c r="C1256" s="353" t="s">
        <v>27</v>
      </c>
      <c r="D1256" s="355">
        <v>904</v>
      </c>
    </row>
    <row r="1257" spans="1:4" ht="67.5">
      <c r="A1257" s="353">
        <v>100369</v>
      </c>
      <c r="B1257" s="354" t="s">
        <v>3721</v>
      </c>
      <c r="C1257" s="353" t="s">
        <v>27</v>
      </c>
      <c r="D1257" s="355">
        <v>947.48</v>
      </c>
    </row>
    <row r="1258" spans="1:4" ht="67.5">
      <c r="A1258" s="353">
        <v>100370</v>
      </c>
      <c r="B1258" s="354" t="s">
        <v>3722</v>
      </c>
      <c r="C1258" s="353" t="s">
        <v>27</v>
      </c>
      <c r="D1258" s="355">
        <v>1109.08</v>
      </c>
    </row>
    <row r="1259" spans="1:4" ht="67.5">
      <c r="A1259" s="353">
        <v>100371</v>
      </c>
      <c r="B1259" s="354" t="s">
        <v>3723</v>
      </c>
      <c r="C1259" s="353" t="s">
        <v>27</v>
      </c>
      <c r="D1259" s="355">
        <v>1268.58</v>
      </c>
    </row>
    <row r="1260" spans="1:4" ht="67.5">
      <c r="A1260" s="353">
        <v>100372</v>
      </c>
      <c r="B1260" s="354" t="s">
        <v>3724</v>
      </c>
      <c r="C1260" s="353" t="s">
        <v>27</v>
      </c>
      <c r="D1260" s="355">
        <v>1731.33</v>
      </c>
    </row>
    <row r="1261" spans="1:4" ht="67.5">
      <c r="A1261" s="353">
        <v>100373</v>
      </c>
      <c r="B1261" s="354" t="s">
        <v>3725</v>
      </c>
      <c r="C1261" s="353" t="s">
        <v>27</v>
      </c>
      <c r="D1261" s="355">
        <v>1783.83</v>
      </c>
    </row>
    <row r="1262" spans="1:4" ht="67.5">
      <c r="A1262" s="353">
        <v>100374</v>
      </c>
      <c r="B1262" s="354" t="s">
        <v>3726</v>
      </c>
      <c r="C1262" s="353" t="s">
        <v>27</v>
      </c>
      <c r="D1262" s="355">
        <v>1904.2</v>
      </c>
    </row>
    <row r="1263" spans="1:4" ht="67.5">
      <c r="A1263" s="353">
        <v>100375</v>
      </c>
      <c r="B1263" s="354" t="s">
        <v>3727</v>
      </c>
      <c r="C1263" s="353" t="s">
        <v>27</v>
      </c>
      <c r="D1263" s="355">
        <v>2132.5</v>
      </c>
    </row>
    <row r="1264" spans="1:4" ht="67.5">
      <c r="A1264" s="353">
        <v>100376</v>
      </c>
      <c r="B1264" s="354" t="s">
        <v>3728</v>
      </c>
      <c r="C1264" s="353" t="s">
        <v>27</v>
      </c>
      <c r="D1264" s="355">
        <v>2096.02</v>
      </c>
    </row>
    <row r="1265" spans="1:4" ht="54">
      <c r="A1265" s="353">
        <v>100377</v>
      </c>
      <c r="B1265" s="354" t="s">
        <v>3729</v>
      </c>
      <c r="C1265" s="353" t="s">
        <v>17</v>
      </c>
      <c r="D1265" s="355">
        <v>12.13</v>
      </c>
    </row>
    <row r="1266" spans="1:4" ht="54">
      <c r="A1266" s="353">
        <v>100378</v>
      </c>
      <c r="B1266" s="354" t="s">
        <v>3730</v>
      </c>
      <c r="C1266" s="353" t="s">
        <v>17</v>
      </c>
      <c r="D1266" s="355">
        <v>11.39</v>
      </c>
    </row>
    <row r="1267" spans="1:4" ht="81">
      <c r="A1267" s="353">
        <v>100382</v>
      </c>
      <c r="B1267" s="354" t="s">
        <v>3731</v>
      </c>
      <c r="C1267" s="353" t="s">
        <v>36</v>
      </c>
      <c r="D1267" s="355">
        <v>14.67</v>
      </c>
    </row>
    <row r="1268" spans="1:4" ht="40.5">
      <c r="A1268" s="353">
        <v>94444</v>
      </c>
      <c r="B1268" s="354" t="s">
        <v>3732</v>
      </c>
      <c r="C1268" s="353" t="s">
        <v>36</v>
      </c>
      <c r="D1268" s="355">
        <v>1004.75</v>
      </c>
    </row>
    <row r="1269" spans="1:4" ht="54">
      <c r="A1269" s="353">
        <v>102661</v>
      </c>
      <c r="B1269" s="354" t="s">
        <v>7243</v>
      </c>
      <c r="C1269" s="353" t="s">
        <v>15</v>
      </c>
      <c r="D1269" s="355">
        <v>27.33</v>
      </c>
    </row>
    <row r="1270" spans="1:4" ht="54">
      <c r="A1270" s="353">
        <v>102663</v>
      </c>
      <c r="B1270" s="354" t="s">
        <v>7244</v>
      </c>
      <c r="C1270" s="353" t="s">
        <v>15</v>
      </c>
      <c r="D1270" s="355">
        <v>42.38</v>
      </c>
    </row>
    <row r="1271" spans="1:4" ht="40.5">
      <c r="A1271" s="353">
        <v>102664</v>
      </c>
      <c r="B1271" s="354" t="s">
        <v>7245</v>
      </c>
      <c r="C1271" s="353" t="s">
        <v>15</v>
      </c>
      <c r="D1271" s="355">
        <v>39.299999999999997</v>
      </c>
    </row>
    <row r="1272" spans="1:4" ht="40.5">
      <c r="A1272" s="353">
        <v>102665</v>
      </c>
      <c r="B1272" s="354" t="s">
        <v>7246</v>
      </c>
      <c r="C1272" s="353" t="s">
        <v>15</v>
      </c>
      <c r="D1272" s="355">
        <v>18.350000000000001</v>
      </c>
    </row>
    <row r="1273" spans="1:4" ht="67.5">
      <c r="A1273" s="353">
        <v>102666</v>
      </c>
      <c r="B1273" s="354" t="s">
        <v>7247</v>
      </c>
      <c r="C1273" s="353" t="s">
        <v>15</v>
      </c>
      <c r="D1273" s="355">
        <v>48.84</v>
      </c>
    </row>
    <row r="1274" spans="1:4" ht="67.5">
      <c r="A1274" s="353">
        <v>102669</v>
      </c>
      <c r="B1274" s="354" t="s">
        <v>7248</v>
      </c>
      <c r="C1274" s="353" t="s">
        <v>15</v>
      </c>
      <c r="D1274" s="355">
        <v>63.8</v>
      </c>
    </row>
    <row r="1275" spans="1:4" ht="54">
      <c r="A1275" s="353">
        <v>102670</v>
      </c>
      <c r="B1275" s="354" t="s">
        <v>7249</v>
      </c>
      <c r="C1275" s="353" t="s">
        <v>15</v>
      </c>
      <c r="D1275" s="355">
        <v>79.73</v>
      </c>
    </row>
    <row r="1276" spans="1:4" ht="54">
      <c r="A1276" s="353">
        <v>102673</v>
      </c>
      <c r="B1276" s="354" t="s">
        <v>7250</v>
      </c>
      <c r="C1276" s="353" t="s">
        <v>15</v>
      </c>
      <c r="D1276" s="355">
        <v>111.66</v>
      </c>
    </row>
    <row r="1277" spans="1:4" ht="40.5">
      <c r="A1277" s="353">
        <v>102674</v>
      </c>
      <c r="B1277" s="354" t="s">
        <v>7251</v>
      </c>
      <c r="C1277" s="353" t="s">
        <v>15</v>
      </c>
      <c r="D1277" s="355">
        <v>85.99</v>
      </c>
    </row>
    <row r="1278" spans="1:4" ht="40.5">
      <c r="A1278" s="353">
        <v>102677</v>
      </c>
      <c r="B1278" s="354" t="s">
        <v>7252</v>
      </c>
      <c r="C1278" s="353" t="s">
        <v>15</v>
      </c>
      <c r="D1278" s="355">
        <v>104.57</v>
      </c>
    </row>
    <row r="1279" spans="1:4" ht="54">
      <c r="A1279" s="353">
        <v>102678</v>
      </c>
      <c r="B1279" s="354" t="s">
        <v>7253</v>
      </c>
      <c r="C1279" s="353" t="s">
        <v>15</v>
      </c>
      <c r="D1279" s="355">
        <v>112.15</v>
      </c>
    </row>
    <row r="1280" spans="1:4" ht="40.5">
      <c r="A1280" s="353">
        <v>102679</v>
      </c>
      <c r="B1280" s="354" t="s">
        <v>7254</v>
      </c>
      <c r="C1280" s="353" t="s">
        <v>15</v>
      </c>
      <c r="D1280" s="355">
        <v>120.42</v>
      </c>
    </row>
    <row r="1281" spans="1:4" ht="67.5">
      <c r="A1281" s="353">
        <v>102680</v>
      </c>
      <c r="B1281" s="354" t="s">
        <v>7255</v>
      </c>
      <c r="C1281" s="353" t="s">
        <v>15</v>
      </c>
      <c r="D1281" s="355">
        <v>122.41</v>
      </c>
    </row>
    <row r="1282" spans="1:4" ht="67.5">
      <c r="A1282" s="353">
        <v>102683</v>
      </c>
      <c r="B1282" s="354" t="s">
        <v>7256</v>
      </c>
      <c r="C1282" s="353" t="s">
        <v>15</v>
      </c>
      <c r="D1282" s="355">
        <v>144.58000000000001</v>
      </c>
    </row>
    <row r="1283" spans="1:4" ht="54">
      <c r="A1283" s="353">
        <v>102684</v>
      </c>
      <c r="B1283" s="354" t="s">
        <v>7257</v>
      </c>
      <c r="C1283" s="353" t="s">
        <v>15</v>
      </c>
      <c r="D1283" s="355">
        <v>130.66999999999999</v>
      </c>
    </row>
    <row r="1284" spans="1:4" ht="54">
      <c r="A1284" s="353">
        <v>102687</v>
      </c>
      <c r="B1284" s="354" t="s">
        <v>7258</v>
      </c>
      <c r="C1284" s="353" t="s">
        <v>15</v>
      </c>
      <c r="D1284" s="355">
        <v>149.18</v>
      </c>
    </row>
    <row r="1285" spans="1:4" ht="54">
      <c r="A1285" s="353">
        <v>102688</v>
      </c>
      <c r="B1285" s="354" t="s">
        <v>7259</v>
      </c>
      <c r="C1285" s="353" t="s">
        <v>15</v>
      </c>
      <c r="D1285" s="355">
        <v>31.64</v>
      </c>
    </row>
    <row r="1286" spans="1:4" ht="67.5">
      <c r="A1286" s="353">
        <v>102690</v>
      </c>
      <c r="B1286" s="354" t="s">
        <v>7260</v>
      </c>
      <c r="C1286" s="353" t="s">
        <v>15</v>
      </c>
      <c r="D1286" s="355">
        <v>53.15</v>
      </c>
    </row>
    <row r="1287" spans="1:4" ht="54">
      <c r="A1287" s="353">
        <v>102694</v>
      </c>
      <c r="B1287" s="354" t="s">
        <v>7261</v>
      </c>
      <c r="C1287" s="353" t="s">
        <v>15</v>
      </c>
      <c r="D1287" s="355">
        <v>57.66</v>
      </c>
    </row>
    <row r="1288" spans="1:4" ht="67.5">
      <c r="A1288" s="353">
        <v>102697</v>
      </c>
      <c r="B1288" s="354" t="s">
        <v>7262</v>
      </c>
      <c r="C1288" s="353" t="s">
        <v>15</v>
      </c>
      <c r="D1288" s="355">
        <v>87.68</v>
      </c>
    </row>
    <row r="1289" spans="1:4" ht="40.5">
      <c r="A1289" s="353">
        <v>102704</v>
      </c>
      <c r="B1289" s="354" t="s">
        <v>7263</v>
      </c>
      <c r="C1289" s="353" t="s">
        <v>15</v>
      </c>
      <c r="D1289" s="355">
        <v>10.15</v>
      </c>
    </row>
    <row r="1290" spans="1:4" ht="40.5">
      <c r="A1290" s="353">
        <v>102706</v>
      </c>
      <c r="B1290" s="354" t="s">
        <v>7264</v>
      </c>
      <c r="C1290" s="353" t="s">
        <v>15</v>
      </c>
      <c r="D1290" s="355">
        <v>11.75</v>
      </c>
    </row>
    <row r="1291" spans="1:4" ht="40.5">
      <c r="A1291" s="353">
        <v>102707</v>
      </c>
      <c r="B1291" s="354" t="s">
        <v>7265</v>
      </c>
      <c r="C1291" s="353" t="s">
        <v>15</v>
      </c>
      <c r="D1291" s="355">
        <v>27.94</v>
      </c>
    </row>
    <row r="1292" spans="1:4" ht="40.5">
      <c r="A1292" s="353">
        <v>102708</v>
      </c>
      <c r="B1292" s="354" t="s">
        <v>7266</v>
      </c>
      <c r="C1292" s="353" t="s">
        <v>27</v>
      </c>
      <c r="D1292" s="355">
        <v>17.170000000000002</v>
      </c>
    </row>
    <row r="1293" spans="1:4" ht="54">
      <c r="A1293" s="353">
        <v>102710</v>
      </c>
      <c r="B1293" s="354" t="s">
        <v>7267</v>
      </c>
      <c r="C1293" s="353" t="s">
        <v>27</v>
      </c>
      <c r="D1293" s="355">
        <v>42.52</v>
      </c>
    </row>
    <row r="1294" spans="1:4" ht="54">
      <c r="A1294" s="353">
        <v>102711</v>
      </c>
      <c r="B1294" s="354" t="s">
        <v>7268</v>
      </c>
      <c r="C1294" s="353" t="s">
        <v>27</v>
      </c>
      <c r="D1294" s="355">
        <v>58.71</v>
      </c>
    </row>
    <row r="1295" spans="1:4" ht="54">
      <c r="A1295" s="353">
        <v>102712</v>
      </c>
      <c r="B1295" s="354" t="s">
        <v>7269</v>
      </c>
      <c r="C1295" s="353" t="s">
        <v>36</v>
      </c>
      <c r="D1295" s="355">
        <v>8.08</v>
      </c>
    </row>
    <row r="1296" spans="1:4" ht="54">
      <c r="A1296" s="353">
        <v>102713</v>
      </c>
      <c r="B1296" s="354" t="s">
        <v>7270</v>
      </c>
      <c r="C1296" s="353" t="s">
        <v>36</v>
      </c>
      <c r="D1296" s="355">
        <v>11.15</v>
      </c>
    </row>
    <row r="1297" spans="1:4" ht="54">
      <c r="A1297" s="353">
        <v>102715</v>
      </c>
      <c r="B1297" s="354" t="s">
        <v>7271</v>
      </c>
      <c r="C1297" s="353" t="s">
        <v>36</v>
      </c>
      <c r="D1297" s="355">
        <v>26.52</v>
      </c>
    </row>
    <row r="1298" spans="1:4" ht="27">
      <c r="A1298" s="353">
        <v>102716</v>
      </c>
      <c r="B1298" s="354" t="s">
        <v>7272</v>
      </c>
      <c r="C1298" s="353" t="s">
        <v>24</v>
      </c>
      <c r="D1298" s="355">
        <v>99.6</v>
      </c>
    </row>
    <row r="1299" spans="1:4" ht="27">
      <c r="A1299" s="353">
        <v>102717</v>
      </c>
      <c r="B1299" s="354" t="s">
        <v>7273</v>
      </c>
      <c r="C1299" s="353" t="s">
        <v>24</v>
      </c>
      <c r="D1299" s="355">
        <v>103.28</v>
      </c>
    </row>
    <row r="1300" spans="1:4" ht="27">
      <c r="A1300" s="353">
        <v>102718</v>
      </c>
      <c r="B1300" s="354" t="s">
        <v>7274</v>
      </c>
      <c r="C1300" s="353" t="s">
        <v>24</v>
      </c>
      <c r="D1300" s="355">
        <v>106.3</v>
      </c>
    </row>
    <row r="1301" spans="1:4" ht="27">
      <c r="A1301" s="353">
        <v>102719</v>
      </c>
      <c r="B1301" s="354" t="s">
        <v>7275</v>
      </c>
      <c r="C1301" s="353" t="s">
        <v>24</v>
      </c>
      <c r="D1301" s="355">
        <v>109.98</v>
      </c>
    </row>
    <row r="1302" spans="1:4" ht="67.5">
      <c r="A1302" s="353">
        <v>102722</v>
      </c>
      <c r="B1302" s="354" t="s">
        <v>7276</v>
      </c>
      <c r="C1302" s="353" t="s">
        <v>15</v>
      </c>
      <c r="D1302" s="355">
        <v>44.46</v>
      </c>
    </row>
    <row r="1303" spans="1:4" ht="67.5">
      <c r="A1303" s="353">
        <v>102723</v>
      </c>
      <c r="B1303" s="354" t="s">
        <v>7277</v>
      </c>
      <c r="C1303" s="353" t="s">
        <v>15</v>
      </c>
      <c r="D1303" s="355">
        <v>44.93</v>
      </c>
    </row>
    <row r="1304" spans="1:4" ht="27">
      <c r="A1304" s="353">
        <v>102724</v>
      </c>
      <c r="B1304" s="354" t="s">
        <v>7278</v>
      </c>
      <c r="C1304" s="353" t="s">
        <v>27</v>
      </c>
      <c r="D1304" s="355">
        <v>23.46</v>
      </c>
    </row>
    <row r="1305" spans="1:4" ht="27">
      <c r="A1305" s="353">
        <v>102725</v>
      </c>
      <c r="B1305" s="354" t="s">
        <v>7279</v>
      </c>
      <c r="C1305" s="353" t="s">
        <v>27</v>
      </c>
      <c r="D1305" s="355">
        <v>22.49</v>
      </c>
    </row>
    <row r="1306" spans="1:4" ht="27">
      <c r="A1306" s="353">
        <v>102726</v>
      </c>
      <c r="B1306" s="354" t="s">
        <v>7280</v>
      </c>
      <c r="C1306" s="353" t="s">
        <v>27</v>
      </c>
      <c r="D1306" s="355">
        <v>20.46</v>
      </c>
    </row>
    <row r="1307" spans="1:4" ht="67.5">
      <c r="A1307" s="353">
        <v>92743</v>
      </c>
      <c r="B1307" s="354" t="s">
        <v>3733</v>
      </c>
      <c r="C1307" s="353" t="s">
        <v>24</v>
      </c>
      <c r="D1307" s="355">
        <v>497</v>
      </c>
    </row>
    <row r="1308" spans="1:4" ht="67.5">
      <c r="A1308" s="353">
        <v>92744</v>
      </c>
      <c r="B1308" s="354" t="s">
        <v>3734</v>
      </c>
      <c r="C1308" s="353" t="s">
        <v>24</v>
      </c>
      <c r="D1308" s="355">
        <v>485.5</v>
      </c>
    </row>
    <row r="1309" spans="1:4" ht="81">
      <c r="A1309" s="353">
        <v>92745</v>
      </c>
      <c r="B1309" s="354" t="s">
        <v>3735</v>
      </c>
      <c r="C1309" s="353" t="s">
        <v>24</v>
      </c>
      <c r="D1309" s="355">
        <v>616.70000000000005</v>
      </c>
    </row>
    <row r="1310" spans="1:4" ht="81">
      <c r="A1310" s="353">
        <v>92746</v>
      </c>
      <c r="B1310" s="354" t="s">
        <v>3736</v>
      </c>
      <c r="C1310" s="353" t="s">
        <v>24</v>
      </c>
      <c r="D1310" s="355">
        <v>573.28</v>
      </c>
    </row>
    <row r="1311" spans="1:4" ht="81">
      <c r="A1311" s="353">
        <v>92747</v>
      </c>
      <c r="B1311" s="354" t="s">
        <v>3737</v>
      </c>
      <c r="C1311" s="353" t="s">
        <v>24</v>
      </c>
      <c r="D1311" s="355">
        <v>684.87</v>
      </c>
    </row>
    <row r="1312" spans="1:4" ht="81">
      <c r="A1312" s="353">
        <v>92748</v>
      </c>
      <c r="B1312" s="354" t="s">
        <v>3738</v>
      </c>
      <c r="C1312" s="353" t="s">
        <v>24</v>
      </c>
      <c r="D1312" s="355">
        <v>623.54</v>
      </c>
    </row>
    <row r="1313" spans="1:4" ht="54">
      <c r="A1313" s="353">
        <v>92749</v>
      </c>
      <c r="B1313" s="354" t="s">
        <v>3739</v>
      </c>
      <c r="C1313" s="353" t="s">
        <v>24</v>
      </c>
      <c r="D1313" s="355">
        <v>717.46</v>
      </c>
    </row>
    <row r="1314" spans="1:4" ht="67.5">
      <c r="A1314" s="353">
        <v>92750</v>
      </c>
      <c r="B1314" s="354" t="s">
        <v>3740</v>
      </c>
      <c r="C1314" s="353" t="s">
        <v>24</v>
      </c>
      <c r="D1314" s="355">
        <v>1238.4100000000001</v>
      </c>
    </row>
    <row r="1315" spans="1:4" ht="67.5">
      <c r="A1315" s="353">
        <v>92751</v>
      </c>
      <c r="B1315" s="354" t="s">
        <v>3741</v>
      </c>
      <c r="C1315" s="353" t="s">
        <v>24</v>
      </c>
      <c r="D1315" s="355">
        <v>1541.35</v>
      </c>
    </row>
    <row r="1316" spans="1:4" ht="67.5">
      <c r="A1316" s="353">
        <v>92752</v>
      </c>
      <c r="B1316" s="354" t="s">
        <v>3742</v>
      </c>
      <c r="C1316" s="353" t="s">
        <v>24</v>
      </c>
      <c r="D1316" s="355">
        <v>1843.23</v>
      </c>
    </row>
    <row r="1317" spans="1:4" ht="81">
      <c r="A1317" s="353">
        <v>92753</v>
      </c>
      <c r="B1317" s="354" t="s">
        <v>3743</v>
      </c>
      <c r="C1317" s="353" t="s">
        <v>24</v>
      </c>
      <c r="D1317" s="355">
        <v>472.05</v>
      </c>
    </row>
    <row r="1318" spans="1:4" ht="81">
      <c r="A1318" s="353">
        <v>92754</v>
      </c>
      <c r="B1318" s="354" t="s">
        <v>3744</v>
      </c>
      <c r="C1318" s="353" t="s">
        <v>24</v>
      </c>
      <c r="D1318" s="355">
        <v>431.39</v>
      </c>
    </row>
    <row r="1319" spans="1:4" ht="54">
      <c r="A1319" s="353">
        <v>92755</v>
      </c>
      <c r="B1319" s="354" t="s">
        <v>2131</v>
      </c>
      <c r="C1319" s="353" t="s">
        <v>36</v>
      </c>
      <c r="D1319" s="355">
        <v>183.54</v>
      </c>
    </row>
    <row r="1320" spans="1:4" ht="54">
      <c r="A1320" s="353">
        <v>92756</v>
      </c>
      <c r="B1320" s="354" t="s">
        <v>2132</v>
      </c>
      <c r="C1320" s="353" t="s">
        <v>36</v>
      </c>
      <c r="D1320" s="355">
        <v>207.96</v>
      </c>
    </row>
    <row r="1321" spans="1:4" ht="54">
      <c r="A1321" s="353">
        <v>92757</v>
      </c>
      <c r="B1321" s="354" t="s">
        <v>2133</v>
      </c>
      <c r="C1321" s="353" t="s">
        <v>36</v>
      </c>
      <c r="D1321" s="355">
        <v>237.66</v>
      </c>
    </row>
    <row r="1322" spans="1:4" ht="67.5">
      <c r="A1322" s="353">
        <v>92758</v>
      </c>
      <c r="B1322" s="354" t="s">
        <v>2134</v>
      </c>
      <c r="C1322" s="353" t="s">
        <v>24</v>
      </c>
      <c r="D1322" s="355">
        <v>572.34</v>
      </c>
    </row>
    <row r="1323" spans="1:4" ht="81">
      <c r="A1323" s="353">
        <v>91069</v>
      </c>
      <c r="B1323" s="354" t="s">
        <v>1770</v>
      </c>
      <c r="C1323" s="353" t="s">
        <v>36</v>
      </c>
      <c r="D1323" s="355">
        <v>112.5</v>
      </c>
    </row>
    <row r="1324" spans="1:4" ht="81">
      <c r="A1324" s="353">
        <v>91070</v>
      </c>
      <c r="B1324" s="354" t="s">
        <v>1771</v>
      </c>
      <c r="C1324" s="353" t="s">
        <v>36</v>
      </c>
      <c r="D1324" s="355">
        <v>122.95</v>
      </c>
    </row>
    <row r="1325" spans="1:4" ht="81">
      <c r="A1325" s="353">
        <v>91071</v>
      </c>
      <c r="B1325" s="354" t="s">
        <v>1772</v>
      </c>
      <c r="C1325" s="353" t="s">
        <v>36</v>
      </c>
      <c r="D1325" s="355">
        <v>140.93</v>
      </c>
    </row>
    <row r="1326" spans="1:4" ht="81">
      <c r="A1326" s="353">
        <v>91072</v>
      </c>
      <c r="B1326" s="354" t="s">
        <v>1773</v>
      </c>
      <c r="C1326" s="353" t="s">
        <v>36</v>
      </c>
      <c r="D1326" s="355">
        <v>151.36000000000001</v>
      </c>
    </row>
    <row r="1327" spans="1:4" ht="81">
      <c r="A1327" s="353">
        <v>91073</v>
      </c>
      <c r="B1327" s="354" t="s">
        <v>1774</v>
      </c>
      <c r="C1327" s="353" t="s">
        <v>36</v>
      </c>
      <c r="D1327" s="355">
        <v>121.78</v>
      </c>
    </row>
    <row r="1328" spans="1:4" ht="81">
      <c r="A1328" s="353">
        <v>91074</v>
      </c>
      <c r="B1328" s="354" t="s">
        <v>1775</v>
      </c>
      <c r="C1328" s="353" t="s">
        <v>36</v>
      </c>
      <c r="D1328" s="355">
        <v>133.25</v>
      </c>
    </row>
    <row r="1329" spans="1:4" ht="81">
      <c r="A1329" s="353">
        <v>91075</v>
      </c>
      <c r="B1329" s="354" t="s">
        <v>1776</v>
      </c>
      <c r="C1329" s="353" t="s">
        <v>36</v>
      </c>
      <c r="D1329" s="355">
        <v>151.6</v>
      </c>
    </row>
    <row r="1330" spans="1:4" ht="81">
      <c r="A1330" s="353">
        <v>91076</v>
      </c>
      <c r="B1330" s="354" t="s">
        <v>1777</v>
      </c>
      <c r="C1330" s="353" t="s">
        <v>36</v>
      </c>
      <c r="D1330" s="355">
        <v>163.06</v>
      </c>
    </row>
    <row r="1331" spans="1:4" ht="81">
      <c r="A1331" s="353">
        <v>91077</v>
      </c>
      <c r="B1331" s="354" t="s">
        <v>1778</v>
      </c>
      <c r="C1331" s="353" t="s">
        <v>36</v>
      </c>
      <c r="D1331" s="355">
        <v>107.24</v>
      </c>
    </row>
    <row r="1332" spans="1:4" ht="81">
      <c r="A1332" s="353">
        <v>91078</v>
      </c>
      <c r="B1332" s="354" t="s">
        <v>1779</v>
      </c>
      <c r="C1332" s="353" t="s">
        <v>36</v>
      </c>
      <c r="D1332" s="355">
        <v>126.28</v>
      </c>
    </row>
    <row r="1333" spans="1:4" ht="81">
      <c r="A1333" s="353">
        <v>91079</v>
      </c>
      <c r="B1333" s="354" t="s">
        <v>1780</v>
      </c>
      <c r="C1333" s="353" t="s">
        <v>36</v>
      </c>
      <c r="D1333" s="355">
        <v>111.52</v>
      </c>
    </row>
    <row r="1334" spans="1:4" ht="81">
      <c r="A1334" s="353">
        <v>91080</v>
      </c>
      <c r="B1334" s="354" t="s">
        <v>1781</v>
      </c>
      <c r="C1334" s="353" t="s">
        <v>36</v>
      </c>
      <c r="D1334" s="355">
        <v>130.36000000000001</v>
      </c>
    </row>
    <row r="1335" spans="1:4" ht="81">
      <c r="A1335" s="353">
        <v>91081</v>
      </c>
      <c r="B1335" s="354" t="s">
        <v>1782</v>
      </c>
      <c r="C1335" s="353" t="s">
        <v>36</v>
      </c>
      <c r="D1335" s="355">
        <v>117.85</v>
      </c>
    </row>
    <row r="1336" spans="1:4" ht="81">
      <c r="A1336" s="353">
        <v>91082</v>
      </c>
      <c r="B1336" s="354" t="s">
        <v>1783</v>
      </c>
      <c r="C1336" s="353" t="s">
        <v>36</v>
      </c>
      <c r="D1336" s="355">
        <v>137.72</v>
      </c>
    </row>
    <row r="1337" spans="1:4" ht="81">
      <c r="A1337" s="353">
        <v>91083</v>
      </c>
      <c r="B1337" s="354" t="s">
        <v>1784</v>
      </c>
      <c r="C1337" s="353" t="s">
        <v>36</v>
      </c>
      <c r="D1337" s="355">
        <v>125.21</v>
      </c>
    </row>
    <row r="1338" spans="1:4" ht="81">
      <c r="A1338" s="353">
        <v>91084</v>
      </c>
      <c r="B1338" s="354" t="s">
        <v>1785</v>
      </c>
      <c r="C1338" s="353" t="s">
        <v>36</v>
      </c>
      <c r="D1338" s="355">
        <v>144.88</v>
      </c>
    </row>
    <row r="1339" spans="1:4" ht="81">
      <c r="A1339" s="353">
        <v>91086</v>
      </c>
      <c r="B1339" s="354" t="s">
        <v>1786</v>
      </c>
      <c r="C1339" s="353" t="s">
        <v>36</v>
      </c>
      <c r="D1339" s="355">
        <v>120.33</v>
      </c>
    </row>
    <row r="1340" spans="1:4" ht="81">
      <c r="A1340" s="353">
        <v>91087</v>
      </c>
      <c r="B1340" s="354" t="s">
        <v>1787</v>
      </c>
      <c r="C1340" s="353" t="s">
        <v>36</v>
      </c>
      <c r="D1340" s="355">
        <v>131.05000000000001</v>
      </c>
    </row>
    <row r="1341" spans="1:4" ht="81">
      <c r="A1341" s="353">
        <v>91088</v>
      </c>
      <c r="B1341" s="354" t="s">
        <v>401</v>
      </c>
      <c r="C1341" s="353" t="s">
        <v>36</v>
      </c>
      <c r="D1341" s="355">
        <v>149.78</v>
      </c>
    </row>
    <row r="1342" spans="1:4" ht="81">
      <c r="A1342" s="353">
        <v>91089</v>
      </c>
      <c r="B1342" s="354" t="s">
        <v>402</v>
      </c>
      <c r="C1342" s="353" t="s">
        <v>36</v>
      </c>
      <c r="D1342" s="355">
        <v>160.59</v>
      </c>
    </row>
    <row r="1343" spans="1:4" ht="81">
      <c r="A1343" s="353">
        <v>91090</v>
      </c>
      <c r="B1343" s="354" t="s">
        <v>1788</v>
      </c>
      <c r="C1343" s="353" t="s">
        <v>36</v>
      </c>
      <c r="D1343" s="355">
        <v>128.12</v>
      </c>
    </row>
    <row r="1344" spans="1:4" ht="81">
      <c r="A1344" s="353">
        <v>91091</v>
      </c>
      <c r="B1344" s="354" t="s">
        <v>1789</v>
      </c>
      <c r="C1344" s="353" t="s">
        <v>36</v>
      </c>
      <c r="D1344" s="355">
        <v>139.97</v>
      </c>
    </row>
    <row r="1345" spans="1:4" ht="81">
      <c r="A1345" s="353">
        <v>91092</v>
      </c>
      <c r="B1345" s="354" t="s">
        <v>403</v>
      </c>
      <c r="C1345" s="353" t="s">
        <v>36</v>
      </c>
      <c r="D1345" s="355">
        <v>158.59</v>
      </c>
    </row>
    <row r="1346" spans="1:4" ht="81">
      <c r="A1346" s="353">
        <v>91093</v>
      </c>
      <c r="B1346" s="354" t="s">
        <v>404</v>
      </c>
      <c r="C1346" s="353" t="s">
        <v>36</v>
      </c>
      <c r="D1346" s="355">
        <v>170.66</v>
      </c>
    </row>
    <row r="1347" spans="1:4" ht="81">
      <c r="A1347" s="353">
        <v>91094</v>
      </c>
      <c r="B1347" s="354" t="s">
        <v>1790</v>
      </c>
      <c r="C1347" s="353" t="s">
        <v>36</v>
      </c>
      <c r="D1347" s="355">
        <v>111.45</v>
      </c>
    </row>
    <row r="1348" spans="1:4" ht="81">
      <c r="A1348" s="353">
        <v>91095</v>
      </c>
      <c r="B1348" s="354" t="s">
        <v>1791</v>
      </c>
      <c r="C1348" s="353" t="s">
        <v>36</v>
      </c>
      <c r="D1348" s="355">
        <v>130.77000000000001</v>
      </c>
    </row>
    <row r="1349" spans="1:4" ht="81">
      <c r="A1349" s="353">
        <v>91096</v>
      </c>
      <c r="B1349" s="354" t="s">
        <v>1792</v>
      </c>
      <c r="C1349" s="353" t="s">
        <v>36</v>
      </c>
      <c r="D1349" s="355">
        <v>113.67</v>
      </c>
    </row>
    <row r="1350" spans="1:4" ht="81">
      <c r="A1350" s="353">
        <v>91097</v>
      </c>
      <c r="B1350" s="354" t="s">
        <v>1793</v>
      </c>
      <c r="C1350" s="353" t="s">
        <v>36</v>
      </c>
      <c r="D1350" s="355">
        <v>132.87</v>
      </c>
    </row>
    <row r="1351" spans="1:4" ht="81">
      <c r="A1351" s="353">
        <v>91098</v>
      </c>
      <c r="B1351" s="354" t="s">
        <v>1794</v>
      </c>
      <c r="C1351" s="353" t="s">
        <v>36</v>
      </c>
      <c r="D1351" s="355">
        <v>121.81</v>
      </c>
    </row>
    <row r="1352" spans="1:4" ht="81">
      <c r="A1352" s="353">
        <v>91099</v>
      </c>
      <c r="B1352" s="354" t="s">
        <v>1795</v>
      </c>
      <c r="C1352" s="353" t="s">
        <v>36</v>
      </c>
      <c r="D1352" s="355">
        <v>142.06</v>
      </c>
    </row>
    <row r="1353" spans="1:4" ht="81">
      <c r="A1353" s="353">
        <v>91100</v>
      </c>
      <c r="B1353" s="354" t="s">
        <v>1796</v>
      </c>
      <c r="C1353" s="353" t="s">
        <v>36</v>
      </c>
      <c r="D1353" s="355">
        <v>127.7</v>
      </c>
    </row>
    <row r="1354" spans="1:4" ht="81">
      <c r="A1354" s="353">
        <v>91101</v>
      </c>
      <c r="B1354" s="354" t="s">
        <v>1797</v>
      </c>
      <c r="C1354" s="353" t="s">
        <v>36</v>
      </c>
      <c r="D1354" s="355">
        <v>147.88</v>
      </c>
    </row>
    <row r="1355" spans="1:4" ht="67.5">
      <c r="A1355" s="353">
        <v>93952</v>
      </c>
      <c r="B1355" s="354" t="s">
        <v>510</v>
      </c>
      <c r="C1355" s="353" t="s">
        <v>15</v>
      </c>
      <c r="D1355" s="355">
        <v>180.32</v>
      </c>
    </row>
    <row r="1356" spans="1:4" ht="81">
      <c r="A1356" s="353">
        <v>93953</v>
      </c>
      <c r="B1356" s="354" t="s">
        <v>2422</v>
      </c>
      <c r="C1356" s="353" t="s">
        <v>15</v>
      </c>
      <c r="D1356" s="355">
        <v>169.37</v>
      </c>
    </row>
    <row r="1357" spans="1:4" ht="81">
      <c r="A1357" s="353">
        <v>93954</v>
      </c>
      <c r="B1357" s="354" t="s">
        <v>2423</v>
      </c>
      <c r="C1357" s="353" t="s">
        <v>15</v>
      </c>
      <c r="D1357" s="355">
        <v>162.80000000000001</v>
      </c>
    </row>
    <row r="1358" spans="1:4" ht="81">
      <c r="A1358" s="353">
        <v>93955</v>
      </c>
      <c r="B1358" s="354" t="s">
        <v>511</v>
      </c>
      <c r="C1358" s="353" t="s">
        <v>15</v>
      </c>
      <c r="D1358" s="355">
        <v>158.12</v>
      </c>
    </row>
    <row r="1359" spans="1:4" ht="67.5">
      <c r="A1359" s="353">
        <v>93956</v>
      </c>
      <c r="B1359" s="354" t="s">
        <v>2424</v>
      </c>
      <c r="C1359" s="353" t="s">
        <v>15</v>
      </c>
      <c r="D1359" s="355">
        <v>154.38999999999999</v>
      </c>
    </row>
    <row r="1360" spans="1:4" ht="67.5">
      <c r="A1360" s="353">
        <v>93957</v>
      </c>
      <c r="B1360" s="354" t="s">
        <v>512</v>
      </c>
      <c r="C1360" s="353" t="s">
        <v>15</v>
      </c>
      <c r="D1360" s="355">
        <v>199.54</v>
      </c>
    </row>
    <row r="1361" spans="1:4" ht="81">
      <c r="A1361" s="353">
        <v>93958</v>
      </c>
      <c r="B1361" s="354" t="s">
        <v>2425</v>
      </c>
      <c r="C1361" s="353" t="s">
        <v>15</v>
      </c>
      <c r="D1361" s="355">
        <v>187.83</v>
      </c>
    </row>
    <row r="1362" spans="1:4" ht="81">
      <c r="A1362" s="353">
        <v>93959</v>
      </c>
      <c r="B1362" s="354" t="s">
        <v>2426</v>
      </c>
      <c r="C1362" s="353" t="s">
        <v>15</v>
      </c>
      <c r="D1362" s="355">
        <v>180.86</v>
      </c>
    </row>
    <row r="1363" spans="1:4" ht="81">
      <c r="A1363" s="353">
        <v>93960</v>
      </c>
      <c r="B1363" s="354" t="s">
        <v>513</v>
      </c>
      <c r="C1363" s="353" t="s">
        <v>15</v>
      </c>
      <c r="D1363" s="355">
        <v>175.95</v>
      </c>
    </row>
    <row r="1364" spans="1:4" ht="67.5">
      <c r="A1364" s="353">
        <v>93961</v>
      </c>
      <c r="B1364" s="354" t="s">
        <v>2427</v>
      </c>
      <c r="C1364" s="353" t="s">
        <v>15</v>
      </c>
      <c r="D1364" s="355">
        <v>172.06</v>
      </c>
    </row>
    <row r="1365" spans="1:4" ht="67.5">
      <c r="A1365" s="353">
        <v>93962</v>
      </c>
      <c r="B1365" s="354" t="s">
        <v>514</v>
      </c>
      <c r="C1365" s="353" t="s">
        <v>15</v>
      </c>
      <c r="D1365" s="355">
        <v>169.49</v>
      </c>
    </row>
    <row r="1366" spans="1:4" ht="81">
      <c r="A1366" s="353">
        <v>93963</v>
      </c>
      <c r="B1366" s="354" t="s">
        <v>2428</v>
      </c>
      <c r="C1366" s="353" t="s">
        <v>15</v>
      </c>
      <c r="D1366" s="355">
        <v>158.55000000000001</v>
      </c>
    </row>
    <row r="1367" spans="1:4" ht="81">
      <c r="A1367" s="353">
        <v>93964</v>
      </c>
      <c r="B1367" s="354" t="s">
        <v>2429</v>
      </c>
      <c r="C1367" s="353" t="s">
        <v>15</v>
      </c>
      <c r="D1367" s="355">
        <v>151.97999999999999</v>
      </c>
    </row>
    <row r="1368" spans="1:4" ht="81">
      <c r="A1368" s="353">
        <v>93965</v>
      </c>
      <c r="B1368" s="354" t="s">
        <v>2430</v>
      </c>
      <c r="C1368" s="353" t="s">
        <v>15</v>
      </c>
      <c r="D1368" s="355">
        <v>145.99</v>
      </c>
    </row>
    <row r="1369" spans="1:4" ht="67.5">
      <c r="A1369" s="353">
        <v>93966</v>
      </c>
      <c r="B1369" s="354" t="s">
        <v>2431</v>
      </c>
      <c r="C1369" s="353" t="s">
        <v>15</v>
      </c>
      <c r="D1369" s="355">
        <v>143.66</v>
      </c>
    </row>
    <row r="1370" spans="1:4" ht="67.5">
      <c r="A1370" s="353">
        <v>93967</v>
      </c>
      <c r="B1370" s="354" t="s">
        <v>515</v>
      </c>
      <c r="C1370" s="353" t="s">
        <v>15</v>
      </c>
      <c r="D1370" s="355">
        <v>188.71</v>
      </c>
    </row>
    <row r="1371" spans="1:4" ht="81">
      <c r="A1371" s="353">
        <v>93968</v>
      </c>
      <c r="B1371" s="354" t="s">
        <v>2432</v>
      </c>
      <c r="C1371" s="353" t="s">
        <v>15</v>
      </c>
      <c r="D1371" s="355">
        <v>177.02</v>
      </c>
    </row>
    <row r="1372" spans="1:4" ht="81">
      <c r="A1372" s="353">
        <v>93969</v>
      </c>
      <c r="B1372" s="354" t="s">
        <v>2433</v>
      </c>
      <c r="C1372" s="353" t="s">
        <v>15</v>
      </c>
      <c r="D1372" s="355">
        <v>170.06</v>
      </c>
    </row>
    <row r="1373" spans="1:4" ht="81">
      <c r="A1373" s="353">
        <v>93970</v>
      </c>
      <c r="B1373" s="354" t="s">
        <v>2434</v>
      </c>
      <c r="C1373" s="353" t="s">
        <v>15</v>
      </c>
      <c r="D1373" s="355">
        <v>165.16</v>
      </c>
    </row>
    <row r="1374" spans="1:4" ht="67.5">
      <c r="A1374" s="353">
        <v>93971</v>
      </c>
      <c r="B1374" s="354" t="s">
        <v>2435</v>
      </c>
      <c r="C1374" s="353" t="s">
        <v>15</v>
      </c>
      <c r="D1374" s="355">
        <v>157.30000000000001</v>
      </c>
    </row>
    <row r="1375" spans="1:4" ht="54">
      <c r="A1375" s="353">
        <v>95108</v>
      </c>
      <c r="B1375" s="354" t="s">
        <v>2628</v>
      </c>
      <c r="C1375" s="353" t="s">
        <v>27</v>
      </c>
      <c r="D1375" s="355">
        <v>21.89</v>
      </c>
    </row>
    <row r="1376" spans="1:4" ht="40.5">
      <c r="A1376" s="353">
        <v>100332</v>
      </c>
      <c r="B1376" s="354" t="s">
        <v>3745</v>
      </c>
      <c r="C1376" s="353" t="s">
        <v>36</v>
      </c>
      <c r="D1376" s="355">
        <v>909.85</v>
      </c>
    </row>
    <row r="1377" spans="1:4" ht="54">
      <c r="A1377" s="353">
        <v>100333</v>
      </c>
      <c r="B1377" s="354" t="s">
        <v>3746</v>
      </c>
      <c r="C1377" s="353" t="s">
        <v>36</v>
      </c>
      <c r="D1377" s="355">
        <v>548.95000000000005</v>
      </c>
    </row>
    <row r="1378" spans="1:4" ht="40.5">
      <c r="A1378" s="353">
        <v>100334</v>
      </c>
      <c r="B1378" s="354" t="s">
        <v>3747</v>
      </c>
      <c r="C1378" s="353" t="s">
        <v>36</v>
      </c>
      <c r="D1378" s="355">
        <v>714.96</v>
      </c>
    </row>
    <row r="1379" spans="1:4" ht="40.5">
      <c r="A1379" s="353">
        <v>100335</v>
      </c>
      <c r="B1379" s="354" t="s">
        <v>3748</v>
      </c>
      <c r="C1379" s="353" t="s">
        <v>36</v>
      </c>
      <c r="D1379" s="355">
        <v>444.29</v>
      </c>
    </row>
    <row r="1380" spans="1:4" ht="67.5">
      <c r="A1380" s="353">
        <v>100341</v>
      </c>
      <c r="B1380" s="354" t="s">
        <v>3749</v>
      </c>
      <c r="C1380" s="353" t="s">
        <v>36</v>
      </c>
      <c r="D1380" s="355">
        <v>25.13</v>
      </c>
    </row>
    <row r="1381" spans="1:4" ht="40.5">
      <c r="A1381" s="353">
        <v>100342</v>
      </c>
      <c r="B1381" s="354" t="s">
        <v>3750</v>
      </c>
      <c r="C1381" s="353" t="s">
        <v>17</v>
      </c>
      <c r="D1381" s="355">
        <v>19.09</v>
      </c>
    </row>
    <row r="1382" spans="1:4" ht="40.5">
      <c r="A1382" s="353">
        <v>100343</v>
      </c>
      <c r="B1382" s="354" t="s">
        <v>3751</v>
      </c>
      <c r="C1382" s="353" t="s">
        <v>17</v>
      </c>
      <c r="D1382" s="355">
        <v>18.79</v>
      </c>
    </row>
    <row r="1383" spans="1:4" ht="40.5">
      <c r="A1383" s="353">
        <v>100344</v>
      </c>
      <c r="B1383" s="354" t="s">
        <v>3752</v>
      </c>
      <c r="C1383" s="353" t="s">
        <v>17</v>
      </c>
      <c r="D1383" s="355">
        <v>17.22</v>
      </c>
    </row>
    <row r="1384" spans="1:4" ht="40.5">
      <c r="A1384" s="353">
        <v>100345</v>
      </c>
      <c r="B1384" s="354" t="s">
        <v>3753</v>
      </c>
      <c r="C1384" s="353" t="s">
        <v>17</v>
      </c>
      <c r="D1384" s="355">
        <v>14.73</v>
      </c>
    </row>
    <row r="1385" spans="1:4" ht="40.5">
      <c r="A1385" s="353">
        <v>100346</v>
      </c>
      <c r="B1385" s="354" t="s">
        <v>3754</v>
      </c>
      <c r="C1385" s="353" t="s">
        <v>17</v>
      </c>
      <c r="D1385" s="355">
        <v>14.34</v>
      </c>
    </row>
    <row r="1386" spans="1:4" ht="40.5">
      <c r="A1386" s="353">
        <v>100347</v>
      </c>
      <c r="B1386" s="354" t="s">
        <v>3755</v>
      </c>
      <c r="C1386" s="353" t="s">
        <v>17</v>
      </c>
      <c r="D1386" s="355">
        <v>16.52</v>
      </c>
    </row>
    <row r="1387" spans="1:4" ht="40.5">
      <c r="A1387" s="353">
        <v>100348</v>
      </c>
      <c r="B1387" s="354" t="s">
        <v>3756</v>
      </c>
      <c r="C1387" s="353" t="s">
        <v>17</v>
      </c>
      <c r="D1387" s="355">
        <v>16.329999999999998</v>
      </c>
    </row>
    <row r="1388" spans="1:4" ht="40.5">
      <c r="A1388" s="353">
        <v>100349</v>
      </c>
      <c r="B1388" s="354" t="s">
        <v>3757</v>
      </c>
      <c r="C1388" s="353" t="s">
        <v>24</v>
      </c>
      <c r="D1388" s="355">
        <v>548.14</v>
      </c>
    </row>
    <row r="1389" spans="1:4" ht="40.5">
      <c r="A1389" s="353">
        <v>83716</v>
      </c>
      <c r="B1389" s="354" t="s">
        <v>797</v>
      </c>
      <c r="C1389" s="353" t="s">
        <v>27</v>
      </c>
      <c r="D1389" s="355">
        <v>489.91</v>
      </c>
    </row>
    <row r="1390" spans="1:4" ht="40.5">
      <c r="A1390" s="353">
        <v>97933</v>
      </c>
      <c r="B1390" s="354" t="s">
        <v>4966</v>
      </c>
      <c r="C1390" s="353" t="s">
        <v>27</v>
      </c>
      <c r="D1390" s="355">
        <v>919.28</v>
      </c>
    </row>
    <row r="1391" spans="1:4" ht="40.5">
      <c r="A1391" s="353">
        <v>97934</v>
      </c>
      <c r="B1391" s="354" t="s">
        <v>4967</v>
      </c>
      <c r="C1391" s="353" t="s">
        <v>27</v>
      </c>
      <c r="D1391" s="355">
        <v>1943.4</v>
      </c>
    </row>
    <row r="1392" spans="1:4" ht="54">
      <c r="A1392" s="353">
        <v>97935</v>
      </c>
      <c r="B1392" s="354" t="s">
        <v>4968</v>
      </c>
      <c r="C1392" s="353" t="s">
        <v>27</v>
      </c>
      <c r="D1392" s="355">
        <v>737.06</v>
      </c>
    </row>
    <row r="1393" spans="1:4" ht="54">
      <c r="A1393" s="353">
        <v>97936</v>
      </c>
      <c r="B1393" s="354" t="s">
        <v>4969</v>
      </c>
      <c r="C1393" s="353" t="s">
        <v>27</v>
      </c>
      <c r="D1393" s="355">
        <v>1616.02</v>
      </c>
    </row>
    <row r="1394" spans="1:4" ht="54">
      <c r="A1394" s="353">
        <v>97947</v>
      </c>
      <c r="B1394" s="354" t="s">
        <v>4970</v>
      </c>
      <c r="C1394" s="353" t="s">
        <v>27</v>
      </c>
      <c r="D1394" s="355">
        <v>1508.87</v>
      </c>
    </row>
    <row r="1395" spans="1:4" ht="54">
      <c r="A1395" s="353">
        <v>97948</v>
      </c>
      <c r="B1395" s="354" t="s">
        <v>4971</v>
      </c>
      <c r="C1395" s="353" t="s">
        <v>27</v>
      </c>
      <c r="D1395" s="355">
        <v>2784.28</v>
      </c>
    </row>
    <row r="1396" spans="1:4" ht="54">
      <c r="A1396" s="353">
        <v>97949</v>
      </c>
      <c r="B1396" s="354" t="s">
        <v>4972</v>
      </c>
      <c r="C1396" s="353" t="s">
        <v>27</v>
      </c>
      <c r="D1396" s="355">
        <v>1493.29</v>
      </c>
    </row>
    <row r="1397" spans="1:4" ht="54">
      <c r="A1397" s="353">
        <v>97950</v>
      </c>
      <c r="B1397" s="354" t="s">
        <v>4973</v>
      </c>
      <c r="C1397" s="353" t="s">
        <v>27</v>
      </c>
      <c r="D1397" s="355">
        <v>2629.28</v>
      </c>
    </row>
    <row r="1398" spans="1:4" ht="54">
      <c r="A1398" s="353">
        <v>97951</v>
      </c>
      <c r="B1398" s="354" t="s">
        <v>4974</v>
      </c>
      <c r="C1398" s="353" t="s">
        <v>27</v>
      </c>
      <c r="D1398" s="355">
        <v>2405.52</v>
      </c>
    </row>
    <row r="1399" spans="1:4" ht="54">
      <c r="A1399" s="353">
        <v>97952</v>
      </c>
      <c r="B1399" s="354" t="s">
        <v>4975</v>
      </c>
      <c r="C1399" s="353" t="s">
        <v>27</v>
      </c>
      <c r="D1399" s="355">
        <v>4160</v>
      </c>
    </row>
    <row r="1400" spans="1:4" ht="54">
      <c r="A1400" s="353">
        <v>97953</v>
      </c>
      <c r="B1400" s="354" t="s">
        <v>4976</v>
      </c>
      <c r="C1400" s="353" t="s">
        <v>27</v>
      </c>
      <c r="D1400" s="355">
        <v>1046.44</v>
      </c>
    </row>
    <row r="1401" spans="1:4" ht="54">
      <c r="A1401" s="353">
        <v>97955</v>
      </c>
      <c r="B1401" s="354" t="s">
        <v>4977</v>
      </c>
      <c r="C1401" s="353" t="s">
        <v>27</v>
      </c>
      <c r="D1401" s="355">
        <v>2307.85</v>
      </c>
    </row>
    <row r="1402" spans="1:4" ht="54">
      <c r="A1402" s="353">
        <v>97956</v>
      </c>
      <c r="B1402" s="354" t="s">
        <v>4978</v>
      </c>
      <c r="C1402" s="353" t="s">
        <v>27</v>
      </c>
      <c r="D1402" s="355">
        <v>1080.25</v>
      </c>
    </row>
    <row r="1403" spans="1:4" ht="54">
      <c r="A1403" s="353">
        <v>97957</v>
      </c>
      <c r="B1403" s="354" t="s">
        <v>4979</v>
      </c>
      <c r="C1403" s="353" t="s">
        <v>27</v>
      </c>
      <c r="D1403" s="355">
        <v>1955.5</v>
      </c>
    </row>
    <row r="1404" spans="1:4" ht="54">
      <c r="A1404" s="353">
        <v>97961</v>
      </c>
      <c r="B1404" s="354" t="s">
        <v>4980</v>
      </c>
      <c r="C1404" s="353" t="s">
        <v>27</v>
      </c>
      <c r="D1404" s="355">
        <v>1809.91</v>
      </c>
    </row>
    <row r="1405" spans="1:4" ht="54">
      <c r="A1405" s="353">
        <v>97973</v>
      </c>
      <c r="B1405" s="354" t="s">
        <v>4981</v>
      </c>
      <c r="C1405" s="353" t="s">
        <v>27</v>
      </c>
      <c r="D1405" s="355">
        <v>3455.72</v>
      </c>
    </row>
    <row r="1406" spans="1:4" ht="54">
      <c r="A1406" s="353">
        <v>97974</v>
      </c>
      <c r="B1406" s="354" t="s">
        <v>4982</v>
      </c>
      <c r="C1406" s="353" t="s">
        <v>27</v>
      </c>
      <c r="D1406" s="355">
        <v>384.78</v>
      </c>
    </row>
    <row r="1407" spans="1:4" ht="54">
      <c r="A1407" s="353">
        <v>97975</v>
      </c>
      <c r="B1407" s="354" t="s">
        <v>4983</v>
      </c>
      <c r="C1407" s="353" t="s">
        <v>27</v>
      </c>
      <c r="D1407" s="355">
        <v>399.85</v>
      </c>
    </row>
    <row r="1408" spans="1:4" ht="67.5">
      <c r="A1408" s="353">
        <v>97976</v>
      </c>
      <c r="B1408" s="354" t="s">
        <v>4984</v>
      </c>
      <c r="C1408" s="353" t="s">
        <v>27</v>
      </c>
      <c r="D1408" s="355">
        <v>905.74</v>
      </c>
    </row>
    <row r="1409" spans="1:4" ht="67.5">
      <c r="A1409" s="353">
        <v>97977</v>
      </c>
      <c r="B1409" s="354" t="s">
        <v>4985</v>
      </c>
      <c r="C1409" s="353" t="s">
        <v>27</v>
      </c>
      <c r="D1409" s="355">
        <v>1282.6600000000001</v>
      </c>
    </row>
    <row r="1410" spans="1:4" ht="54">
      <c r="A1410" s="353">
        <v>97978</v>
      </c>
      <c r="B1410" s="354" t="s">
        <v>4986</v>
      </c>
      <c r="C1410" s="353" t="s">
        <v>27</v>
      </c>
      <c r="D1410" s="355">
        <v>753.68</v>
      </c>
    </row>
    <row r="1411" spans="1:4" ht="67.5">
      <c r="A1411" s="353">
        <v>97980</v>
      </c>
      <c r="B1411" s="354" t="s">
        <v>4987</v>
      </c>
      <c r="C1411" s="353" t="s">
        <v>27</v>
      </c>
      <c r="D1411" s="355">
        <v>1698.1</v>
      </c>
    </row>
    <row r="1412" spans="1:4" ht="54">
      <c r="A1412" s="353">
        <v>97981</v>
      </c>
      <c r="B1412" s="354" t="s">
        <v>4988</v>
      </c>
      <c r="C1412" s="353" t="s">
        <v>15</v>
      </c>
      <c r="D1412" s="355">
        <v>959.23</v>
      </c>
    </row>
    <row r="1413" spans="1:4" ht="40.5">
      <c r="A1413" s="353">
        <v>97983</v>
      </c>
      <c r="B1413" s="354" t="s">
        <v>4989</v>
      </c>
      <c r="C1413" s="353" t="s">
        <v>15</v>
      </c>
      <c r="D1413" s="355">
        <v>434.97</v>
      </c>
    </row>
    <row r="1414" spans="1:4" ht="54">
      <c r="A1414" s="353">
        <v>97985</v>
      </c>
      <c r="B1414" s="354" t="s">
        <v>4990</v>
      </c>
      <c r="C1414" s="353" t="s">
        <v>15</v>
      </c>
      <c r="D1414" s="355">
        <v>1159.49</v>
      </c>
    </row>
    <row r="1415" spans="1:4" ht="40.5">
      <c r="A1415" s="353">
        <v>97987</v>
      </c>
      <c r="B1415" s="354" t="s">
        <v>4991</v>
      </c>
      <c r="C1415" s="353" t="s">
        <v>15</v>
      </c>
      <c r="D1415" s="355">
        <v>581.35</v>
      </c>
    </row>
    <row r="1416" spans="1:4" ht="67.5">
      <c r="A1416" s="353">
        <v>97988</v>
      </c>
      <c r="B1416" s="354" t="s">
        <v>4992</v>
      </c>
      <c r="C1416" s="353" t="s">
        <v>27</v>
      </c>
      <c r="D1416" s="355">
        <v>2540.1</v>
      </c>
    </row>
    <row r="1417" spans="1:4" ht="54">
      <c r="A1417" s="353">
        <v>97989</v>
      </c>
      <c r="B1417" s="354" t="s">
        <v>4993</v>
      </c>
      <c r="C1417" s="353" t="s">
        <v>15</v>
      </c>
      <c r="D1417" s="355">
        <v>1359.77</v>
      </c>
    </row>
    <row r="1418" spans="1:4" ht="40.5">
      <c r="A1418" s="353">
        <v>97991</v>
      </c>
      <c r="B1418" s="354" t="s">
        <v>4994</v>
      </c>
      <c r="C1418" s="353" t="s">
        <v>15</v>
      </c>
      <c r="D1418" s="355">
        <v>825.02</v>
      </c>
    </row>
    <row r="1419" spans="1:4" ht="67.5">
      <c r="A1419" s="353">
        <v>97992</v>
      </c>
      <c r="B1419" s="354" t="s">
        <v>4995</v>
      </c>
      <c r="C1419" s="353" t="s">
        <v>27</v>
      </c>
      <c r="D1419" s="355">
        <v>3297.81</v>
      </c>
    </row>
    <row r="1420" spans="1:4" ht="54">
      <c r="A1420" s="353">
        <v>97993</v>
      </c>
      <c r="B1420" s="354" t="s">
        <v>4996</v>
      </c>
      <c r="C1420" s="353" t="s">
        <v>15</v>
      </c>
      <c r="D1420" s="355">
        <v>1660.19</v>
      </c>
    </row>
    <row r="1421" spans="1:4" ht="67.5">
      <c r="A1421" s="353">
        <v>97994</v>
      </c>
      <c r="B1421" s="354" t="s">
        <v>4997</v>
      </c>
      <c r="C1421" s="353" t="s">
        <v>27</v>
      </c>
      <c r="D1421" s="355">
        <v>2061.7399999999998</v>
      </c>
    </row>
    <row r="1422" spans="1:4" ht="54">
      <c r="A1422" s="353">
        <v>97995</v>
      </c>
      <c r="B1422" s="354" t="s">
        <v>4998</v>
      </c>
      <c r="C1422" s="353" t="s">
        <v>15</v>
      </c>
      <c r="D1422" s="355">
        <v>933.2</v>
      </c>
    </row>
    <row r="1423" spans="1:4" ht="67.5">
      <c r="A1423" s="353">
        <v>97996</v>
      </c>
      <c r="B1423" s="354" t="s">
        <v>4999</v>
      </c>
      <c r="C1423" s="353" t="s">
        <v>27</v>
      </c>
      <c r="D1423" s="355">
        <v>2621.91</v>
      </c>
    </row>
    <row r="1424" spans="1:4" ht="54">
      <c r="A1424" s="353">
        <v>97997</v>
      </c>
      <c r="B1424" s="354" t="s">
        <v>5000</v>
      </c>
      <c r="C1424" s="353" t="s">
        <v>15</v>
      </c>
      <c r="D1424" s="355">
        <v>1112.93</v>
      </c>
    </row>
    <row r="1425" spans="1:4" ht="54">
      <c r="A1425" s="353">
        <v>97999</v>
      </c>
      <c r="B1425" s="354" t="s">
        <v>5001</v>
      </c>
      <c r="C1425" s="353" t="s">
        <v>15</v>
      </c>
      <c r="D1425" s="355">
        <v>1292.69</v>
      </c>
    </row>
    <row r="1426" spans="1:4" ht="54">
      <c r="A1426" s="353">
        <v>98001</v>
      </c>
      <c r="B1426" s="354" t="s">
        <v>5002</v>
      </c>
      <c r="C1426" s="353" t="s">
        <v>15</v>
      </c>
      <c r="D1426" s="355">
        <v>1472.43</v>
      </c>
    </row>
    <row r="1427" spans="1:4" ht="67.5">
      <c r="A1427" s="353">
        <v>98002</v>
      </c>
      <c r="B1427" s="354" t="s">
        <v>5003</v>
      </c>
      <c r="C1427" s="353" t="s">
        <v>27</v>
      </c>
      <c r="D1427" s="355">
        <v>4325.68</v>
      </c>
    </row>
    <row r="1428" spans="1:4" ht="54">
      <c r="A1428" s="353">
        <v>98003</v>
      </c>
      <c r="B1428" s="354" t="s">
        <v>5004</v>
      </c>
      <c r="C1428" s="353" t="s">
        <v>15</v>
      </c>
      <c r="D1428" s="355">
        <v>1652.23</v>
      </c>
    </row>
    <row r="1429" spans="1:4" ht="54">
      <c r="A1429" s="353">
        <v>98005</v>
      </c>
      <c r="B1429" s="354" t="s">
        <v>5005</v>
      </c>
      <c r="C1429" s="353" t="s">
        <v>15</v>
      </c>
      <c r="D1429" s="355">
        <v>1831.97</v>
      </c>
    </row>
    <row r="1430" spans="1:4" ht="67.5">
      <c r="A1430" s="353">
        <v>98006</v>
      </c>
      <c r="B1430" s="354" t="s">
        <v>5006</v>
      </c>
      <c r="C1430" s="353" t="s">
        <v>27</v>
      </c>
      <c r="D1430" s="355">
        <v>5448.87</v>
      </c>
    </row>
    <row r="1431" spans="1:4" ht="54">
      <c r="A1431" s="353">
        <v>98007</v>
      </c>
      <c r="B1431" s="354" t="s">
        <v>5007</v>
      </c>
      <c r="C1431" s="353" t="s">
        <v>15</v>
      </c>
      <c r="D1431" s="355">
        <v>2011.72</v>
      </c>
    </row>
    <row r="1432" spans="1:4" ht="67.5">
      <c r="A1432" s="353">
        <v>98008</v>
      </c>
      <c r="B1432" s="354" t="s">
        <v>5008</v>
      </c>
      <c r="C1432" s="353" t="s">
        <v>27</v>
      </c>
      <c r="D1432" s="355">
        <v>3278.25</v>
      </c>
    </row>
    <row r="1433" spans="1:4" ht="54">
      <c r="A1433" s="353">
        <v>98009</v>
      </c>
      <c r="B1433" s="354" t="s">
        <v>5009</v>
      </c>
      <c r="C1433" s="353" t="s">
        <v>15</v>
      </c>
      <c r="D1433" s="355">
        <v>1292.69</v>
      </c>
    </row>
    <row r="1434" spans="1:4" ht="67.5">
      <c r="A1434" s="353">
        <v>98010</v>
      </c>
      <c r="B1434" s="354" t="s">
        <v>5010</v>
      </c>
      <c r="C1434" s="353" t="s">
        <v>27</v>
      </c>
      <c r="D1434" s="355">
        <v>4011.67</v>
      </c>
    </row>
    <row r="1435" spans="1:4" ht="54">
      <c r="A1435" s="353">
        <v>98011</v>
      </c>
      <c r="B1435" s="354" t="s">
        <v>5011</v>
      </c>
      <c r="C1435" s="353" t="s">
        <v>15</v>
      </c>
      <c r="D1435" s="355">
        <v>1472.43</v>
      </c>
    </row>
    <row r="1436" spans="1:4" ht="67.5">
      <c r="A1436" s="353">
        <v>98012</v>
      </c>
      <c r="B1436" s="354" t="s">
        <v>5012</v>
      </c>
      <c r="C1436" s="353" t="s">
        <v>27</v>
      </c>
      <c r="D1436" s="355">
        <v>4726.32</v>
      </c>
    </row>
    <row r="1437" spans="1:4" ht="54">
      <c r="A1437" s="353">
        <v>98013</v>
      </c>
      <c r="B1437" s="354" t="s">
        <v>5013</v>
      </c>
      <c r="C1437" s="353" t="s">
        <v>15</v>
      </c>
      <c r="D1437" s="355">
        <v>1652.23</v>
      </c>
    </row>
    <row r="1438" spans="1:4" ht="67.5">
      <c r="A1438" s="353">
        <v>98014</v>
      </c>
      <c r="B1438" s="354" t="s">
        <v>5014</v>
      </c>
      <c r="C1438" s="353" t="s">
        <v>27</v>
      </c>
      <c r="D1438" s="355">
        <v>5440.98</v>
      </c>
    </row>
    <row r="1439" spans="1:4" ht="54">
      <c r="A1439" s="353">
        <v>98015</v>
      </c>
      <c r="B1439" s="354" t="s">
        <v>5015</v>
      </c>
      <c r="C1439" s="353" t="s">
        <v>15</v>
      </c>
      <c r="D1439" s="355">
        <v>1831.97</v>
      </c>
    </row>
    <row r="1440" spans="1:4" ht="67.5">
      <c r="A1440" s="353">
        <v>98016</v>
      </c>
      <c r="B1440" s="354" t="s">
        <v>5016</v>
      </c>
      <c r="C1440" s="353" t="s">
        <v>27</v>
      </c>
      <c r="D1440" s="355">
        <v>6159.18</v>
      </c>
    </row>
    <row r="1441" spans="1:4" ht="54">
      <c r="A1441" s="353">
        <v>98017</v>
      </c>
      <c r="B1441" s="354" t="s">
        <v>5017</v>
      </c>
      <c r="C1441" s="353" t="s">
        <v>15</v>
      </c>
      <c r="D1441" s="355">
        <v>2011.72</v>
      </c>
    </row>
    <row r="1442" spans="1:4" ht="67.5">
      <c r="A1442" s="353">
        <v>98018</v>
      </c>
      <c r="B1442" s="354" t="s">
        <v>5018</v>
      </c>
      <c r="C1442" s="353" t="s">
        <v>27</v>
      </c>
      <c r="D1442" s="355">
        <v>6870.29</v>
      </c>
    </row>
    <row r="1443" spans="1:4" ht="54">
      <c r="A1443" s="353">
        <v>98019</v>
      </c>
      <c r="B1443" s="354" t="s">
        <v>5019</v>
      </c>
      <c r="C1443" s="353" t="s">
        <v>15</v>
      </c>
      <c r="D1443" s="355">
        <v>2208.56</v>
      </c>
    </row>
    <row r="1444" spans="1:4" ht="67.5">
      <c r="A1444" s="353">
        <v>98020</v>
      </c>
      <c r="B1444" s="354" t="s">
        <v>5020</v>
      </c>
      <c r="C1444" s="353" t="s">
        <v>27</v>
      </c>
      <c r="D1444" s="355">
        <v>4865.95</v>
      </c>
    </row>
    <row r="1445" spans="1:4" ht="54">
      <c r="A1445" s="353">
        <v>98021</v>
      </c>
      <c r="B1445" s="354" t="s">
        <v>5021</v>
      </c>
      <c r="C1445" s="353" t="s">
        <v>15</v>
      </c>
      <c r="D1445" s="355">
        <v>1669.39</v>
      </c>
    </row>
    <row r="1446" spans="1:4" ht="67.5">
      <c r="A1446" s="353">
        <v>98022</v>
      </c>
      <c r="B1446" s="354" t="s">
        <v>5022</v>
      </c>
      <c r="C1446" s="353" t="s">
        <v>27</v>
      </c>
      <c r="D1446" s="355">
        <v>5726.92</v>
      </c>
    </row>
    <row r="1447" spans="1:4" ht="54">
      <c r="A1447" s="353">
        <v>98023</v>
      </c>
      <c r="B1447" s="354" t="s">
        <v>5023</v>
      </c>
      <c r="C1447" s="353" t="s">
        <v>15</v>
      </c>
      <c r="D1447" s="355">
        <v>1849.08</v>
      </c>
    </row>
    <row r="1448" spans="1:4" ht="67.5">
      <c r="A1448" s="353">
        <v>98024</v>
      </c>
      <c r="B1448" s="354" t="s">
        <v>5024</v>
      </c>
      <c r="C1448" s="353" t="s">
        <v>27</v>
      </c>
      <c r="D1448" s="355">
        <v>6625.39</v>
      </c>
    </row>
    <row r="1449" spans="1:4" ht="54">
      <c r="A1449" s="353">
        <v>98025</v>
      </c>
      <c r="B1449" s="354" t="s">
        <v>5025</v>
      </c>
      <c r="C1449" s="353" t="s">
        <v>15</v>
      </c>
      <c r="D1449" s="355">
        <v>2028.87</v>
      </c>
    </row>
    <row r="1450" spans="1:4" ht="67.5">
      <c r="A1450" s="353">
        <v>98026</v>
      </c>
      <c r="B1450" s="354" t="s">
        <v>5026</v>
      </c>
      <c r="C1450" s="353" t="s">
        <v>27</v>
      </c>
      <c r="D1450" s="355">
        <v>7487.53</v>
      </c>
    </row>
    <row r="1451" spans="1:4" ht="54">
      <c r="A1451" s="353">
        <v>98027</v>
      </c>
      <c r="B1451" s="354" t="s">
        <v>5027</v>
      </c>
      <c r="C1451" s="353" t="s">
        <v>15</v>
      </c>
      <c r="D1451" s="355">
        <v>2208.56</v>
      </c>
    </row>
    <row r="1452" spans="1:4" ht="67.5">
      <c r="A1452" s="353">
        <v>98028</v>
      </c>
      <c r="B1452" s="354" t="s">
        <v>5028</v>
      </c>
      <c r="C1452" s="353" t="s">
        <v>27</v>
      </c>
      <c r="D1452" s="355">
        <v>8349.74</v>
      </c>
    </row>
    <row r="1453" spans="1:4" ht="54">
      <c r="A1453" s="353">
        <v>98029</v>
      </c>
      <c r="B1453" s="354" t="s">
        <v>5029</v>
      </c>
      <c r="C1453" s="353" t="s">
        <v>15</v>
      </c>
      <c r="D1453" s="355">
        <v>2391.87</v>
      </c>
    </row>
    <row r="1454" spans="1:4" ht="67.5">
      <c r="A1454" s="353">
        <v>98030</v>
      </c>
      <c r="B1454" s="354" t="s">
        <v>5030</v>
      </c>
      <c r="C1454" s="353" t="s">
        <v>27</v>
      </c>
      <c r="D1454" s="355">
        <v>6800.8</v>
      </c>
    </row>
    <row r="1455" spans="1:4" ht="54">
      <c r="A1455" s="353">
        <v>98031</v>
      </c>
      <c r="B1455" s="354" t="s">
        <v>5031</v>
      </c>
      <c r="C1455" s="353" t="s">
        <v>15</v>
      </c>
      <c r="D1455" s="355">
        <v>2032.45</v>
      </c>
    </row>
    <row r="1456" spans="1:4" ht="67.5">
      <c r="A1456" s="353">
        <v>98032</v>
      </c>
      <c r="B1456" s="354" t="s">
        <v>5032</v>
      </c>
      <c r="C1456" s="353" t="s">
        <v>27</v>
      </c>
      <c r="D1456" s="355">
        <v>7843.11</v>
      </c>
    </row>
    <row r="1457" spans="1:4" ht="54">
      <c r="A1457" s="353">
        <v>98033</v>
      </c>
      <c r="B1457" s="354" t="s">
        <v>5033</v>
      </c>
      <c r="C1457" s="353" t="s">
        <v>15</v>
      </c>
      <c r="D1457" s="355">
        <v>2212.14</v>
      </c>
    </row>
    <row r="1458" spans="1:4" ht="67.5">
      <c r="A1458" s="353">
        <v>98034</v>
      </c>
      <c r="B1458" s="354" t="s">
        <v>5034</v>
      </c>
      <c r="C1458" s="353" t="s">
        <v>27</v>
      </c>
      <c r="D1458" s="355">
        <v>8885.42</v>
      </c>
    </row>
    <row r="1459" spans="1:4" ht="54">
      <c r="A1459" s="353">
        <v>98035</v>
      </c>
      <c r="B1459" s="354" t="s">
        <v>5035</v>
      </c>
      <c r="C1459" s="353" t="s">
        <v>15</v>
      </c>
      <c r="D1459" s="355">
        <v>2391.87</v>
      </c>
    </row>
    <row r="1460" spans="1:4" ht="67.5">
      <c r="A1460" s="353">
        <v>98036</v>
      </c>
      <c r="B1460" s="354" t="s">
        <v>5036</v>
      </c>
      <c r="C1460" s="353" t="s">
        <v>27</v>
      </c>
      <c r="D1460" s="355">
        <v>9927.77</v>
      </c>
    </row>
    <row r="1461" spans="1:4" ht="54">
      <c r="A1461" s="353">
        <v>98037</v>
      </c>
      <c r="B1461" s="354" t="s">
        <v>5037</v>
      </c>
      <c r="C1461" s="353" t="s">
        <v>15</v>
      </c>
      <c r="D1461" s="355">
        <v>2575.17</v>
      </c>
    </row>
    <row r="1462" spans="1:4" ht="67.5">
      <c r="A1462" s="353">
        <v>98038</v>
      </c>
      <c r="B1462" s="354" t="s">
        <v>5038</v>
      </c>
      <c r="C1462" s="353" t="s">
        <v>27</v>
      </c>
      <c r="D1462" s="355">
        <v>9077.94</v>
      </c>
    </row>
    <row r="1463" spans="1:4" ht="54">
      <c r="A1463" s="353">
        <v>98039</v>
      </c>
      <c r="B1463" s="354" t="s">
        <v>5039</v>
      </c>
      <c r="C1463" s="353" t="s">
        <v>15</v>
      </c>
      <c r="D1463" s="355">
        <v>2395.4299999999998</v>
      </c>
    </row>
    <row r="1464" spans="1:4" ht="67.5">
      <c r="A1464" s="353">
        <v>98040</v>
      </c>
      <c r="B1464" s="354" t="s">
        <v>5040</v>
      </c>
      <c r="C1464" s="353" t="s">
        <v>27</v>
      </c>
      <c r="D1464" s="355">
        <v>10280.120000000001</v>
      </c>
    </row>
    <row r="1465" spans="1:4" ht="54">
      <c r="A1465" s="353">
        <v>98041</v>
      </c>
      <c r="B1465" s="354" t="s">
        <v>5041</v>
      </c>
      <c r="C1465" s="353" t="s">
        <v>15</v>
      </c>
      <c r="D1465" s="355">
        <v>2575.17</v>
      </c>
    </row>
    <row r="1466" spans="1:4" ht="67.5">
      <c r="A1466" s="353">
        <v>98042</v>
      </c>
      <c r="B1466" s="354" t="s">
        <v>5042</v>
      </c>
      <c r="C1466" s="353" t="s">
        <v>27</v>
      </c>
      <c r="D1466" s="355">
        <v>11482.29</v>
      </c>
    </row>
    <row r="1467" spans="1:4" ht="54">
      <c r="A1467" s="353">
        <v>98043</v>
      </c>
      <c r="B1467" s="354" t="s">
        <v>5043</v>
      </c>
      <c r="C1467" s="353" t="s">
        <v>15</v>
      </c>
      <c r="D1467" s="355">
        <v>2758.52</v>
      </c>
    </row>
    <row r="1468" spans="1:4" ht="67.5">
      <c r="A1468" s="353">
        <v>98044</v>
      </c>
      <c r="B1468" s="354" t="s">
        <v>5044</v>
      </c>
      <c r="C1468" s="353" t="s">
        <v>27</v>
      </c>
      <c r="D1468" s="355">
        <v>11667.73</v>
      </c>
    </row>
    <row r="1469" spans="1:4" ht="54">
      <c r="A1469" s="353">
        <v>98045</v>
      </c>
      <c r="B1469" s="354" t="s">
        <v>5045</v>
      </c>
      <c r="C1469" s="353" t="s">
        <v>15</v>
      </c>
      <c r="D1469" s="355">
        <v>2758.52</v>
      </c>
    </row>
    <row r="1470" spans="1:4" ht="67.5">
      <c r="A1470" s="353">
        <v>98046</v>
      </c>
      <c r="B1470" s="354" t="s">
        <v>5046</v>
      </c>
      <c r="C1470" s="353" t="s">
        <v>27</v>
      </c>
      <c r="D1470" s="355">
        <v>13036.78</v>
      </c>
    </row>
    <row r="1471" spans="1:4" ht="54">
      <c r="A1471" s="353">
        <v>98047</v>
      </c>
      <c r="B1471" s="354" t="s">
        <v>5047</v>
      </c>
      <c r="C1471" s="353" t="s">
        <v>15</v>
      </c>
      <c r="D1471" s="355">
        <v>2941.82</v>
      </c>
    </row>
    <row r="1472" spans="1:4" ht="67.5">
      <c r="A1472" s="353">
        <v>98048</v>
      </c>
      <c r="B1472" s="354" t="s">
        <v>5048</v>
      </c>
      <c r="C1472" s="353" t="s">
        <v>27</v>
      </c>
      <c r="D1472" s="355">
        <v>15218.91</v>
      </c>
    </row>
    <row r="1473" spans="1:4" ht="54">
      <c r="A1473" s="353">
        <v>98049</v>
      </c>
      <c r="B1473" s="354" t="s">
        <v>5049</v>
      </c>
      <c r="C1473" s="353" t="s">
        <v>15</v>
      </c>
      <c r="D1473" s="355">
        <v>3090.16</v>
      </c>
    </row>
    <row r="1474" spans="1:4" ht="40.5">
      <c r="A1474" s="353">
        <v>98050</v>
      </c>
      <c r="B1474" s="354" t="s">
        <v>5050</v>
      </c>
      <c r="C1474" s="353" t="s">
        <v>15</v>
      </c>
      <c r="D1474" s="355">
        <v>241.67</v>
      </c>
    </row>
    <row r="1475" spans="1:4" ht="54">
      <c r="A1475" s="353">
        <v>98051</v>
      </c>
      <c r="B1475" s="354" t="s">
        <v>5051</v>
      </c>
      <c r="C1475" s="353" t="s">
        <v>15</v>
      </c>
      <c r="D1475" s="355">
        <v>761.26</v>
      </c>
    </row>
    <row r="1476" spans="1:4" ht="67.5">
      <c r="A1476" s="353">
        <v>98405</v>
      </c>
      <c r="B1476" s="354" t="s">
        <v>5052</v>
      </c>
      <c r="C1476" s="353" t="s">
        <v>27</v>
      </c>
      <c r="D1476" s="355">
        <v>2116.42</v>
      </c>
    </row>
    <row r="1477" spans="1:4" ht="67.5">
      <c r="A1477" s="353">
        <v>98406</v>
      </c>
      <c r="B1477" s="354" t="s">
        <v>5053</v>
      </c>
      <c r="C1477" s="353" t="s">
        <v>27</v>
      </c>
      <c r="D1477" s="355">
        <v>4888.72</v>
      </c>
    </row>
    <row r="1478" spans="1:4" ht="67.5">
      <c r="A1478" s="353">
        <v>98407</v>
      </c>
      <c r="B1478" s="354" t="s">
        <v>5054</v>
      </c>
      <c r="C1478" s="353" t="s">
        <v>27</v>
      </c>
      <c r="D1478" s="355">
        <v>3181.94</v>
      </c>
    </row>
    <row r="1479" spans="1:4" ht="67.5">
      <c r="A1479" s="353">
        <v>98408</v>
      </c>
      <c r="B1479" s="354" t="s">
        <v>5055</v>
      </c>
      <c r="C1479" s="353" t="s">
        <v>27</v>
      </c>
      <c r="D1479" s="355">
        <v>3741.97</v>
      </c>
    </row>
    <row r="1480" spans="1:4" ht="40.5">
      <c r="A1480" s="353">
        <v>98409</v>
      </c>
      <c r="B1480" s="354" t="s">
        <v>5056</v>
      </c>
      <c r="C1480" s="353" t="s">
        <v>15</v>
      </c>
      <c r="D1480" s="355">
        <v>328.12</v>
      </c>
    </row>
    <row r="1481" spans="1:4" ht="54">
      <c r="A1481" s="353">
        <v>98410</v>
      </c>
      <c r="B1481" s="354" t="s">
        <v>5057</v>
      </c>
      <c r="C1481" s="353" t="s">
        <v>27</v>
      </c>
      <c r="D1481" s="355">
        <v>1021.33</v>
      </c>
    </row>
    <row r="1482" spans="1:4" ht="54">
      <c r="A1482" s="353">
        <v>98414</v>
      </c>
      <c r="B1482" s="354" t="s">
        <v>5058</v>
      </c>
      <c r="C1482" s="353" t="s">
        <v>27</v>
      </c>
      <c r="D1482" s="355">
        <v>1010.17</v>
      </c>
    </row>
    <row r="1483" spans="1:4" ht="67.5">
      <c r="A1483" s="353">
        <v>98415</v>
      </c>
      <c r="B1483" s="354" t="s">
        <v>3516</v>
      </c>
      <c r="C1483" s="353" t="s">
        <v>27</v>
      </c>
      <c r="D1483" s="355">
        <v>1148.8599999999999</v>
      </c>
    </row>
    <row r="1484" spans="1:4" ht="67.5">
      <c r="A1484" s="353">
        <v>98416</v>
      </c>
      <c r="B1484" s="354" t="s">
        <v>3517</v>
      </c>
      <c r="C1484" s="353" t="s">
        <v>27</v>
      </c>
      <c r="D1484" s="355">
        <v>1227.6500000000001</v>
      </c>
    </row>
    <row r="1485" spans="1:4" ht="67.5">
      <c r="A1485" s="353">
        <v>98417</v>
      </c>
      <c r="B1485" s="354" t="s">
        <v>3518</v>
      </c>
      <c r="C1485" s="353" t="s">
        <v>27</v>
      </c>
      <c r="D1485" s="355">
        <v>1445.14</v>
      </c>
    </row>
    <row r="1486" spans="1:4" ht="67.5">
      <c r="A1486" s="353">
        <v>98418</v>
      </c>
      <c r="B1486" s="354" t="s">
        <v>3519</v>
      </c>
      <c r="C1486" s="353" t="s">
        <v>27</v>
      </c>
      <c r="D1486" s="355">
        <v>1565.97</v>
      </c>
    </row>
    <row r="1487" spans="1:4" ht="67.5">
      <c r="A1487" s="353">
        <v>98419</v>
      </c>
      <c r="B1487" s="354" t="s">
        <v>3520</v>
      </c>
      <c r="C1487" s="353" t="s">
        <v>27</v>
      </c>
      <c r="D1487" s="355">
        <v>1686.81</v>
      </c>
    </row>
    <row r="1488" spans="1:4" ht="81">
      <c r="A1488" s="353">
        <v>98420</v>
      </c>
      <c r="B1488" s="354" t="s">
        <v>3521</v>
      </c>
      <c r="C1488" s="353" t="s">
        <v>27</v>
      </c>
      <c r="D1488" s="355">
        <v>1725.25</v>
      </c>
    </row>
    <row r="1489" spans="1:4" ht="81">
      <c r="A1489" s="353">
        <v>98421</v>
      </c>
      <c r="B1489" s="354" t="s">
        <v>3522</v>
      </c>
      <c r="C1489" s="353" t="s">
        <v>27</v>
      </c>
      <c r="D1489" s="355">
        <v>1942.73</v>
      </c>
    </row>
    <row r="1490" spans="1:4" ht="81">
      <c r="A1490" s="353">
        <v>98422</v>
      </c>
      <c r="B1490" s="354" t="s">
        <v>3523</v>
      </c>
      <c r="C1490" s="353" t="s">
        <v>27</v>
      </c>
      <c r="D1490" s="355">
        <v>2160.2199999999998</v>
      </c>
    </row>
    <row r="1491" spans="1:4" ht="81">
      <c r="A1491" s="353">
        <v>98423</v>
      </c>
      <c r="B1491" s="354" t="s">
        <v>3524</v>
      </c>
      <c r="C1491" s="353" t="s">
        <v>27</v>
      </c>
      <c r="D1491" s="355">
        <v>2281.0500000000002</v>
      </c>
    </row>
    <row r="1492" spans="1:4" ht="81">
      <c r="A1492" s="353">
        <v>98424</v>
      </c>
      <c r="B1492" s="354" t="s">
        <v>3525</v>
      </c>
      <c r="C1492" s="353" t="s">
        <v>27</v>
      </c>
      <c r="D1492" s="355">
        <v>2401.89</v>
      </c>
    </row>
    <row r="1493" spans="1:4" ht="67.5">
      <c r="A1493" s="353">
        <v>98425</v>
      </c>
      <c r="B1493" s="354" t="s">
        <v>3526</v>
      </c>
      <c r="C1493" s="353" t="s">
        <v>27</v>
      </c>
      <c r="D1493" s="355">
        <v>2540.1</v>
      </c>
    </row>
    <row r="1494" spans="1:4" ht="81">
      <c r="A1494" s="353">
        <v>98426</v>
      </c>
      <c r="B1494" s="354" t="s">
        <v>3527</v>
      </c>
      <c r="C1494" s="353" t="s">
        <v>27</v>
      </c>
      <c r="D1494" s="355">
        <v>3219.98</v>
      </c>
    </row>
    <row r="1495" spans="1:4" ht="81">
      <c r="A1495" s="353">
        <v>98427</v>
      </c>
      <c r="B1495" s="354" t="s">
        <v>3528</v>
      </c>
      <c r="C1495" s="353" t="s">
        <v>27</v>
      </c>
      <c r="D1495" s="355">
        <v>3899.87</v>
      </c>
    </row>
    <row r="1496" spans="1:4" ht="81">
      <c r="A1496" s="353">
        <v>98428</v>
      </c>
      <c r="B1496" s="354" t="s">
        <v>3529</v>
      </c>
      <c r="C1496" s="353" t="s">
        <v>27</v>
      </c>
      <c r="D1496" s="355">
        <v>4280.5</v>
      </c>
    </row>
    <row r="1497" spans="1:4" ht="81">
      <c r="A1497" s="353">
        <v>98429</v>
      </c>
      <c r="B1497" s="354" t="s">
        <v>3530</v>
      </c>
      <c r="C1497" s="353" t="s">
        <v>27</v>
      </c>
      <c r="D1497" s="355">
        <v>4661.13</v>
      </c>
    </row>
    <row r="1498" spans="1:4" ht="81">
      <c r="A1498" s="353">
        <v>98430</v>
      </c>
      <c r="B1498" s="354" t="s">
        <v>3531</v>
      </c>
      <c r="C1498" s="353" t="s">
        <v>27</v>
      </c>
      <c r="D1498" s="355">
        <v>3255.18</v>
      </c>
    </row>
    <row r="1499" spans="1:4" ht="94.5">
      <c r="A1499" s="353">
        <v>98431</v>
      </c>
      <c r="B1499" s="354" t="s">
        <v>3532</v>
      </c>
      <c r="C1499" s="353" t="s">
        <v>27</v>
      </c>
      <c r="D1499" s="355">
        <v>3935.06</v>
      </c>
    </row>
    <row r="1500" spans="1:4" ht="94.5">
      <c r="A1500" s="353">
        <v>98432</v>
      </c>
      <c r="B1500" s="354" t="s">
        <v>3533</v>
      </c>
      <c r="C1500" s="353" t="s">
        <v>27</v>
      </c>
      <c r="D1500" s="355">
        <v>4614.95</v>
      </c>
    </row>
    <row r="1501" spans="1:4" ht="94.5">
      <c r="A1501" s="353">
        <v>98433</v>
      </c>
      <c r="B1501" s="354" t="s">
        <v>3534</v>
      </c>
      <c r="C1501" s="353" t="s">
        <v>27</v>
      </c>
      <c r="D1501" s="355">
        <v>4995.58</v>
      </c>
    </row>
    <row r="1502" spans="1:4" ht="94.5">
      <c r="A1502" s="353">
        <v>98434</v>
      </c>
      <c r="B1502" s="354" t="s">
        <v>3535</v>
      </c>
      <c r="C1502" s="353" t="s">
        <v>27</v>
      </c>
      <c r="D1502" s="355">
        <v>5376.21</v>
      </c>
    </row>
    <row r="1503" spans="1:4" ht="40.5">
      <c r="A1503" s="353">
        <v>99240</v>
      </c>
      <c r="B1503" s="354" t="s">
        <v>5059</v>
      </c>
      <c r="C1503" s="353" t="s">
        <v>15</v>
      </c>
      <c r="D1503" s="355">
        <v>578.79999999999995</v>
      </c>
    </row>
    <row r="1504" spans="1:4" ht="54">
      <c r="A1504" s="353">
        <v>99241</v>
      </c>
      <c r="B1504" s="354" t="s">
        <v>5060</v>
      </c>
      <c r="C1504" s="353" t="s">
        <v>15</v>
      </c>
      <c r="D1504" s="355">
        <v>1239.25</v>
      </c>
    </row>
    <row r="1505" spans="1:4" ht="67.5">
      <c r="A1505" s="353">
        <v>99242</v>
      </c>
      <c r="B1505" s="354" t="s">
        <v>5061</v>
      </c>
      <c r="C1505" s="353" t="s">
        <v>27</v>
      </c>
      <c r="D1505" s="355">
        <v>2467.4299999999998</v>
      </c>
    </row>
    <row r="1506" spans="1:4" ht="54">
      <c r="A1506" s="353">
        <v>99243</v>
      </c>
      <c r="B1506" s="354" t="s">
        <v>5062</v>
      </c>
      <c r="C1506" s="353" t="s">
        <v>15</v>
      </c>
      <c r="D1506" s="355">
        <v>1290.96</v>
      </c>
    </row>
    <row r="1507" spans="1:4" ht="67.5">
      <c r="A1507" s="353">
        <v>99244</v>
      </c>
      <c r="B1507" s="354" t="s">
        <v>5063</v>
      </c>
      <c r="C1507" s="353" t="s">
        <v>27</v>
      </c>
      <c r="D1507" s="355">
        <v>3924.37</v>
      </c>
    </row>
    <row r="1508" spans="1:4" ht="40.5">
      <c r="A1508" s="353">
        <v>99246</v>
      </c>
      <c r="B1508" s="354" t="s">
        <v>5064</v>
      </c>
      <c r="C1508" s="353" t="s">
        <v>15</v>
      </c>
      <c r="D1508" s="355">
        <v>821.54</v>
      </c>
    </row>
    <row r="1509" spans="1:4" ht="54">
      <c r="A1509" s="353">
        <v>99247</v>
      </c>
      <c r="B1509" s="354" t="s">
        <v>5065</v>
      </c>
      <c r="C1509" s="353" t="s">
        <v>15</v>
      </c>
      <c r="D1509" s="355">
        <v>1411.14</v>
      </c>
    </row>
    <row r="1510" spans="1:4" ht="67.5">
      <c r="A1510" s="353">
        <v>99248</v>
      </c>
      <c r="B1510" s="354" t="s">
        <v>5066</v>
      </c>
      <c r="C1510" s="353" t="s">
        <v>27</v>
      </c>
      <c r="D1510" s="355">
        <v>3704.69</v>
      </c>
    </row>
    <row r="1511" spans="1:4" ht="54">
      <c r="A1511" s="353">
        <v>99249</v>
      </c>
      <c r="B1511" s="354" t="s">
        <v>5067</v>
      </c>
      <c r="C1511" s="353" t="s">
        <v>15</v>
      </c>
      <c r="D1511" s="355">
        <v>1580.66</v>
      </c>
    </row>
    <row r="1512" spans="1:4" ht="67.5">
      <c r="A1512" s="353">
        <v>99252</v>
      </c>
      <c r="B1512" s="354" t="s">
        <v>5068</v>
      </c>
      <c r="C1512" s="353" t="s">
        <v>27</v>
      </c>
      <c r="D1512" s="355">
        <v>2016.24</v>
      </c>
    </row>
    <row r="1513" spans="1:4" ht="54">
      <c r="A1513" s="353">
        <v>99254</v>
      </c>
      <c r="B1513" s="354" t="s">
        <v>5069</v>
      </c>
      <c r="C1513" s="353" t="s">
        <v>15</v>
      </c>
      <c r="D1513" s="355">
        <v>895.48</v>
      </c>
    </row>
    <row r="1514" spans="1:4" ht="67.5">
      <c r="A1514" s="353">
        <v>99256</v>
      </c>
      <c r="B1514" s="354" t="s">
        <v>5070</v>
      </c>
      <c r="C1514" s="353" t="s">
        <v>27</v>
      </c>
      <c r="D1514" s="355">
        <v>4632.84</v>
      </c>
    </row>
    <row r="1515" spans="1:4" ht="67.5">
      <c r="A1515" s="353">
        <v>99259</v>
      </c>
      <c r="B1515" s="354" t="s">
        <v>5071</v>
      </c>
      <c r="C1515" s="353" t="s">
        <v>27</v>
      </c>
      <c r="D1515" s="355">
        <v>2563.84</v>
      </c>
    </row>
    <row r="1516" spans="1:4" ht="54">
      <c r="A1516" s="353">
        <v>99261</v>
      </c>
      <c r="B1516" s="354" t="s">
        <v>5072</v>
      </c>
      <c r="C1516" s="353" t="s">
        <v>15</v>
      </c>
      <c r="D1516" s="355">
        <v>1067.3599999999999</v>
      </c>
    </row>
    <row r="1517" spans="1:4" ht="54">
      <c r="A1517" s="353">
        <v>99263</v>
      </c>
      <c r="B1517" s="354" t="s">
        <v>5073</v>
      </c>
      <c r="C1517" s="353" t="s">
        <v>15</v>
      </c>
      <c r="D1517" s="355">
        <v>1583.07</v>
      </c>
    </row>
    <row r="1518" spans="1:4" ht="67.5">
      <c r="A1518" s="353">
        <v>99265</v>
      </c>
      <c r="B1518" s="354" t="s">
        <v>5074</v>
      </c>
      <c r="C1518" s="353" t="s">
        <v>27</v>
      </c>
      <c r="D1518" s="355">
        <v>3111.27</v>
      </c>
    </row>
    <row r="1519" spans="1:4" ht="54">
      <c r="A1519" s="353">
        <v>99266</v>
      </c>
      <c r="B1519" s="354" t="s">
        <v>5075</v>
      </c>
      <c r="C1519" s="353" t="s">
        <v>15</v>
      </c>
      <c r="D1519" s="355">
        <v>1239.25</v>
      </c>
    </row>
    <row r="1520" spans="1:4" ht="67.5">
      <c r="A1520" s="353">
        <v>99267</v>
      </c>
      <c r="B1520" s="354" t="s">
        <v>5076</v>
      </c>
      <c r="C1520" s="353" t="s">
        <v>27</v>
      </c>
      <c r="D1520" s="355">
        <v>3660.96</v>
      </c>
    </row>
    <row r="1521" spans="1:4" ht="54">
      <c r="A1521" s="353">
        <v>99268</v>
      </c>
      <c r="B1521" s="354" t="s">
        <v>5077</v>
      </c>
      <c r="C1521" s="353" t="s">
        <v>27</v>
      </c>
      <c r="D1521" s="355">
        <v>381.52</v>
      </c>
    </row>
    <row r="1522" spans="1:4" ht="54">
      <c r="A1522" s="353">
        <v>99269</v>
      </c>
      <c r="B1522" s="354" t="s">
        <v>5078</v>
      </c>
      <c r="C1522" s="353" t="s">
        <v>15</v>
      </c>
      <c r="D1522" s="355">
        <v>1411.14</v>
      </c>
    </row>
    <row r="1523" spans="1:4" ht="54">
      <c r="A1523" s="353">
        <v>99270</v>
      </c>
      <c r="B1523" s="354" t="s">
        <v>5079</v>
      </c>
      <c r="C1523" s="353" t="s">
        <v>27</v>
      </c>
      <c r="D1523" s="355">
        <v>529.4</v>
      </c>
    </row>
    <row r="1524" spans="1:4" ht="67.5">
      <c r="A1524" s="353">
        <v>99271</v>
      </c>
      <c r="B1524" s="354" t="s">
        <v>5080</v>
      </c>
      <c r="C1524" s="353" t="s">
        <v>27</v>
      </c>
      <c r="D1524" s="355">
        <v>5322.19</v>
      </c>
    </row>
    <row r="1525" spans="1:4" ht="67.5">
      <c r="A1525" s="353">
        <v>99272</v>
      </c>
      <c r="B1525" s="354" t="s">
        <v>5081</v>
      </c>
      <c r="C1525" s="353" t="s">
        <v>27</v>
      </c>
      <c r="D1525" s="355">
        <v>873.03</v>
      </c>
    </row>
    <row r="1526" spans="1:4" ht="67.5">
      <c r="A1526" s="353">
        <v>99273</v>
      </c>
      <c r="B1526" s="354" t="s">
        <v>5082</v>
      </c>
      <c r="C1526" s="353" t="s">
        <v>27</v>
      </c>
      <c r="D1526" s="355">
        <v>1236.79</v>
      </c>
    </row>
    <row r="1527" spans="1:4" ht="67.5">
      <c r="A1527" s="353">
        <v>99274</v>
      </c>
      <c r="B1527" s="354" t="s">
        <v>5083</v>
      </c>
      <c r="C1527" s="353" t="s">
        <v>27</v>
      </c>
      <c r="D1527" s="355">
        <v>4229.9399999999996</v>
      </c>
    </row>
    <row r="1528" spans="1:4" ht="54">
      <c r="A1528" s="353">
        <v>99275</v>
      </c>
      <c r="B1528" s="354" t="s">
        <v>5084</v>
      </c>
      <c r="C1528" s="353" t="s">
        <v>27</v>
      </c>
      <c r="D1528" s="355">
        <v>747.29</v>
      </c>
    </row>
    <row r="1529" spans="1:4" ht="54">
      <c r="A1529" s="353">
        <v>99276</v>
      </c>
      <c r="B1529" s="354" t="s">
        <v>5085</v>
      </c>
      <c r="C1529" s="353" t="s">
        <v>15</v>
      </c>
      <c r="D1529" s="355">
        <v>1754.96</v>
      </c>
    </row>
    <row r="1530" spans="1:4" ht="54">
      <c r="A1530" s="353">
        <v>99277</v>
      </c>
      <c r="B1530" s="354" t="s">
        <v>5086</v>
      </c>
      <c r="C1530" s="353" t="s">
        <v>15</v>
      </c>
      <c r="D1530" s="355">
        <v>1583.07</v>
      </c>
    </row>
    <row r="1531" spans="1:4" ht="40.5">
      <c r="A1531" s="353">
        <v>99278</v>
      </c>
      <c r="B1531" s="354" t="s">
        <v>5087</v>
      </c>
      <c r="C1531" s="353" t="s">
        <v>15</v>
      </c>
      <c r="D1531" s="355">
        <v>326.57</v>
      </c>
    </row>
    <row r="1532" spans="1:4" ht="67.5">
      <c r="A1532" s="353">
        <v>99279</v>
      </c>
      <c r="B1532" s="354" t="s">
        <v>5088</v>
      </c>
      <c r="C1532" s="353" t="s">
        <v>27</v>
      </c>
      <c r="D1532" s="355">
        <v>4780.42</v>
      </c>
    </row>
    <row r="1533" spans="1:4" ht="67.5">
      <c r="A1533" s="353">
        <v>99280</v>
      </c>
      <c r="B1533" s="354" t="s">
        <v>5089</v>
      </c>
      <c r="C1533" s="353" t="s">
        <v>27</v>
      </c>
      <c r="D1533" s="355">
        <v>1640.79</v>
      </c>
    </row>
    <row r="1534" spans="1:4" ht="54">
      <c r="A1534" s="353">
        <v>99281</v>
      </c>
      <c r="B1534" s="354" t="s">
        <v>5090</v>
      </c>
      <c r="C1534" s="353" t="s">
        <v>15</v>
      </c>
      <c r="D1534" s="355">
        <v>1754.96</v>
      </c>
    </row>
    <row r="1535" spans="1:4" ht="54">
      <c r="A1535" s="353">
        <v>99282</v>
      </c>
      <c r="B1535" s="354" t="s">
        <v>5091</v>
      </c>
      <c r="C1535" s="353" t="s">
        <v>15</v>
      </c>
      <c r="D1535" s="355">
        <v>1944.72</v>
      </c>
    </row>
    <row r="1536" spans="1:4" ht="54">
      <c r="A1536" s="353">
        <v>99283</v>
      </c>
      <c r="B1536" s="354" t="s">
        <v>5092</v>
      </c>
      <c r="C1536" s="353" t="s">
        <v>15</v>
      </c>
      <c r="D1536" s="355">
        <v>904.68</v>
      </c>
    </row>
    <row r="1537" spans="1:4" ht="67.5">
      <c r="A1537" s="353">
        <v>99284</v>
      </c>
      <c r="B1537" s="354" t="s">
        <v>5093</v>
      </c>
      <c r="C1537" s="353" t="s">
        <v>27</v>
      </c>
      <c r="D1537" s="355">
        <v>6021.16</v>
      </c>
    </row>
    <row r="1538" spans="1:4" ht="54">
      <c r="A1538" s="353">
        <v>99285</v>
      </c>
      <c r="B1538" s="354" t="s">
        <v>5094</v>
      </c>
      <c r="C1538" s="353" t="s">
        <v>27</v>
      </c>
      <c r="D1538" s="355">
        <v>1078.42</v>
      </c>
    </row>
    <row r="1539" spans="1:4" ht="67.5">
      <c r="A1539" s="353">
        <v>99286</v>
      </c>
      <c r="B1539" s="354" t="s">
        <v>5095</v>
      </c>
      <c r="C1539" s="353" t="s">
        <v>27</v>
      </c>
      <c r="D1539" s="355">
        <v>5328.01</v>
      </c>
    </row>
    <row r="1540" spans="1:4" ht="67.5">
      <c r="A1540" s="353">
        <v>99287</v>
      </c>
      <c r="B1540" s="354" t="s">
        <v>5096</v>
      </c>
      <c r="C1540" s="353" t="s">
        <v>27</v>
      </c>
      <c r="D1540" s="355">
        <v>7672.02</v>
      </c>
    </row>
    <row r="1541" spans="1:4" ht="40.5">
      <c r="A1541" s="353">
        <v>99288</v>
      </c>
      <c r="B1541" s="354" t="s">
        <v>5097</v>
      </c>
      <c r="C1541" s="353" t="s">
        <v>15</v>
      </c>
      <c r="D1541" s="355">
        <v>488.08</v>
      </c>
    </row>
    <row r="1542" spans="1:4" ht="54">
      <c r="A1542" s="353">
        <v>99289</v>
      </c>
      <c r="B1542" s="354" t="s">
        <v>5098</v>
      </c>
      <c r="C1542" s="353" t="s">
        <v>15</v>
      </c>
      <c r="D1542" s="355">
        <v>1903.63</v>
      </c>
    </row>
    <row r="1543" spans="1:4" ht="67.5">
      <c r="A1543" s="353">
        <v>99290</v>
      </c>
      <c r="B1543" s="354" t="s">
        <v>5099</v>
      </c>
      <c r="C1543" s="353" t="s">
        <v>27</v>
      </c>
      <c r="D1543" s="355">
        <v>3206.69</v>
      </c>
    </row>
    <row r="1544" spans="1:4" ht="54">
      <c r="A1544" s="353">
        <v>99291</v>
      </c>
      <c r="B1544" s="354" t="s">
        <v>5100</v>
      </c>
      <c r="C1544" s="353" t="s">
        <v>15</v>
      </c>
      <c r="D1544" s="355">
        <v>1926.85</v>
      </c>
    </row>
    <row r="1545" spans="1:4" ht="67.5">
      <c r="A1545" s="353">
        <v>99292</v>
      </c>
      <c r="B1545" s="354" t="s">
        <v>5101</v>
      </c>
      <c r="C1545" s="353" t="s">
        <v>27</v>
      </c>
      <c r="D1545" s="355">
        <v>2051.08</v>
      </c>
    </row>
    <row r="1546" spans="1:4" ht="54">
      <c r="A1546" s="353">
        <v>99293</v>
      </c>
      <c r="B1546" s="354" t="s">
        <v>5102</v>
      </c>
      <c r="C1546" s="353" t="s">
        <v>15</v>
      </c>
      <c r="D1546" s="355">
        <v>1097.8</v>
      </c>
    </row>
    <row r="1547" spans="1:4" ht="67.5">
      <c r="A1547" s="353">
        <v>99294</v>
      </c>
      <c r="B1547" s="354" t="s">
        <v>5103</v>
      </c>
      <c r="C1547" s="353" t="s">
        <v>27</v>
      </c>
      <c r="D1547" s="355">
        <v>6682.61</v>
      </c>
    </row>
    <row r="1548" spans="1:4" ht="54">
      <c r="A1548" s="353">
        <v>99296</v>
      </c>
      <c r="B1548" s="354" t="s">
        <v>5104</v>
      </c>
      <c r="C1548" s="353" t="s">
        <v>15</v>
      </c>
      <c r="D1548" s="355">
        <v>2116.56</v>
      </c>
    </row>
    <row r="1549" spans="1:4" ht="54">
      <c r="A1549" s="353">
        <v>99297</v>
      </c>
      <c r="B1549" s="354" t="s">
        <v>5105</v>
      </c>
      <c r="C1549" s="353" t="s">
        <v>15</v>
      </c>
      <c r="D1549" s="355">
        <v>2113.4699999999998</v>
      </c>
    </row>
    <row r="1550" spans="1:4" ht="67.5">
      <c r="A1550" s="353">
        <v>99298</v>
      </c>
      <c r="B1550" s="354" t="s">
        <v>5106</v>
      </c>
      <c r="C1550" s="353" t="s">
        <v>27</v>
      </c>
      <c r="D1550" s="355">
        <v>8691.19</v>
      </c>
    </row>
    <row r="1551" spans="1:4" ht="54">
      <c r="A1551" s="353">
        <v>99299</v>
      </c>
      <c r="B1551" s="354" t="s">
        <v>5107</v>
      </c>
      <c r="C1551" s="353" t="s">
        <v>15</v>
      </c>
      <c r="D1551" s="355">
        <v>2288.42</v>
      </c>
    </row>
    <row r="1552" spans="1:4" ht="67.5">
      <c r="A1552" s="353">
        <v>99300</v>
      </c>
      <c r="B1552" s="354" t="s">
        <v>5108</v>
      </c>
      <c r="C1552" s="353" t="s">
        <v>27</v>
      </c>
      <c r="D1552" s="355">
        <v>9710.5300000000007</v>
      </c>
    </row>
    <row r="1553" spans="1:4" ht="67.5">
      <c r="A1553" s="353">
        <v>99301</v>
      </c>
      <c r="B1553" s="354" t="s">
        <v>5109</v>
      </c>
      <c r="C1553" s="353" t="s">
        <v>27</v>
      </c>
      <c r="D1553" s="355">
        <v>4763.62</v>
      </c>
    </row>
    <row r="1554" spans="1:4" ht="54">
      <c r="A1554" s="353">
        <v>99302</v>
      </c>
      <c r="B1554" s="354" t="s">
        <v>5110</v>
      </c>
      <c r="C1554" s="353" t="s">
        <v>15</v>
      </c>
      <c r="D1554" s="355">
        <v>2463.39</v>
      </c>
    </row>
    <row r="1555" spans="1:4" ht="67.5">
      <c r="A1555" s="353">
        <v>99303</v>
      </c>
      <c r="B1555" s="354" t="s">
        <v>5111</v>
      </c>
      <c r="C1555" s="353" t="s">
        <v>27</v>
      </c>
      <c r="D1555" s="355">
        <v>8879.31</v>
      </c>
    </row>
    <row r="1556" spans="1:4" ht="54">
      <c r="A1556" s="353">
        <v>99304</v>
      </c>
      <c r="B1556" s="354" t="s">
        <v>5112</v>
      </c>
      <c r="C1556" s="353" t="s">
        <v>15</v>
      </c>
      <c r="D1556" s="355">
        <v>2291.5</v>
      </c>
    </row>
    <row r="1557" spans="1:4" ht="67.5">
      <c r="A1557" s="353">
        <v>99305</v>
      </c>
      <c r="B1557" s="354" t="s">
        <v>5113</v>
      </c>
      <c r="C1557" s="353" t="s">
        <v>27</v>
      </c>
      <c r="D1557" s="355">
        <v>10055.129999999999</v>
      </c>
    </row>
    <row r="1558" spans="1:4" ht="54">
      <c r="A1558" s="353">
        <v>99306</v>
      </c>
      <c r="B1558" s="354" t="s">
        <v>5114</v>
      </c>
      <c r="C1558" s="353" t="s">
        <v>15</v>
      </c>
      <c r="D1558" s="355">
        <v>2463.39</v>
      </c>
    </row>
    <row r="1559" spans="1:4" ht="54">
      <c r="A1559" s="353">
        <v>99307</v>
      </c>
      <c r="B1559" s="354" t="s">
        <v>5115</v>
      </c>
      <c r="C1559" s="353" t="s">
        <v>15</v>
      </c>
      <c r="D1559" s="355">
        <v>1653.27</v>
      </c>
    </row>
    <row r="1560" spans="1:4" ht="67.5">
      <c r="A1560" s="353">
        <v>99308</v>
      </c>
      <c r="B1560" s="354" t="s">
        <v>5116</v>
      </c>
      <c r="C1560" s="353" t="s">
        <v>27</v>
      </c>
      <c r="D1560" s="355">
        <v>11228.74</v>
      </c>
    </row>
    <row r="1561" spans="1:4" ht="54">
      <c r="A1561" s="353">
        <v>99309</v>
      </c>
      <c r="B1561" s="354" t="s">
        <v>5117</v>
      </c>
      <c r="C1561" s="353" t="s">
        <v>15</v>
      </c>
      <c r="D1561" s="355">
        <v>2638.37</v>
      </c>
    </row>
    <row r="1562" spans="1:4" ht="67.5">
      <c r="A1562" s="353">
        <v>99310</v>
      </c>
      <c r="B1562" s="354" t="s">
        <v>5118</v>
      </c>
      <c r="C1562" s="353" t="s">
        <v>27</v>
      </c>
      <c r="D1562" s="355">
        <v>11420.97</v>
      </c>
    </row>
    <row r="1563" spans="1:4" ht="54">
      <c r="A1563" s="353">
        <v>99311</v>
      </c>
      <c r="B1563" s="354" t="s">
        <v>5119</v>
      </c>
      <c r="C1563" s="353" t="s">
        <v>15</v>
      </c>
      <c r="D1563" s="355">
        <v>2638.37</v>
      </c>
    </row>
    <row r="1564" spans="1:4" ht="67.5">
      <c r="A1564" s="353">
        <v>99312</v>
      </c>
      <c r="B1564" s="354" t="s">
        <v>5120</v>
      </c>
      <c r="C1564" s="353" t="s">
        <v>27</v>
      </c>
      <c r="D1564" s="355">
        <v>5602.03</v>
      </c>
    </row>
    <row r="1565" spans="1:4" ht="67.5">
      <c r="A1565" s="353">
        <v>99313</v>
      </c>
      <c r="B1565" s="354" t="s">
        <v>5121</v>
      </c>
      <c r="C1565" s="353" t="s">
        <v>27</v>
      </c>
      <c r="D1565" s="355">
        <v>12751.32</v>
      </c>
    </row>
    <row r="1566" spans="1:4" ht="54">
      <c r="A1566" s="353">
        <v>99314</v>
      </c>
      <c r="B1566" s="354" t="s">
        <v>5122</v>
      </c>
      <c r="C1566" s="353" t="s">
        <v>15</v>
      </c>
      <c r="D1566" s="355">
        <v>2813.33</v>
      </c>
    </row>
    <row r="1567" spans="1:4" ht="67.5">
      <c r="A1567" s="353">
        <v>99315</v>
      </c>
      <c r="B1567" s="354" t="s">
        <v>5123</v>
      </c>
      <c r="C1567" s="353" t="s">
        <v>27</v>
      </c>
      <c r="D1567" s="355">
        <v>14271.8</v>
      </c>
    </row>
    <row r="1568" spans="1:4" ht="54">
      <c r="A1568" s="353">
        <v>99317</v>
      </c>
      <c r="B1568" s="354" t="s">
        <v>5124</v>
      </c>
      <c r="C1568" s="353" t="s">
        <v>15</v>
      </c>
      <c r="D1568" s="355">
        <v>1769.71</v>
      </c>
    </row>
    <row r="1569" spans="1:4" ht="40.5">
      <c r="A1569" s="353">
        <v>99318</v>
      </c>
      <c r="B1569" s="354" t="s">
        <v>5125</v>
      </c>
      <c r="C1569" s="353" t="s">
        <v>15</v>
      </c>
      <c r="D1569" s="355">
        <v>240.97</v>
      </c>
    </row>
    <row r="1570" spans="1:4" ht="54">
      <c r="A1570" s="353">
        <v>99319</v>
      </c>
      <c r="B1570" s="354" t="s">
        <v>5126</v>
      </c>
      <c r="C1570" s="353" t="s">
        <v>15</v>
      </c>
      <c r="D1570" s="355">
        <v>715.63</v>
      </c>
    </row>
    <row r="1571" spans="1:4" ht="67.5">
      <c r="A1571" s="353">
        <v>99320</v>
      </c>
      <c r="B1571" s="354" t="s">
        <v>5127</v>
      </c>
      <c r="C1571" s="353" t="s">
        <v>27</v>
      </c>
      <c r="D1571" s="355">
        <v>6481.95</v>
      </c>
    </row>
    <row r="1572" spans="1:4" ht="54">
      <c r="A1572" s="353">
        <v>99321</v>
      </c>
      <c r="B1572" s="354" t="s">
        <v>5128</v>
      </c>
      <c r="C1572" s="353" t="s">
        <v>15</v>
      </c>
      <c r="D1572" s="355">
        <v>1941.64</v>
      </c>
    </row>
    <row r="1573" spans="1:4" ht="67.5">
      <c r="A1573" s="353">
        <v>99322</v>
      </c>
      <c r="B1573" s="354" t="s">
        <v>5129</v>
      </c>
      <c r="C1573" s="353" t="s">
        <v>27</v>
      </c>
      <c r="D1573" s="355">
        <v>7325.55</v>
      </c>
    </row>
    <row r="1574" spans="1:4" ht="54">
      <c r="A1574" s="353">
        <v>99323</v>
      </c>
      <c r="B1574" s="354" t="s">
        <v>5130</v>
      </c>
      <c r="C1574" s="353" t="s">
        <v>15</v>
      </c>
      <c r="D1574" s="355">
        <v>2113.4699999999998</v>
      </c>
    </row>
    <row r="1575" spans="1:4" ht="67.5">
      <c r="A1575" s="353">
        <v>99324</v>
      </c>
      <c r="B1575" s="354" t="s">
        <v>5131</v>
      </c>
      <c r="C1575" s="353" t="s">
        <v>27</v>
      </c>
      <c r="D1575" s="355">
        <v>8169.21</v>
      </c>
    </row>
    <row r="1576" spans="1:4" ht="54">
      <c r="A1576" s="353">
        <v>99325</v>
      </c>
      <c r="B1576" s="354" t="s">
        <v>5132</v>
      </c>
      <c r="C1576" s="353" t="s">
        <v>15</v>
      </c>
      <c r="D1576" s="355">
        <v>2288.42</v>
      </c>
    </row>
    <row r="1577" spans="1:4" ht="67.5">
      <c r="A1577" s="353">
        <v>99326</v>
      </c>
      <c r="B1577" s="354" t="s">
        <v>5133</v>
      </c>
      <c r="C1577" s="353" t="s">
        <v>27</v>
      </c>
      <c r="D1577" s="355">
        <v>6652.58</v>
      </c>
    </row>
    <row r="1578" spans="1:4" ht="54">
      <c r="A1578" s="353">
        <v>99327</v>
      </c>
      <c r="B1578" s="354" t="s">
        <v>5134</v>
      </c>
      <c r="C1578" s="353" t="s">
        <v>15</v>
      </c>
      <c r="D1578" s="355">
        <v>2958.13</v>
      </c>
    </row>
    <row r="1579" spans="1:4" ht="54">
      <c r="A1579" s="353">
        <v>101800</v>
      </c>
      <c r="B1579" s="354" t="s">
        <v>5135</v>
      </c>
      <c r="C1579" s="353" t="s">
        <v>27</v>
      </c>
      <c r="D1579" s="355">
        <v>1295.0899999999999</v>
      </c>
    </row>
    <row r="1580" spans="1:4" ht="54">
      <c r="A1580" s="353">
        <v>101801</v>
      </c>
      <c r="B1580" s="354" t="s">
        <v>5136</v>
      </c>
      <c r="C1580" s="353" t="s">
        <v>27</v>
      </c>
      <c r="D1580" s="355">
        <v>951.78</v>
      </c>
    </row>
    <row r="1581" spans="1:4" ht="67.5">
      <c r="A1581" s="353">
        <v>101806</v>
      </c>
      <c r="B1581" s="354" t="s">
        <v>5137</v>
      </c>
      <c r="C1581" s="353" t="s">
        <v>27</v>
      </c>
      <c r="D1581" s="355">
        <v>415.62</v>
      </c>
    </row>
    <row r="1582" spans="1:4" ht="67.5">
      <c r="A1582" s="353">
        <v>101807</v>
      </c>
      <c r="B1582" s="354" t="s">
        <v>5138</v>
      </c>
      <c r="C1582" s="353" t="s">
        <v>27</v>
      </c>
      <c r="D1582" s="355">
        <v>347.63</v>
      </c>
    </row>
    <row r="1583" spans="1:4" ht="67.5">
      <c r="A1583" s="353">
        <v>101808</v>
      </c>
      <c r="B1583" s="354" t="s">
        <v>5139</v>
      </c>
      <c r="C1583" s="353" t="s">
        <v>27</v>
      </c>
      <c r="D1583" s="355">
        <v>437.08</v>
      </c>
    </row>
    <row r="1584" spans="1:4" ht="67.5">
      <c r="A1584" s="353">
        <v>101809</v>
      </c>
      <c r="B1584" s="354" t="s">
        <v>5140</v>
      </c>
      <c r="C1584" s="353" t="s">
        <v>27</v>
      </c>
      <c r="D1584" s="355">
        <v>2325.63</v>
      </c>
    </row>
    <row r="1585" spans="1:4" ht="54">
      <c r="A1585" s="353">
        <v>102139</v>
      </c>
      <c r="B1585" s="354" t="s">
        <v>5141</v>
      </c>
      <c r="C1585" s="353" t="s">
        <v>27</v>
      </c>
      <c r="D1585" s="355">
        <v>1425.79</v>
      </c>
    </row>
    <row r="1586" spans="1:4" ht="54">
      <c r="A1586" s="353">
        <v>102141</v>
      </c>
      <c r="B1586" s="354" t="s">
        <v>5142</v>
      </c>
      <c r="C1586" s="353" t="s">
        <v>27</v>
      </c>
      <c r="D1586" s="355">
        <v>2289.15</v>
      </c>
    </row>
    <row r="1587" spans="1:4" ht="54">
      <c r="A1587" s="353">
        <v>102142</v>
      </c>
      <c r="B1587" s="354" t="s">
        <v>5143</v>
      </c>
      <c r="C1587" s="353" t="s">
        <v>27</v>
      </c>
      <c r="D1587" s="355">
        <v>2260.3200000000002</v>
      </c>
    </row>
    <row r="1588" spans="1:4" ht="54">
      <c r="A1588" s="353">
        <v>102457</v>
      </c>
      <c r="B1588" s="354" t="s">
        <v>6754</v>
      </c>
      <c r="C1588" s="353" t="s">
        <v>27</v>
      </c>
      <c r="D1588" s="355">
        <v>1408.7</v>
      </c>
    </row>
    <row r="1589" spans="1:4" ht="40.5">
      <c r="A1589" s="353">
        <v>94263</v>
      </c>
      <c r="B1589" s="354" t="s">
        <v>3758</v>
      </c>
      <c r="C1589" s="353" t="s">
        <v>15</v>
      </c>
      <c r="D1589" s="355">
        <v>25.99</v>
      </c>
    </row>
    <row r="1590" spans="1:4" ht="40.5">
      <c r="A1590" s="353">
        <v>94264</v>
      </c>
      <c r="B1590" s="354" t="s">
        <v>3759</v>
      </c>
      <c r="C1590" s="353" t="s">
        <v>15</v>
      </c>
      <c r="D1590" s="355">
        <v>28.54</v>
      </c>
    </row>
    <row r="1591" spans="1:4" ht="40.5">
      <c r="A1591" s="353">
        <v>94265</v>
      </c>
      <c r="B1591" s="354" t="s">
        <v>3760</v>
      </c>
      <c r="C1591" s="353" t="s">
        <v>15</v>
      </c>
      <c r="D1591" s="355">
        <v>35.22</v>
      </c>
    </row>
    <row r="1592" spans="1:4" ht="40.5">
      <c r="A1592" s="353">
        <v>94266</v>
      </c>
      <c r="B1592" s="354" t="s">
        <v>3761</v>
      </c>
      <c r="C1592" s="353" t="s">
        <v>15</v>
      </c>
      <c r="D1592" s="355">
        <v>38.130000000000003</v>
      </c>
    </row>
    <row r="1593" spans="1:4" ht="67.5">
      <c r="A1593" s="353">
        <v>94267</v>
      </c>
      <c r="B1593" s="354" t="s">
        <v>3762</v>
      </c>
      <c r="C1593" s="353" t="s">
        <v>15</v>
      </c>
      <c r="D1593" s="355">
        <v>42.37</v>
      </c>
    </row>
    <row r="1594" spans="1:4" ht="67.5">
      <c r="A1594" s="353">
        <v>94268</v>
      </c>
      <c r="B1594" s="354" t="s">
        <v>3763</v>
      </c>
      <c r="C1594" s="353" t="s">
        <v>15</v>
      </c>
      <c r="D1594" s="355">
        <v>45.57</v>
      </c>
    </row>
    <row r="1595" spans="1:4" ht="67.5">
      <c r="A1595" s="353">
        <v>94269</v>
      </c>
      <c r="B1595" s="354" t="s">
        <v>3764</v>
      </c>
      <c r="C1595" s="353" t="s">
        <v>15</v>
      </c>
      <c r="D1595" s="355">
        <v>61.58</v>
      </c>
    </row>
    <row r="1596" spans="1:4" ht="67.5">
      <c r="A1596" s="353">
        <v>94270</v>
      </c>
      <c r="B1596" s="354" t="s">
        <v>3765</v>
      </c>
      <c r="C1596" s="353" t="s">
        <v>15</v>
      </c>
      <c r="D1596" s="355">
        <v>66.040000000000006</v>
      </c>
    </row>
    <row r="1597" spans="1:4" ht="67.5">
      <c r="A1597" s="353">
        <v>94271</v>
      </c>
      <c r="B1597" s="354" t="s">
        <v>3766</v>
      </c>
      <c r="C1597" s="353" t="s">
        <v>15</v>
      </c>
      <c r="D1597" s="355">
        <v>75.2</v>
      </c>
    </row>
    <row r="1598" spans="1:4" ht="67.5">
      <c r="A1598" s="353">
        <v>94272</v>
      </c>
      <c r="B1598" s="354" t="s">
        <v>3767</v>
      </c>
      <c r="C1598" s="353" t="s">
        <v>15</v>
      </c>
      <c r="D1598" s="355">
        <v>81.17</v>
      </c>
    </row>
    <row r="1599" spans="1:4" ht="81">
      <c r="A1599" s="353">
        <v>94273</v>
      </c>
      <c r="B1599" s="354" t="s">
        <v>2436</v>
      </c>
      <c r="C1599" s="353" t="s">
        <v>15</v>
      </c>
      <c r="D1599" s="355">
        <v>49.05</v>
      </c>
    </row>
    <row r="1600" spans="1:4" ht="81">
      <c r="A1600" s="353">
        <v>94274</v>
      </c>
      <c r="B1600" s="354" t="s">
        <v>2437</v>
      </c>
      <c r="C1600" s="353" t="s">
        <v>15</v>
      </c>
      <c r="D1600" s="355">
        <v>51.87</v>
      </c>
    </row>
    <row r="1601" spans="1:4" ht="81">
      <c r="A1601" s="353">
        <v>94275</v>
      </c>
      <c r="B1601" s="354" t="s">
        <v>2438</v>
      </c>
      <c r="C1601" s="353" t="s">
        <v>15</v>
      </c>
      <c r="D1601" s="355">
        <v>47.46</v>
      </c>
    </row>
    <row r="1602" spans="1:4" ht="81">
      <c r="A1602" s="353">
        <v>94276</v>
      </c>
      <c r="B1602" s="354" t="s">
        <v>2439</v>
      </c>
      <c r="C1602" s="353" t="s">
        <v>15</v>
      </c>
      <c r="D1602" s="355">
        <v>50.28</v>
      </c>
    </row>
    <row r="1603" spans="1:4" ht="81">
      <c r="A1603" s="353">
        <v>94277</v>
      </c>
      <c r="B1603" s="354" t="s">
        <v>6968</v>
      </c>
      <c r="C1603" s="353" t="s">
        <v>15</v>
      </c>
      <c r="D1603" s="355">
        <v>38.65</v>
      </c>
    </row>
    <row r="1604" spans="1:4" ht="81">
      <c r="A1604" s="353">
        <v>94278</v>
      </c>
      <c r="B1604" s="354" t="s">
        <v>6969</v>
      </c>
      <c r="C1604" s="353" t="s">
        <v>15</v>
      </c>
      <c r="D1604" s="355">
        <v>41.47</v>
      </c>
    </row>
    <row r="1605" spans="1:4" ht="81">
      <c r="A1605" s="353">
        <v>94279</v>
      </c>
      <c r="B1605" s="354" t="s">
        <v>6970</v>
      </c>
      <c r="C1605" s="353" t="s">
        <v>15</v>
      </c>
      <c r="D1605" s="355">
        <v>46.25</v>
      </c>
    </row>
    <row r="1606" spans="1:4" ht="81">
      <c r="A1606" s="353">
        <v>94280</v>
      </c>
      <c r="B1606" s="354" t="s">
        <v>6971</v>
      </c>
      <c r="C1606" s="353" t="s">
        <v>15</v>
      </c>
      <c r="D1606" s="355">
        <v>49.08</v>
      </c>
    </row>
    <row r="1607" spans="1:4" ht="40.5">
      <c r="A1607" s="353">
        <v>94281</v>
      </c>
      <c r="B1607" s="354" t="s">
        <v>2440</v>
      </c>
      <c r="C1607" s="353" t="s">
        <v>15</v>
      </c>
      <c r="D1607" s="355">
        <v>42.4</v>
      </c>
    </row>
    <row r="1608" spans="1:4" ht="40.5">
      <c r="A1608" s="353">
        <v>94282</v>
      </c>
      <c r="B1608" s="354" t="s">
        <v>2441</v>
      </c>
      <c r="C1608" s="353" t="s">
        <v>15</v>
      </c>
      <c r="D1608" s="355">
        <v>50.99</v>
      </c>
    </row>
    <row r="1609" spans="1:4" ht="40.5">
      <c r="A1609" s="353">
        <v>94283</v>
      </c>
      <c r="B1609" s="354" t="s">
        <v>2442</v>
      </c>
      <c r="C1609" s="353" t="s">
        <v>15</v>
      </c>
      <c r="D1609" s="355">
        <v>55.89</v>
      </c>
    </row>
    <row r="1610" spans="1:4" ht="40.5">
      <c r="A1610" s="353">
        <v>94284</v>
      </c>
      <c r="B1610" s="354" t="s">
        <v>2443</v>
      </c>
      <c r="C1610" s="353" t="s">
        <v>15</v>
      </c>
      <c r="D1610" s="355">
        <v>64.48</v>
      </c>
    </row>
    <row r="1611" spans="1:4" ht="40.5">
      <c r="A1611" s="353">
        <v>94285</v>
      </c>
      <c r="B1611" s="354" t="s">
        <v>2444</v>
      </c>
      <c r="C1611" s="353" t="s">
        <v>15</v>
      </c>
      <c r="D1611" s="355">
        <v>68.98</v>
      </c>
    </row>
    <row r="1612" spans="1:4" ht="40.5">
      <c r="A1612" s="353">
        <v>94286</v>
      </c>
      <c r="B1612" s="354" t="s">
        <v>2445</v>
      </c>
      <c r="C1612" s="353" t="s">
        <v>15</v>
      </c>
      <c r="D1612" s="355">
        <v>77.56</v>
      </c>
    </row>
    <row r="1613" spans="1:4" ht="40.5">
      <c r="A1613" s="353">
        <v>94287</v>
      </c>
      <c r="B1613" s="354" t="s">
        <v>2446</v>
      </c>
      <c r="C1613" s="353" t="s">
        <v>15</v>
      </c>
      <c r="D1613" s="355">
        <v>32.42</v>
      </c>
    </row>
    <row r="1614" spans="1:4" ht="40.5">
      <c r="A1614" s="353">
        <v>94288</v>
      </c>
      <c r="B1614" s="354" t="s">
        <v>2447</v>
      </c>
      <c r="C1614" s="353" t="s">
        <v>15</v>
      </c>
      <c r="D1614" s="355">
        <v>39.92</v>
      </c>
    </row>
    <row r="1615" spans="1:4" ht="40.5">
      <c r="A1615" s="353">
        <v>94289</v>
      </c>
      <c r="B1615" s="354" t="s">
        <v>2448</v>
      </c>
      <c r="C1615" s="353" t="s">
        <v>15</v>
      </c>
      <c r="D1615" s="355">
        <v>41.99</v>
      </c>
    </row>
    <row r="1616" spans="1:4" ht="40.5">
      <c r="A1616" s="353">
        <v>94290</v>
      </c>
      <c r="B1616" s="354" t="s">
        <v>2449</v>
      </c>
      <c r="C1616" s="353" t="s">
        <v>15</v>
      </c>
      <c r="D1616" s="355">
        <v>49.5</v>
      </c>
    </row>
    <row r="1617" spans="1:4" ht="40.5">
      <c r="A1617" s="353">
        <v>94291</v>
      </c>
      <c r="B1617" s="354" t="s">
        <v>2450</v>
      </c>
      <c r="C1617" s="353" t="s">
        <v>15</v>
      </c>
      <c r="D1617" s="355">
        <v>51.19</v>
      </c>
    </row>
    <row r="1618" spans="1:4" ht="40.5">
      <c r="A1618" s="353">
        <v>94292</v>
      </c>
      <c r="B1618" s="354" t="s">
        <v>2451</v>
      </c>
      <c r="C1618" s="353" t="s">
        <v>15</v>
      </c>
      <c r="D1618" s="355">
        <v>58.71</v>
      </c>
    </row>
    <row r="1619" spans="1:4" ht="54">
      <c r="A1619" s="353">
        <v>94293</v>
      </c>
      <c r="B1619" s="354" t="s">
        <v>516</v>
      </c>
      <c r="C1619" s="353" t="s">
        <v>15</v>
      </c>
      <c r="D1619" s="355">
        <v>139.33000000000001</v>
      </c>
    </row>
    <row r="1620" spans="1:4" ht="40.5">
      <c r="A1620" s="353">
        <v>94294</v>
      </c>
      <c r="B1620" s="354" t="s">
        <v>2452</v>
      </c>
      <c r="C1620" s="353" t="s">
        <v>15</v>
      </c>
      <c r="D1620" s="355">
        <v>6.79</v>
      </c>
    </row>
    <row r="1621" spans="1:4" ht="54">
      <c r="A1621" s="353">
        <v>102727</v>
      </c>
      <c r="B1621" s="354" t="s">
        <v>7281</v>
      </c>
      <c r="C1621" s="353" t="s">
        <v>36</v>
      </c>
      <c r="D1621" s="355">
        <v>71.66</v>
      </c>
    </row>
    <row r="1622" spans="1:4" ht="40.5">
      <c r="A1622" s="353">
        <v>102728</v>
      </c>
      <c r="B1622" s="354" t="s">
        <v>7282</v>
      </c>
      <c r="C1622" s="353" t="s">
        <v>17</v>
      </c>
      <c r="D1622" s="355">
        <v>19.34</v>
      </c>
    </row>
    <row r="1623" spans="1:4" ht="40.5">
      <c r="A1623" s="353">
        <v>102729</v>
      </c>
      <c r="B1623" s="354" t="s">
        <v>7283</v>
      </c>
      <c r="C1623" s="353" t="s">
        <v>17</v>
      </c>
      <c r="D1623" s="355">
        <v>18.97</v>
      </c>
    </row>
    <row r="1624" spans="1:4" ht="40.5">
      <c r="A1624" s="353">
        <v>102730</v>
      </c>
      <c r="B1624" s="354" t="s">
        <v>7284</v>
      </c>
      <c r="C1624" s="353" t="s">
        <v>17</v>
      </c>
      <c r="D1624" s="355">
        <v>17.350000000000001</v>
      </c>
    </row>
    <row r="1625" spans="1:4" ht="40.5">
      <c r="A1625" s="353">
        <v>102731</v>
      </c>
      <c r="B1625" s="354" t="s">
        <v>7285</v>
      </c>
      <c r="C1625" s="353" t="s">
        <v>17</v>
      </c>
      <c r="D1625" s="355">
        <v>14.82</v>
      </c>
    </row>
    <row r="1626" spans="1:4" ht="40.5">
      <c r="A1626" s="353">
        <v>102732</v>
      </c>
      <c r="B1626" s="354" t="s">
        <v>7286</v>
      </c>
      <c r="C1626" s="353" t="s">
        <v>17</v>
      </c>
      <c r="D1626" s="355">
        <v>14.41</v>
      </c>
    </row>
    <row r="1627" spans="1:4" ht="40.5">
      <c r="A1627" s="353">
        <v>102733</v>
      </c>
      <c r="B1627" s="354" t="s">
        <v>7287</v>
      </c>
      <c r="C1627" s="353" t="s">
        <v>17</v>
      </c>
      <c r="D1627" s="355">
        <v>16.559999999999999</v>
      </c>
    </row>
    <row r="1628" spans="1:4" ht="27">
      <c r="A1628" s="353">
        <v>102734</v>
      </c>
      <c r="B1628" s="354" t="s">
        <v>7288</v>
      </c>
      <c r="C1628" s="353" t="s">
        <v>17</v>
      </c>
      <c r="D1628" s="355">
        <v>18.61</v>
      </c>
    </row>
    <row r="1629" spans="1:4" ht="27">
      <c r="A1629" s="353">
        <v>102735</v>
      </c>
      <c r="B1629" s="354" t="s">
        <v>7289</v>
      </c>
      <c r="C1629" s="353" t="s">
        <v>17</v>
      </c>
      <c r="D1629" s="355">
        <v>18.36</v>
      </c>
    </row>
    <row r="1630" spans="1:4" ht="40.5">
      <c r="A1630" s="353">
        <v>102736</v>
      </c>
      <c r="B1630" s="354" t="s">
        <v>7290</v>
      </c>
      <c r="C1630" s="353" t="s">
        <v>24</v>
      </c>
      <c r="D1630" s="355">
        <v>526.92999999999995</v>
      </c>
    </row>
    <row r="1631" spans="1:4" ht="54">
      <c r="A1631" s="353">
        <v>102737</v>
      </c>
      <c r="B1631" s="354" t="s">
        <v>7291</v>
      </c>
      <c r="C1631" s="353" t="s">
        <v>27</v>
      </c>
      <c r="D1631" s="355">
        <v>1065.25</v>
      </c>
    </row>
    <row r="1632" spans="1:4" ht="54">
      <c r="A1632" s="353">
        <v>102738</v>
      </c>
      <c r="B1632" s="354" t="s">
        <v>7292</v>
      </c>
      <c r="C1632" s="353" t="s">
        <v>27</v>
      </c>
      <c r="D1632" s="355">
        <v>2224.71</v>
      </c>
    </row>
    <row r="1633" spans="1:4" ht="54">
      <c r="A1633" s="353">
        <v>102739</v>
      </c>
      <c r="B1633" s="354" t="s">
        <v>7293</v>
      </c>
      <c r="C1633" s="353" t="s">
        <v>27</v>
      </c>
      <c r="D1633" s="355">
        <v>3766.5</v>
      </c>
    </row>
    <row r="1634" spans="1:4" ht="54">
      <c r="A1634" s="353">
        <v>102740</v>
      </c>
      <c r="B1634" s="354" t="s">
        <v>7294</v>
      </c>
      <c r="C1634" s="353" t="s">
        <v>27</v>
      </c>
      <c r="D1634" s="355">
        <v>5702.08</v>
      </c>
    </row>
    <row r="1635" spans="1:4" ht="54">
      <c r="A1635" s="353">
        <v>102741</v>
      </c>
      <c r="B1635" s="354" t="s">
        <v>7295</v>
      </c>
      <c r="C1635" s="353" t="s">
        <v>27</v>
      </c>
      <c r="D1635" s="355">
        <v>8076.48</v>
      </c>
    </row>
    <row r="1636" spans="1:4" ht="54">
      <c r="A1636" s="353">
        <v>102742</v>
      </c>
      <c r="B1636" s="354" t="s">
        <v>7296</v>
      </c>
      <c r="C1636" s="353" t="s">
        <v>27</v>
      </c>
      <c r="D1636" s="355">
        <v>14113.66</v>
      </c>
    </row>
    <row r="1637" spans="1:4" ht="40.5">
      <c r="A1637" s="353">
        <v>102743</v>
      </c>
      <c r="B1637" s="354" t="s">
        <v>7297</v>
      </c>
      <c r="C1637" s="353" t="s">
        <v>27</v>
      </c>
      <c r="D1637" s="355">
        <v>13827.92</v>
      </c>
    </row>
    <row r="1638" spans="1:4" ht="54">
      <c r="A1638" s="353">
        <v>102744</v>
      </c>
      <c r="B1638" s="354" t="s">
        <v>7298</v>
      </c>
      <c r="C1638" s="353" t="s">
        <v>27</v>
      </c>
      <c r="D1638" s="355">
        <v>6892.06</v>
      </c>
    </row>
    <row r="1639" spans="1:4" ht="54">
      <c r="A1639" s="353">
        <v>102745</v>
      </c>
      <c r="B1639" s="354" t="s">
        <v>7299</v>
      </c>
      <c r="C1639" s="353" t="s">
        <v>27</v>
      </c>
      <c r="D1639" s="355">
        <v>9779.51</v>
      </c>
    </row>
    <row r="1640" spans="1:4" ht="54">
      <c r="A1640" s="353">
        <v>102746</v>
      </c>
      <c r="B1640" s="354" t="s">
        <v>7300</v>
      </c>
      <c r="C1640" s="353" t="s">
        <v>27</v>
      </c>
      <c r="D1640" s="355">
        <v>17118.5</v>
      </c>
    </row>
    <row r="1641" spans="1:4" ht="54">
      <c r="A1641" s="353">
        <v>102747</v>
      </c>
      <c r="B1641" s="354" t="s">
        <v>7301</v>
      </c>
      <c r="C1641" s="353" t="s">
        <v>27</v>
      </c>
      <c r="D1641" s="355">
        <v>8581.48</v>
      </c>
    </row>
    <row r="1642" spans="1:4" ht="54">
      <c r="A1642" s="353">
        <v>102748</v>
      </c>
      <c r="B1642" s="354" t="s">
        <v>7302</v>
      </c>
      <c r="C1642" s="353" t="s">
        <v>27</v>
      </c>
      <c r="D1642" s="355">
        <v>12118.34</v>
      </c>
    </row>
    <row r="1643" spans="1:4" ht="54">
      <c r="A1643" s="353">
        <v>102749</v>
      </c>
      <c r="B1643" s="354" t="s">
        <v>7303</v>
      </c>
      <c r="C1643" s="353" t="s">
        <v>27</v>
      </c>
      <c r="D1643" s="355">
        <v>21004.16</v>
      </c>
    </row>
    <row r="1644" spans="1:4" ht="54">
      <c r="A1644" s="353">
        <v>102750</v>
      </c>
      <c r="B1644" s="354" t="s">
        <v>7304</v>
      </c>
      <c r="C1644" s="353" t="s">
        <v>27</v>
      </c>
      <c r="D1644" s="355">
        <v>2732.15</v>
      </c>
    </row>
    <row r="1645" spans="1:4" ht="54">
      <c r="A1645" s="353">
        <v>102751</v>
      </c>
      <c r="B1645" s="354" t="s">
        <v>7305</v>
      </c>
      <c r="C1645" s="353" t="s">
        <v>27</v>
      </c>
      <c r="D1645" s="355">
        <v>4838</v>
      </c>
    </row>
    <row r="1646" spans="1:4" ht="54">
      <c r="A1646" s="353">
        <v>102752</v>
      </c>
      <c r="B1646" s="354" t="s">
        <v>7306</v>
      </c>
      <c r="C1646" s="353" t="s">
        <v>27</v>
      </c>
      <c r="D1646" s="355">
        <v>7813.71</v>
      </c>
    </row>
    <row r="1647" spans="1:4" ht="54">
      <c r="A1647" s="353">
        <v>102753</v>
      </c>
      <c r="B1647" s="354" t="s">
        <v>7307</v>
      </c>
      <c r="C1647" s="353" t="s">
        <v>27</v>
      </c>
      <c r="D1647" s="355">
        <v>11702.42</v>
      </c>
    </row>
    <row r="1648" spans="1:4" ht="54">
      <c r="A1648" s="353">
        <v>102754</v>
      </c>
      <c r="B1648" s="354" t="s">
        <v>7308</v>
      </c>
      <c r="C1648" s="353" t="s">
        <v>27</v>
      </c>
      <c r="D1648" s="355">
        <v>22479.47</v>
      </c>
    </row>
    <row r="1649" spans="1:4" ht="54">
      <c r="A1649" s="353">
        <v>102755</v>
      </c>
      <c r="B1649" s="354" t="s">
        <v>7309</v>
      </c>
      <c r="C1649" s="353" t="s">
        <v>27</v>
      </c>
      <c r="D1649" s="355">
        <v>10978.68</v>
      </c>
    </row>
    <row r="1650" spans="1:4" ht="54">
      <c r="A1650" s="353">
        <v>102756</v>
      </c>
      <c r="B1650" s="354" t="s">
        <v>7310</v>
      </c>
      <c r="C1650" s="353" t="s">
        <v>27</v>
      </c>
      <c r="D1650" s="355">
        <v>16494.75</v>
      </c>
    </row>
    <row r="1651" spans="1:4" ht="54">
      <c r="A1651" s="353">
        <v>102757</v>
      </c>
      <c r="B1651" s="354" t="s">
        <v>7311</v>
      </c>
      <c r="C1651" s="353" t="s">
        <v>27</v>
      </c>
      <c r="D1651" s="355">
        <v>30998.560000000001</v>
      </c>
    </row>
    <row r="1652" spans="1:4" ht="54">
      <c r="A1652" s="353">
        <v>102758</v>
      </c>
      <c r="B1652" s="354" t="s">
        <v>7312</v>
      </c>
      <c r="C1652" s="353" t="s">
        <v>27</v>
      </c>
      <c r="D1652" s="355">
        <v>14160.11</v>
      </c>
    </row>
    <row r="1653" spans="1:4" ht="54">
      <c r="A1653" s="353">
        <v>102759</v>
      </c>
      <c r="B1653" s="354" t="s">
        <v>7313</v>
      </c>
      <c r="C1653" s="353" t="s">
        <v>27</v>
      </c>
      <c r="D1653" s="355">
        <v>21312.18</v>
      </c>
    </row>
    <row r="1654" spans="1:4" ht="54">
      <c r="A1654" s="353">
        <v>102760</v>
      </c>
      <c r="B1654" s="354" t="s">
        <v>7314</v>
      </c>
      <c r="C1654" s="353" t="s">
        <v>27</v>
      </c>
      <c r="D1654" s="355">
        <v>39675.410000000003</v>
      </c>
    </row>
    <row r="1655" spans="1:4" ht="54">
      <c r="A1655" s="353">
        <v>102761</v>
      </c>
      <c r="B1655" s="354" t="s">
        <v>7315</v>
      </c>
      <c r="C1655" s="353" t="s">
        <v>27</v>
      </c>
      <c r="D1655" s="355">
        <v>12755.16</v>
      </c>
    </row>
    <row r="1656" spans="1:4" ht="54">
      <c r="A1656" s="353">
        <v>102762</v>
      </c>
      <c r="B1656" s="354" t="s">
        <v>7316</v>
      </c>
      <c r="C1656" s="353" t="s">
        <v>27</v>
      </c>
      <c r="D1656" s="355">
        <v>20107.07</v>
      </c>
    </row>
    <row r="1657" spans="1:4" ht="54">
      <c r="A1657" s="353">
        <v>102763</v>
      </c>
      <c r="B1657" s="354" t="s">
        <v>7317</v>
      </c>
      <c r="C1657" s="353" t="s">
        <v>27</v>
      </c>
      <c r="D1657" s="355">
        <v>28335.89</v>
      </c>
    </row>
    <row r="1658" spans="1:4" ht="54">
      <c r="A1658" s="353">
        <v>102764</v>
      </c>
      <c r="B1658" s="354" t="s">
        <v>7318</v>
      </c>
      <c r="C1658" s="353" t="s">
        <v>27</v>
      </c>
      <c r="D1658" s="355">
        <v>40779.629999999997</v>
      </c>
    </row>
    <row r="1659" spans="1:4" ht="54">
      <c r="A1659" s="353">
        <v>102765</v>
      </c>
      <c r="B1659" s="354" t="s">
        <v>7319</v>
      </c>
      <c r="C1659" s="353" t="s">
        <v>27</v>
      </c>
      <c r="D1659" s="355">
        <v>15739.91</v>
      </c>
    </row>
    <row r="1660" spans="1:4" ht="54">
      <c r="A1660" s="353">
        <v>102766</v>
      </c>
      <c r="B1660" s="354" t="s">
        <v>7320</v>
      </c>
      <c r="C1660" s="353" t="s">
        <v>27</v>
      </c>
      <c r="D1660" s="355">
        <v>24271.21</v>
      </c>
    </row>
    <row r="1661" spans="1:4" ht="54">
      <c r="A1661" s="353">
        <v>102767</v>
      </c>
      <c r="B1661" s="354" t="s">
        <v>7321</v>
      </c>
      <c r="C1661" s="353" t="s">
        <v>27</v>
      </c>
      <c r="D1661" s="355">
        <v>34595.339999999997</v>
      </c>
    </row>
    <row r="1662" spans="1:4" ht="54">
      <c r="A1662" s="353">
        <v>102768</v>
      </c>
      <c r="B1662" s="354" t="s">
        <v>7322</v>
      </c>
      <c r="C1662" s="353" t="s">
        <v>27</v>
      </c>
      <c r="D1662" s="355">
        <v>171005.01</v>
      </c>
    </row>
    <row r="1663" spans="1:4" ht="54">
      <c r="A1663" s="353">
        <v>102769</v>
      </c>
      <c r="B1663" s="354" t="s">
        <v>7323</v>
      </c>
      <c r="C1663" s="353" t="s">
        <v>27</v>
      </c>
      <c r="D1663" s="355">
        <v>18219.740000000002</v>
      </c>
    </row>
    <row r="1664" spans="1:4" ht="54">
      <c r="A1664" s="353">
        <v>102770</v>
      </c>
      <c r="B1664" s="354" t="s">
        <v>7324</v>
      </c>
      <c r="C1664" s="353" t="s">
        <v>27</v>
      </c>
      <c r="D1664" s="355">
        <v>28515.91</v>
      </c>
    </row>
    <row r="1665" spans="1:4" ht="54">
      <c r="A1665" s="353">
        <v>102771</v>
      </c>
      <c r="B1665" s="354" t="s">
        <v>7325</v>
      </c>
      <c r="C1665" s="353" t="s">
        <v>27</v>
      </c>
      <c r="D1665" s="355">
        <v>40617.18</v>
      </c>
    </row>
    <row r="1666" spans="1:4" ht="54">
      <c r="A1666" s="353">
        <v>102772</v>
      </c>
      <c r="B1666" s="354" t="s">
        <v>7326</v>
      </c>
      <c r="C1666" s="353" t="s">
        <v>27</v>
      </c>
      <c r="D1666" s="355">
        <v>58728.11</v>
      </c>
    </row>
    <row r="1667" spans="1:4" ht="54">
      <c r="A1667" s="353">
        <v>102773</v>
      </c>
      <c r="B1667" s="354" t="s">
        <v>7327</v>
      </c>
      <c r="C1667" s="353" t="s">
        <v>27</v>
      </c>
      <c r="D1667" s="355">
        <v>6055.6</v>
      </c>
    </row>
    <row r="1668" spans="1:4" ht="54">
      <c r="A1668" s="353">
        <v>102774</v>
      </c>
      <c r="B1668" s="354" t="s">
        <v>7328</v>
      </c>
      <c r="C1668" s="353" t="s">
        <v>27</v>
      </c>
      <c r="D1668" s="355">
        <v>6055.6</v>
      </c>
    </row>
    <row r="1669" spans="1:4" ht="54">
      <c r="A1669" s="353">
        <v>102775</v>
      </c>
      <c r="B1669" s="354" t="s">
        <v>7329</v>
      </c>
      <c r="C1669" s="353" t="s">
        <v>27</v>
      </c>
      <c r="D1669" s="355">
        <v>9037.6</v>
      </c>
    </row>
    <row r="1670" spans="1:4" ht="54">
      <c r="A1670" s="353">
        <v>102776</v>
      </c>
      <c r="B1670" s="354" t="s">
        <v>7330</v>
      </c>
      <c r="C1670" s="353" t="s">
        <v>27</v>
      </c>
      <c r="D1670" s="355">
        <v>9037.6</v>
      </c>
    </row>
    <row r="1671" spans="1:4" ht="54">
      <c r="A1671" s="353">
        <v>102777</v>
      </c>
      <c r="B1671" s="354" t="s">
        <v>7331</v>
      </c>
      <c r="C1671" s="353" t="s">
        <v>27</v>
      </c>
      <c r="D1671" s="355">
        <v>13678.02</v>
      </c>
    </row>
    <row r="1672" spans="1:4" ht="54">
      <c r="A1672" s="353">
        <v>102778</v>
      </c>
      <c r="B1672" s="354" t="s">
        <v>7332</v>
      </c>
      <c r="C1672" s="353" t="s">
        <v>27</v>
      </c>
      <c r="D1672" s="355">
        <v>20856.04</v>
      </c>
    </row>
    <row r="1673" spans="1:4" ht="40.5">
      <c r="A1673" s="353">
        <v>102779</v>
      </c>
      <c r="B1673" s="354" t="s">
        <v>7333</v>
      </c>
      <c r="C1673" s="353" t="s">
        <v>27</v>
      </c>
      <c r="D1673" s="355">
        <v>6055.6</v>
      </c>
    </row>
    <row r="1674" spans="1:4" ht="40.5">
      <c r="A1674" s="353">
        <v>102780</v>
      </c>
      <c r="B1674" s="354" t="s">
        <v>7334</v>
      </c>
      <c r="C1674" s="353" t="s">
        <v>27</v>
      </c>
      <c r="D1674" s="355">
        <v>6968.52</v>
      </c>
    </row>
    <row r="1675" spans="1:4" ht="40.5">
      <c r="A1675" s="353">
        <v>102781</v>
      </c>
      <c r="B1675" s="354" t="s">
        <v>7335</v>
      </c>
      <c r="C1675" s="353" t="s">
        <v>27</v>
      </c>
      <c r="D1675" s="355">
        <v>10323.27</v>
      </c>
    </row>
    <row r="1676" spans="1:4" ht="54">
      <c r="A1676" s="353">
        <v>102782</v>
      </c>
      <c r="B1676" s="354" t="s">
        <v>7336</v>
      </c>
      <c r="C1676" s="353" t="s">
        <v>27</v>
      </c>
      <c r="D1676" s="355">
        <v>11562.94</v>
      </c>
    </row>
    <row r="1677" spans="1:4" ht="54">
      <c r="A1677" s="353">
        <v>102783</v>
      </c>
      <c r="B1677" s="354" t="s">
        <v>7337</v>
      </c>
      <c r="C1677" s="353" t="s">
        <v>27</v>
      </c>
      <c r="D1677" s="355">
        <v>15290.44</v>
      </c>
    </row>
    <row r="1678" spans="1:4" ht="54">
      <c r="A1678" s="353">
        <v>102784</v>
      </c>
      <c r="B1678" s="354" t="s">
        <v>7338</v>
      </c>
      <c r="C1678" s="353" t="s">
        <v>27</v>
      </c>
      <c r="D1678" s="355">
        <v>24445.05</v>
      </c>
    </row>
    <row r="1679" spans="1:4" ht="54">
      <c r="A1679" s="353">
        <v>102785</v>
      </c>
      <c r="B1679" s="354" t="s">
        <v>7339</v>
      </c>
      <c r="C1679" s="353" t="s">
        <v>27</v>
      </c>
      <c r="D1679" s="355">
        <v>6968.52</v>
      </c>
    </row>
    <row r="1680" spans="1:4" ht="54">
      <c r="A1680" s="353">
        <v>102786</v>
      </c>
      <c r="B1680" s="354" t="s">
        <v>7340</v>
      </c>
      <c r="C1680" s="353" t="s">
        <v>27</v>
      </c>
      <c r="D1680" s="355">
        <v>7835.44</v>
      </c>
    </row>
    <row r="1681" spans="1:4" ht="54">
      <c r="A1681" s="353">
        <v>102787</v>
      </c>
      <c r="B1681" s="354" t="s">
        <v>7341</v>
      </c>
      <c r="C1681" s="353" t="s">
        <v>27</v>
      </c>
      <c r="D1681" s="355">
        <v>11562.94</v>
      </c>
    </row>
    <row r="1682" spans="1:4" ht="54">
      <c r="A1682" s="353">
        <v>102788</v>
      </c>
      <c r="B1682" s="354" t="s">
        <v>7342</v>
      </c>
      <c r="C1682" s="353" t="s">
        <v>27</v>
      </c>
      <c r="D1682" s="355">
        <v>12793.98</v>
      </c>
    </row>
    <row r="1683" spans="1:4" ht="54">
      <c r="A1683" s="353">
        <v>102789</v>
      </c>
      <c r="B1683" s="354" t="s">
        <v>7343</v>
      </c>
      <c r="C1683" s="353" t="s">
        <v>27</v>
      </c>
      <c r="D1683" s="355">
        <v>16851.11</v>
      </c>
    </row>
    <row r="1684" spans="1:4" ht="54">
      <c r="A1684" s="353">
        <v>102790</v>
      </c>
      <c r="B1684" s="354" t="s">
        <v>7344</v>
      </c>
      <c r="C1684" s="353" t="s">
        <v>27</v>
      </c>
      <c r="D1684" s="355">
        <v>28177.81</v>
      </c>
    </row>
    <row r="1685" spans="1:4" ht="54">
      <c r="A1685" s="353">
        <v>102791</v>
      </c>
      <c r="B1685" s="354" t="s">
        <v>7345</v>
      </c>
      <c r="C1685" s="353" t="s">
        <v>27</v>
      </c>
      <c r="D1685" s="355">
        <v>22271.040000000001</v>
      </c>
    </row>
    <row r="1686" spans="1:4" ht="54">
      <c r="A1686" s="353">
        <v>102792</v>
      </c>
      <c r="B1686" s="354" t="s">
        <v>7346</v>
      </c>
      <c r="C1686" s="353" t="s">
        <v>27</v>
      </c>
      <c r="D1686" s="355">
        <v>36397.81</v>
      </c>
    </row>
    <row r="1687" spans="1:4" ht="54">
      <c r="A1687" s="353">
        <v>102793</v>
      </c>
      <c r="B1687" s="354" t="s">
        <v>7347</v>
      </c>
      <c r="C1687" s="353" t="s">
        <v>27</v>
      </c>
      <c r="D1687" s="355">
        <v>49282.17</v>
      </c>
    </row>
    <row r="1688" spans="1:4" ht="54">
      <c r="A1688" s="353">
        <v>102794</v>
      </c>
      <c r="B1688" s="354" t="s">
        <v>7348</v>
      </c>
      <c r="C1688" s="353" t="s">
        <v>27</v>
      </c>
      <c r="D1688" s="355">
        <v>70720.679999999993</v>
      </c>
    </row>
    <row r="1689" spans="1:4" ht="54">
      <c r="A1689" s="353">
        <v>102795</v>
      </c>
      <c r="B1689" s="354" t="s">
        <v>7349</v>
      </c>
      <c r="C1689" s="353" t="s">
        <v>27</v>
      </c>
      <c r="D1689" s="355">
        <v>23761.55</v>
      </c>
    </row>
    <row r="1690" spans="1:4" ht="54">
      <c r="A1690" s="353">
        <v>102796</v>
      </c>
      <c r="B1690" s="354" t="s">
        <v>7350</v>
      </c>
      <c r="C1690" s="353" t="s">
        <v>27</v>
      </c>
      <c r="D1690" s="355">
        <v>38529.74</v>
      </c>
    </row>
    <row r="1691" spans="1:4" ht="54">
      <c r="A1691" s="353">
        <v>102797</v>
      </c>
      <c r="B1691" s="354" t="s">
        <v>7351</v>
      </c>
      <c r="C1691" s="353" t="s">
        <v>27</v>
      </c>
      <c r="D1691" s="355">
        <v>54750.53</v>
      </c>
    </row>
    <row r="1692" spans="1:4" ht="54">
      <c r="A1692" s="353">
        <v>102798</v>
      </c>
      <c r="B1692" s="354" t="s">
        <v>7352</v>
      </c>
      <c r="C1692" s="353" t="s">
        <v>27</v>
      </c>
      <c r="D1692" s="355">
        <v>67095.12</v>
      </c>
    </row>
    <row r="1693" spans="1:4" ht="54">
      <c r="A1693" s="353">
        <v>102799</v>
      </c>
      <c r="B1693" s="354" t="s">
        <v>7353</v>
      </c>
      <c r="C1693" s="353" t="s">
        <v>27</v>
      </c>
      <c r="D1693" s="355">
        <v>24258.55</v>
      </c>
    </row>
    <row r="1694" spans="1:4" ht="54">
      <c r="A1694" s="353">
        <v>102800</v>
      </c>
      <c r="B1694" s="354" t="s">
        <v>7354</v>
      </c>
      <c r="C1694" s="353" t="s">
        <v>27</v>
      </c>
      <c r="D1694" s="355">
        <v>42282.67</v>
      </c>
    </row>
    <row r="1695" spans="1:4" ht="54">
      <c r="A1695" s="353">
        <v>102801</v>
      </c>
      <c r="B1695" s="354" t="s">
        <v>7355</v>
      </c>
      <c r="C1695" s="353" t="s">
        <v>27</v>
      </c>
      <c r="D1695" s="355">
        <v>59381.88</v>
      </c>
    </row>
    <row r="1696" spans="1:4" ht="54">
      <c r="A1696" s="353">
        <v>102802</v>
      </c>
      <c r="B1696" s="354" t="s">
        <v>7356</v>
      </c>
      <c r="C1696" s="353" t="s">
        <v>27</v>
      </c>
      <c r="D1696" s="355">
        <v>71257.73</v>
      </c>
    </row>
    <row r="1697" spans="1:4" ht="54">
      <c r="A1697" s="353">
        <v>101570</v>
      </c>
      <c r="B1697" s="354" t="s">
        <v>5144</v>
      </c>
      <c r="C1697" s="353" t="s">
        <v>36</v>
      </c>
      <c r="D1697" s="355">
        <v>14.7</v>
      </c>
    </row>
    <row r="1698" spans="1:4" ht="54">
      <c r="A1698" s="353">
        <v>101571</v>
      </c>
      <c r="B1698" s="354" t="s">
        <v>5145</v>
      </c>
      <c r="C1698" s="353" t="s">
        <v>36</v>
      </c>
      <c r="D1698" s="355">
        <v>20.27</v>
      </c>
    </row>
    <row r="1699" spans="1:4" ht="54">
      <c r="A1699" s="353">
        <v>101572</v>
      </c>
      <c r="B1699" s="354" t="s">
        <v>5146</v>
      </c>
      <c r="C1699" s="353" t="s">
        <v>36</v>
      </c>
      <c r="D1699" s="355">
        <v>11.5</v>
      </c>
    </row>
    <row r="1700" spans="1:4" ht="54">
      <c r="A1700" s="353">
        <v>101573</v>
      </c>
      <c r="B1700" s="354" t="s">
        <v>5147</v>
      </c>
      <c r="C1700" s="353" t="s">
        <v>36</v>
      </c>
      <c r="D1700" s="355">
        <v>17.07</v>
      </c>
    </row>
    <row r="1701" spans="1:4" ht="54">
      <c r="A1701" s="353">
        <v>101574</v>
      </c>
      <c r="B1701" s="354" t="s">
        <v>5148</v>
      </c>
      <c r="C1701" s="353" t="s">
        <v>36</v>
      </c>
      <c r="D1701" s="355">
        <v>8.77</v>
      </c>
    </row>
    <row r="1702" spans="1:4" ht="54">
      <c r="A1702" s="353">
        <v>101575</v>
      </c>
      <c r="B1702" s="354" t="s">
        <v>5149</v>
      </c>
      <c r="C1702" s="353" t="s">
        <v>36</v>
      </c>
      <c r="D1702" s="355">
        <v>14.47</v>
      </c>
    </row>
    <row r="1703" spans="1:4" ht="40.5">
      <c r="A1703" s="353">
        <v>101576</v>
      </c>
      <c r="B1703" s="354" t="s">
        <v>5150</v>
      </c>
      <c r="C1703" s="353" t="s">
        <v>36</v>
      </c>
      <c r="D1703" s="355">
        <v>25.34</v>
      </c>
    </row>
    <row r="1704" spans="1:4" ht="54">
      <c r="A1704" s="353">
        <v>101577</v>
      </c>
      <c r="B1704" s="354" t="s">
        <v>5151</v>
      </c>
      <c r="C1704" s="353" t="s">
        <v>36</v>
      </c>
      <c r="D1704" s="355">
        <v>32.450000000000003</v>
      </c>
    </row>
    <row r="1705" spans="1:4" ht="40.5">
      <c r="A1705" s="353">
        <v>101578</v>
      </c>
      <c r="B1705" s="354" t="s">
        <v>5152</v>
      </c>
      <c r="C1705" s="353" t="s">
        <v>36</v>
      </c>
      <c r="D1705" s="355">
        <v>20.8</v>
      </c>
    </row>
    <row r="1706" spans="1:4" ht="54">
      <c r="A1706" s="353">
        <v>101579</v>
      </c>
      <c r="B1706" s="354" t="s">
        <v>5153</v>
      </c>
      <c r="C1706" s="353" t="s">
        <v>36</v>
      </c>
      <c r="D1706" s="355">
        <v>27.9</v>
      </c>
    </row>
    <row r="1707" spans="1:4" ht="40.5">
      <c r="A1707" s="353">
        <v>101580</v>
      </c>
      <c r="B1707" s="354" t="s">
        <v>5154</v>
      </c>
      <c r="C1707" s="353" t="s">
        <v>36</v>
      </c>
      <c r="D1707" s="355">
        <v>18.14</v>
      </c>
    </row>
    <row r="1708" spans="1:4" ht="54">
      <c r="A1708" s="353">
        <v>101581</v>
      </c>
      <c r="B1708" s="354" t="s">
        <v>5155</v>
      </c>
      <c r="C1708" s="353" t="s">
        <v>36</v>
      </c>
      <c r="D1708" s="355">
        <v>25.37</v>
      </c>
    </row>
    <row r="1709" spans="1:4" ht="40.5">
      <c r="A1709" s="353">
        <v>101582</v>
      </c>
      <c r="B1709" s="354" t="s">
        <v>5156</v>
      </c>
      <c r="C1709" s="353" t="s">
        <v>36</v>
      </c>
      <c r="D1709" s="355">
        <v>41.41</v>
      </c>
    </row>
    <row r="1710" spans="1:4" ht="54">
      <c r="A1710" s="353">
        <v>101583</v>
      </c>
      <c r="B1710" s="354" t="s">
        <v>5157</v>
      </c>
      <c r="C1710" s="353" t="s">
        <v>36</v>
      </c>
      <c r="D1710" s="355">
        <v>52.42</v>
      </c>
    </row>
    <row r="1711" spans="1:4" ht="40.5">
      <c r="A1711" s="353">
        <v>101584</v>
      </c>
      <c r="B1711" s="354" t="s">
        <v>5158</v>
      </c>
      <c r="C1711" s="353" t="s">
        <v>36</v>
      </c>
      <c r="D1711" s="355">
        <v>33.799999999999997</v>
      </c>
    </row>
    <row r="1712" spans="1:4" ht="54">
      <c r="A1712" s="353">
        <v>101585</v>
      </c>
      <c r="B1712" s="354" t="s">
        <v>5159</v>
      </c>
      <c r="C1712" s="353" t="s">
        <v>36</v>
      </c>
      <c r="D1712" s="355">
        <v>44.82</v>
      </c>
    </row>
    <row r="1713" spans="1:4" ht="40.5">
      <c r="A1713" s="353">
        <v>101586</v>
      </c>
      <c r="B1713" s="354" t="s">
        <v>5160</v>
      </c>
      <c r="C1713" s="353" t="s">
        <v>36</v>
      </c>
      <c r="D1713" s="355">
        <v>28.83</v>
      </c>
    </row>
    <row r="1714" spans="1:4" ht="54">
      <c r="A1714" s="353">
        <v>101587</v>
      </c>
      <c r="B1714" s="354" t="s">
        <v>5161</v>
      </c>
      <c r="C1714" s="353" t="s">
        <v>36</v>
      </c>
      <c r="D1714" s="355">
        <v>39.979999999999997</v>
      </c>
    </row>
    <row r="1715" spans="1:4" ht="54">
      <c r="A1715" s="353">
        <v>101588</v>
      </c>
      <c r="B1715" s="354" t="s">
        <v>5162</v>
      </c>
      <c r="C1715" s="353" t="s">
        <v>36</v>
      </c>
      <c r="D1715" s="355">
        <v>61.32</v>
      </c>
    </row>
    <row r="1716" spans="1:4" ht="54">
      <c r="A1716" s="353">
        <v>101589</v>
      </c>
      <c r="B1716" s="354" t="s">
        <v>5163</v>
      </c>
      <c r="C1716" s="353" t="s">
        <v>36</v>
      </c>
      <c r="D1716" s="355">
        <v>89.44</v>
      </c>
    </row>
    <row r="1717" spans="1:4" ht="54">
      <c r="A1717" s="353">
        <v>101590</v>
      </c>
      <c r="B1717" s="354" t="s">
        <v>5164</v>
      </c>
      <c r="C1717" s="353" t="s">
        <v>36</v>
      </c>
      <c r="D1717" s="355">
        <v>46.38</v>
      </c>
    </row>
    <row r="1718" spans="1:4" ht="54">
      <c r="A1718" s="353">
        <v>101591</v>
      </c>
      <c r="B1718" s="354" t="s">
        <v>5165</v>
      </c>
      <c r="C1718" s="353" t="s">
        <v>36</v>
      </c>
      <c r="D1718" s="355">
        <v>74.5</v>
      </c>
    </row>
    <row r="1719" spans="1:4" ht="54">
      <c r="A1719" s="353">
        <v>101592</v>
      </c>
      <c r="B1719" s="354" t="s">
        <v>5166</v>
      </c>
      <c r="C1719" s="353" t="s">
        <v>36</v>
      </c>
      <c r="D1719" s="355">
        <v>32.44</v>
      </c>
    </row>
    <row r="1720" spans="1:4" ht="54">
      <c r="A1720" s="353">
        <v>101593</v>
      </c>
      <c r="B1720" s="354" t="s">
        <v>5167</v>
      </c>
      <c r="C1720" s="353" t="s">
        <v>36</v>
      </c>
      <c r="D1720" s="355">
        <v>60.68</v>
      </c>
    </row>
    <row r="1721" spans="1:4" ht="54">
      <c r="A1721" s="353">
        <v>101600</v>
      </c>
      <c r="B1721" s="354" t="s">
        <v>5168</v>
      </c>
      <c r="C1721" s="353" t="s">
        <v>36</v>
      </c>
      <c r="D1721" s="355">
        <v>11.49</v>
      </c>
    </row>
    <row r="1722" spans="1:4" ht="67.5">
      <c r="A1722" s="353">
        <v>101601</v>
      </c>
      <c r="B1722" s="354" t="s">
        <v>5169</v>
      </c>
      <c r="C1722" s="353" t="s">
        <v>36</v>
      </c>
      <c r="D1722" s="355">
        <v>17.02</v>
      </c>
    </row>
    <row r="1723" spans="1:4" ht="54">
      <c r="A1723" s="353">
        <v>101602</v>
      </c>
      <c r="B1723" s="354" t="s">
        <v>5170</v>
      </c>
      <c r="C1723" s="353" t="s">
        <v>36</v>
      </c>
      <c r="D1723" s="355">
        <v>8.5299999999999994</v>
      </c>
    </row>
    <row r="1724" spans="1:4" ht="67.5">
      <c r="A1724" s="353">
        <v>101603</v>
      </c>
      <c r="B1724" s="354" t="s">
        <v>5171</v>
      </c>
      <c r="C1724" s="353" t="s">
        <v>36</v>
      </c>
      <c r="D1724" s="355">
        <v>14.05</v>
      </c>
    </row>
    <row r="1725" spans="1:4" ht="54">
      <c r="A1725" s="353">
        <v>101604</v>
      </c>
      <c r="B1725" s="354" t="s">
        <v>5172</v>
      </c>
      <c r="C1725" s="353" t="s">
        <v>36</v>
      </c>
      <c r="D1725" s="355">
        <v>5.57</v>
      </c>
    </row>
    <row r="1726" spans="1:4" ht="67.5">
      <c r="A1726" s="353">
        <v>101605</v>
      </c>
      <c r="B1726" s="354" t="s">
        <v>5173</v>
      </c>
      <c r="C1726" s="353" t="s">
        <v>36</v>
      </c>
      <c r="D1726" s="355">
        <v>11.09</v>
      </c>
    </row>
    <row r="1727" spans="1:4" ht="81">
      <c r="A1727" s="353">
        <v>90788</v>
      </c>
      <c r="B1727" s="354" t="s">
        <v>3768</v>
      </c>
      <c r="C1727" s="353" t="s">
        <v>27</v>
      </c>
      <c r="D1727" s="355">
        <v>706.05</v>
      </c>
    </row>
    <row r="1728" spans="1:4" ht="81">
      <c r="A1728" s="353">
        <v>90789</v>
      </c>
      <c r="B1728" s="354" t="s">
        <v>3769</v>
      </c>
      <c r="C1728" s="353" t="s">
        <v>27</v>
      </c>
      <c r="D1728" s="355">
        <v>707.29</v>
      </c>
    </row>
    <row r="1729" spans="1:4" ht="81">
      <c r="A1729" s="353">
        <v>90790</v>
      </c>
      <c r="B1729" s="354" t="s">
        <v>3770</v>
      </c>
      <c r="C1729" s="353" t="s">
        <v>27</v>
      </c>
      <c r="D1729" s="355">
        <v>729.32</v>
      </c>
    </row>
    <row r="1730" spans="1:4" ht="81">
      <c r="A1730" s="353">
        <v>90791</v>
      </c>
      <c r="B1730" s="354" t="s">
        <v>5174</v>
      </c>
      <c r="C1730" s="353" t="s">
        <v>27</v>
      </c>
      <c r="D1730" s="355">
        <v>854.15</v>
      </c>
    </row>
    <row r="1731" spans="1:4" ht="81">
      <c r="A1731" s="353">
        <v>90793</v>
      </c>
      <c r="B1731" s="354" t="s">
        <v>5175</v>
      </c>
      <c r="C1731" s="353" t="s">
        <v>27</v>
      </c>
      <c r="D1731" s="355">
        <v>904.32</v>
      </c>
    </row>
    <row r="1732" spans="1:4" ht="67.5">
      <c r="A1732" s="353">
        <v>90794</v>
      </c>
      <c r="B1732" s="354" t="s">
        <v>5176</v>
      </c>
      <c r="C1732" s="353" t="s">
        <v>27</v>
      </c>
      <c r="D1732" s="355">
        <v>598.25</v>
      </c>
    </row>
    <row r="1733" spans="1:4" ht="67.5">
      <c r="A1733" s="353">
        <v>90795</v>
      </c>
      <c r="B1733" s="354" t="s">
        <v>5177</v>
      </c>
      <c r="C1733" s="353" t="s">
        <v>27</v>
      </c>
      <c r="D1733" s="355">
        <v>603.21</v>
      </c>
    </row>
    <row r="1734" spans="1:4" ht="67.5">
      <c r="A1734" s="353">
        <v>90796</v>
      </c>
      <c r="B1734" s="354" t="s">
        <v>5178</v>
      </c>
      <c r="C1734" s="353" t="s">
        <v>27</v>
      </c>
      <c r="D1734" s="355">
        <v>608.14</v>
      </c>
    </row>
    <row r="1735" spans="1:4" ht="67.5">
      <c r="A1735" s="353">
        <v>90797</v>
      </c>
      <c r="B1735" s="354" t="s">
        <v>5179</v>
      </c>
      <c r="C1735" s="353" t="s">
        <v>27</v>
      </c>
      <c r="D1735" s="355">
        <v>613.08000000000004</v>
      </c>
    </row>
    <row r="1736" spans="1:4" ht="81">
      <c r="A1736" s="353">
        <v>90798</v>
      </c>
      <c r="B1736" s="354" t="s">
        <v>5180</v>
      </c>
      <c r="C1736" s="353" t="s">
        <v>27</v>
      </c>
      <c r="D1736" s="355">
        <v>895.58</v>
      </c>
    </row>
    <row r="1737" spans="1:4" ht="81">
      <c r="A1737" s="353">
        <v>90799</v>
      </c>
      <c r="B1737" s="354" t="s">
        <v>5181</v>
      </c>
      <c r="C1737" s="353" t="s">
        <v>27</v>
      </c>
      <c r="D1737" s="355">
        <v>923.45</v>
      </c>
    </row>
    <row r="1738" spans="1:4" ht="40.5">
      <c r="A1738" s="353">
        <v>90801</v>
      </c>
      <c r="B1738" s="354" t="s">
        <v>3771</v>
      </c>
      <c r="C1738" s="353" t="s">
        <v>27</v>
      </c>
      <c r="D1738" s="355">
        <v>183.14</v>
      </c>
    </row>
    <row r="1739" spans="1:4" ht="40.5">
      <c r="A1739" s="353">
        <v>90806</v>
      </c>
      <c r="B1739" s="354" t="s">
        <v>3772</v>
      </c>
      <c r="C1739" s="353" t="s">
        <v>27</v>
      </c>
      <c r="D1739" s="355">
        <v>249.22</v>
      </c>
    </row>
    <row r="1740" spans="1:4" ht="54">
      <c r="A1740" s="353">
        <v>90820</v>
      </c>
      <c r="B1740" s="354" t="s">
        <v>3773</v>
      </c>
      <c r="C1740" s="353" t="s">
        <v>27</v>
      </c>
      <c r="D1740" s="355">
        <v>265.43</v>
      </c>
    </row>
    <row r="1741" spans="1:4" ht="54">
      <c r="A1741" s="353">
        <v>90821</v>
      </c>
      <c r="B1741" s="354" t="s">
        <v>3774</v>
      </c>
      <c r="C1741" s="353" t="s">
        <v>27</v>
      </c>
      <c r="D1741" s="355">
        <v>270.41000000000003</v>
      </c>
    </row>
    <row r="1742" spans="1:4" ht="54">
      <c r="A1742" s="353">
        <v>90822</v>
      </c>
      <c r="B1742" s="354" t="s">
        <v>3775</v>
      </c>
      <c r="C1742" s="353" t="s">
        <v>27</v>
      </c>
      <c r="D1742" s="355">
        <v>290</v>
      </c>
    </row>
    <row r="1743" spans="1:4" ht="54">
      <c r="A1743" s="353">
        <v>90823</v>
      </c>
      <c r="B1743" s="354" t="s">
        <v>3776</v>
      </c>
      <c r="C1743" s="353" t="s">
        <v>27</v>
      </c>
      <c r="D1743" s="355">
        <v>357.72</v>
      </c>
    </row>
    <row r="1744" spans="1:4" ht="54">
      <c r="A1744" s="353">
        <v>90824</v>
      </c>
      <c r="B1744" s="354" t="s">
        <v>3777</v>
      </c>
      <c r="C1744" s="353" t="s">
        <v>27</v>
      </c>
      <c r="D1744" s="355">
        <v>513.17999999999995</v>
      </c>
    </row>
    <row r="1745" spans="1:4" ht="54">
      <c r="A1745" s="353">
        <v>90825</v>
      </c>
      <c r="B1745" s="354" t="s">
        <v>3778</v>
      </c>
      <c r="C1745" s="353" t="s">
        <v>27</v>
      </c>
      <c r="D1745" s="355">
        <v>571.92999999999995</v>
      </c>
    </row>
    <row r="1746" spans="1:4" ht="54">
      <c r="A1746" s="353">
        <v>90830</v>
      </c>
      <c r="B1746" s="354" t="s">
        <v>3779</v>
      </c>
      <c r="C1746" s="353" t="s">
        <v>27</v>
      </c>
      <c r="D1746" s="355">
        <v>138.49</v>
      </c>
    </row>
    <row r="1747" spans="1:4" ht="54">
      <c r="A1747" s="353">
        <v>90831</v>
      </c>
      <c r="B1747" s="354" t="s">
        <v>3780</v>
      </c>
      <c r="C1747" s="353" t="s">
        <v>27</v>
      </c>
      <c r="D1747" s="355">
        <v>121.87</v>
      </c>
    </row>
    <row r="1748" spans="1:4" ht="94.5">
      <c r="A1748" s="353">
        <v>90841</v>
      </c>
      <c r="B1748" s="354" t="s">
        <v>3781</v>
      </c>
      <c r="C1748" s="353" t="s">
        <v>27</v>
      </c>
      <c r="D1748" s="355">
        <v>699.78</v>
      </c>
    </row>
    <row r="1749" spans="1:4" ht="94.5">
      <c r="A1749" s="353">
        <v>90842</v>
      </c>
      <c r="B1749" s="354" t="s">
        <v>3782</v>
      </c>
      <c r="C1749" s="353" t="s">
        <v>27</v>
      </c>
      <c r="D1749" s="355">
        <v>706.08</v>
      </c>
    </row>
    <row r="1750" spans="1:4" ht="94.5">
      <c r="A1750" s="353">
        <v>90843</v>
      </c>
      <c r="B1750" s="354" t="s">
        <v>3783</v>
      </c>
      <c r="C1750" s="353" t="s">
        <v>27</v>
      </c>
      <c r="D1750" s="355">
        <v>743.61</v>
      </c>
    </row>
    <row r="1751" spans="1:4" ht="94.5">
      <c r="A1751" s="353">
        <v>90844</v>
      </c>
      <c r="B1751" s="354" t="s">
        <v>3784</v>
      </c>
      <c r="C1751" s="353" t="s">
        <v>27</v>
      </c>
      <c r="D1751" s="355">
        <v>812.64</v>
      </c>
    </row>
    <row r="1752" spans="1:4" ht="94.5">
      <c r="A1752" s="353">
        <v>90845</v>
      </c>
      <c r="B1752" s="354" t="s">
        <v>5182</v>
      </c>
      <c r="C1752" s="353" t="s">
        <v>27</v>
      </c>
      <c r="D1752" s="355">
        <v>966.79</v>
      </c>
    </row>
    <row r="1753" spans="1:4" ht="94.5">
      <c r="A1753" s="353">
        <v>90846</v>
      </c>
      <c r="B1753" s="354" t="s">
        <v>5183</v>
      </c>
      <c r="C1753" s="353" t="s">
        <v>27</v>
      </c>
      <c r="D1753" s="355">
        <v>1026.8499999999999</v>
      </c>
    </row>
    <row r="1754" spans="1:4" ht="81">
      <c r="A1754" s="353">
        <v>90847</v>
      </c>
      <c r="B1754" s="354" t="s">
        <v>3785</v>
      </c>
      <c r="C1754" s="353" t="s">
        <v>27</v>
      </c>
      <c r="D1754" s="355">
        <v>577.91</v>
      </c>
    </row>
    <row r="1755" spans="1:4" ht="81">
      <c r="A1755" s="353">
        <v>90848</v>
      </c>
      <c r="B1755" s="354" t="s">
        <v>3786</v>
      </c>
      <c r="C1755" s="353" t="s">
        <v>27</v>
      </c>
      <c r="D1755" s="355">
        <v>584.21</v>
      </c>
    </row>
    <row r="1756" spans="1:4" ht="81">
      <c r="A1756" s="353">
        <v>90849</v>
      </c>
      <c r="B1756" s="354" t="s">
        <v>3787</v>
      </c>
      <c r="C1756" s="353" t="s">
        <v>27</v>
      </c>
      <c r="D1756" s="355">
        <v>605.12</v>
      </c>
    </row>
    <row r="1757" spans="1:4" ht="81">
      <c r="A1757" s="353">
        <v>90850</v>
      </c>
      <c r="B1757" s="354" t="s">
        <v>3788</v>
      </c>
      <c r="C1757" s="353" t="s">
        <v>27</v>
      </c>
      <c r="D1757" s="355">
        <v>674.15</v>
      </c>
    </row>
    <row r="1758" spans="1:4" ht="81">
      <c r="A1758" s="353">
        <v>90851</v>
      </c>
      <c r="B1758" s="354" t="s">
        <v>5184</v>
      </c>
      <c r="C1758" s="353" t="s">
        <v>27</v>
      </c>
      <c r="D1758" s="355">
        <v>828.3</v>
      </c>
    </row>
    <row r="1759" spans="1:4" ht="81">
      <c r="A1759" s="353">
        <v>90852</v>
      </c>
      <c r="B1759" s="354" t="s">
        <v>5185</v>
      </c>
      <c r="C1759" s="353" t="s">
        <v>27</v>
      </c>
      <c r="D1759" s="355">
        <v>888.36</v>
      </c>
    </row>
    <row r="1760" spans="1:4" ht="54">
      <c r="A1760" s="353">
        <v>91009</v>
      </c>
      <c r="B1760" s="354" t="s">
        <v>3789</v>
      </c>
      <c r="C1760" s="353" t="s">
        <v>27</v>
      </c>
      <c r="D1760" s="355">
        <v>275.06</v>
      </c>
    </row>
    <row r="1761" spans="1:4" ht="54">
      <c r="A1761" s="353">
        <v>91010</v>
      </c>
      <c r="B1761" s="354" t="s">
        <v>3790</v>
      </c>
      <c r="C1761" s="353" t="s">
        <v>27</v>
      </c>
      <c r="D1761" s="355">
        <v>280.5</v>
      </c>
    </row>
    <row r="1762" spans="1:4" ht="54">
      <c r="A1762" s="353">
        <v>91011</v>
      </c>
      <c r="B1762" s="354" t="s">
        <v>3791</v>
      </c>
      <c r="C1762" s="353" t="s">
        <v>27</v>
      </c>
      <c r="D1762" s="355">
        <v>329.1</v>
      </c>
    </row>
    <row r="1763" spans="1:4" ht="54">
      <c r="A1763" s="353">
        <v>91012</v>
      </c>
      <c r="B1763" s="354" t="s">
        <v>3792</v>
      </c>
      <c r="C1763" s="353" t="s">
        <v>27</v>
      </c>
      <c r="D1763" s="355">
        <v>366.25</v>
      </c>
    </row>
    <row r="1764" spans="1:4" ht="81">
      <c r="A1764" s="353">
        <v>91013</v>
      </c>
      <c r="B1764" s="354" t="s">
        <v>3793</v>
      </c>
      <c r="C1764" s="353" t="s">
        <v>27</v>
      </c>
      <c r="D1764" s="355">
        <v>587.54</v>
      </c>
    </row>
    <row r="1765" spans="1:4" ht="81">
      <c r="A1765" s="353">
        <v>91014</v>
      </c>
      <c r="B1765" s="354" t="s">
        <v>3794</v>
      </c>
      <c r="C1765" s="353" t="s">
        <v>27</v>
      </c>
      <c r="D1765" s="355">
        <v>594.29999999999995</v>
      </c>
    </row>
    <row r="1766" spans="1:4" ht="81">
      <c r="A1766" s="353">
        <v>91015</v>
      </c>
      <c r="B1766" s="354" t="s">
        <v>3795</v>
      </c>
      <c r="C1766" s="353" t="s">
        <v>27</v>
      </c>
      <c r="D1766" s="355">
        <v>644.22</v>
      </c>
    </row>
    <row r="1767" spans="1:4" ht="81">
      <c r="A1767" s="353">
        <v>91016</v>
      </c>
      <c r="B1767" s="354" t="s">
        <v>3796</v>
      </c>
      <c r="C1767" s="353" t="s">
        <v>27</v>
      </c>
      <c r="D1767" s="355">
        <v>682.68</v>
      </c>
    </row>
    <row r="1768" spans="1:4" ht="40.5">
      <c r="A1768" s="353">
        <v>91287</v>
      </c>
      <c r="B1768" s="354" t="s">
        <v>3797</v>
      </c>
      <c r="C1768" s="353" t="s">
        <v>27</v>
      </c>
      <c r="D1768" s="355">
        <v>140.76</v>
      </c>
    </row>
    <row r="1769" spans="1:4" ht="40.5">
      <c r="A1769" s="353">
        <v>91292</v>
      </c>
      <c r="B1769" s="354" t="s">
        <v>3798</v>
      </c>
      <c r="C1769" s="353" t="s">
        <v>27</v>
      </c>
      <c r="D1769" s="355">
        <v>206.84</v>
      </c>
    </row>
    <row r="1770" spans="1:4" ht="54">
      <c r="A1770" s="353">
        <v>91295</v>
      </c>
      <c r="B1770" s="354" t="s">
        <v>3799</v>
      </c>
      <c r="C1770" s="353" t="s">
        <v>27</v>
      </c>
      <c r="D1770" s="355">
        <v>283.39999999999998</v>
      </c>
    </row>
    <row r="1771" spans="1:4" ht="54">
      <c r="A1771" s="353">
        <v>91296</v>
      </c>
      <c r="B1771" s="354" t="s">
        <v>3800</v>
      </c>
      <c r="C1771" s="353" t="s">
        <v>27</v>
      </c>
      <c r="D1771" s="355">
        <v>303.8</v>
      </c>
    </row>
    <row r="1772" spans="1:4" ht="54">
      <c r="A1772" s="353">
        <v>91297</v>
      </c>
      <c r="B1772" s="354" t="s">
        <v>3801</v>
      </c>
      <c r="C1772" s="353" t="s">
        <v>27</v>
      </c>
      <c r="D1772" s="355">
        <v>334.66</v>
      </c>
    </row>
    <row r="1773" spans="1:4" ht="54">
      <c r="A1773" s="353">
        <v>91298</v>
      </c>
      <c r="B1773" s="354" t="s">
        <v>3802</v>
      </c>
      <c r="C1773" s="353" t="s">
        <v>27</v>
      </c>
      <c r="D1773" s="355">
        <v>643.47</v>
      </c>
    </row>
    <row r="1774" spans="1:4" ht="54">
      <c r="A1774" s="353">
        <v>91299</v>
      </c>
      <c r="B1774" s="354" t="s">
        <v>3803</v>
      </c>
      <c r="C1774" s="353" t="s">
        <v>27</v>
      </c>
      <c r="D1774" s="355">
        <v>898.58</v>
      </c>
    </row>
    <row r="1775" spans="1:4" ht="54">
      <c r="A1775" s="353">
        <v>91304</v>
      </c>
      <c r="B1775" s="354" t="s">
        <v>3804</v>
      </c>
      <c r="C1775" s="353" t="s">
        <v>27</v>
      </c>
      <c r="D1775" s="355">
        <v>82.77</v>
      </c>
    </row>
    <row r="1776" spans="1:4" ht="54">
      <c r="A1776" s="353">
        <v>91305</v>
      </c>
      <c r="B1776" s="354" t="s">
        <v>3805</v>
      </c>
      <c r="C1776" s="353" t="s">
        <v>27</v>
      </c>
      <c r="D1776" s="355">
        <v>83.53</v>
      </c>
    </row>
    <row r="1777" spans="1:4" ht="54">
      <c r="A1777" s="353">
        <v>91306</v>
      </c>
      <c r="B1777" s="354" t="s">
        <v>3806</v>
      </c>
      <c r="C1777" s="353" t="s">
        <v>27</v>
      </c>
      <c r="D1777" s="355">
        <v>121.87</v>
      </c>
    </row>
    <row r="1778" spans="1:4" ht="54">
      <c r="A1778" s="353">
        <v>91307</v>
      </c>
      <c r="B1778" s="354" t="s">
        <v>3807</v>
      </c>
      <c r="C1778" s="353" t="s">
        <v>27</v>
      </c>
      <c r="D1778" s="355">
        <v>70.599999999999994</v>
      </c>
    </row>
    <row r="1779" spans="1:4" ht="94.5">
      <c r="A1779" s="353">
        <v>91312</v>
      </c>
      <c r="B1779" s="354" t="s">
        <v>3808</v>
      </c>
      <c r="C1779" s="353" t="s">
        <v>27</v>
      </c>
      <c r="D1779" s="355">
        <v>600.72</v>
      </c>
    </row>
    <row r="1780" spans="1:4" ht="94.5">
      <c r="A1780" s="353">
        <v>91313</v>
      </c>
      <c r="B1780" s="354" t="s">
        <v>3809</v>
      </c>
      <c r="C1780" s="353" t="s">
        <v>27</v>
      </c>
      <c r="D1780" s="355">
        <v>593.71</v>
      </c>
    </row>
    <row r="1781" spans="1:4" ht="94.5">
      <c r="A1781" s="353">
        <v>91314</v>
      </c>
      <c r="B1781" s="354" t="s">
        <v>3810</v>
      </c>
      <c r="C1781" s="353" t="s">
        <v>27</v>
      </c>
      <c r="D1781" s="355">
        <v>626.41</v>
      </c>
    </row>
    <row r="1782" spans="1:4" ht="94.5">
      <c r="A1782" s="353">
        <v>91315</v>
      </c>
      <c r="B1782" s="354" t="s">
        <v>3811</v>
      </c>
      <c r="C1782" s="353" t="s">
        <v>27</v>
      </c>
      <c r="D1782" s="355">
        <v>695.06</v>
      </c>
    </row>
    <row r="1783" spans="1:4" ht="94.5">
      <c r="A1783" s="353">
        <v>91316</v>
      </c>
      <c r="B1783" s="354" t="s">
        <v>5186</v>
      </c>
      <c r="C1783" s="353" t="s">
        <v>27</v>
      </c>
      <c r="D1783" s="355">
        <v>849.59</v>
      </c>
    </row>
    <row r="1784" spans="1:4" ht="94.5">
      <c r="A1784" s="353">
        <v>91317</v>
      </c>
      <c r="B1784" s="354" t="s">
        <v>5187</v>
      </c>
      <c r="C1784" s="353" t="s">
        <v>27</v>
      </c>
      <c r="D1784" s="355">
        <v>909.27</v>
      </c>
    </row>
    <row r="1785" spans="1:4" ht="81">
      <c r="A1785" s="353">
        <v>91318</v>
      </c>
      <c r="B1785" s="354" t="s">
        <v>3812</v>
      </c>
      <c r="C1785" s="353" t="s">
        <v>27</v>
      </c>
      <c r="D1785" s="355">
        <v>517.19000000000005</v>
      </c>
    </row>
    <row r="1786" spans="1:4" ht="81">
      <c r="A1786" s="353">
        <v>91319</v>
      </c>
      <c r="B1786" s="354" t="s">
        <v>3813</v>
      </c>
      <c r="C1786" s="353" t="s">
        <v>27</v>
      </c>
      <c r="D1786" s="355">
        <v>523.11</v>
      </c>
    </row>
    <row r="1787" spans="1:4" ht="81">
      <c r="A1787" s="353">
        <v>91320</v>
      </c>
      <c r="B1787" s="354" t="s">
        <v>3814</v>
      </c>
      <c r="C1787" s="353" t="s">
        <v>27</v>
      </c>
      <c r="D1787" s="355">
        <v>543.64</v>
      </c>
    </row>
    <row r="1788" spans="1:4" ht="81">
      <c r="A1788" s="353">
        <v>91321</v>
      </c>
      <c r="B1788" s="354" t="s">
        <v>3815</v>
      </c>
      <c r="C1788" s="353" t="s">
        <v>27</v>
      </c>
      <c r="D1788" s="355">
        <v>612.29</v>
      </c>
    </row>
    <row r="1789" spans="1:4" ht="81">
      <c r="A1789" s="353">
        <v>91322</v>
      </c>
      <c r="B1789" s="354" t="s">
        <v>5188</v>
      </c>
      <c r="C1789" s="353" t="s">
        <v>27</v>
      </c>
      <c r="D1789" s="355">
        <v>766.82</v>
      </c>
    </row>
    <row r="1790" spans="1:4" ht="81">
      <c r="A1790" s="353">
        <v>91323</v>
      </c>
      <c r="B1790" s="354" t="s">
        <v>5189</v>
      </c>
      <c r="C1790" s="353" t="s">
        <v>27</v>
      </c>
      <c r="D1790" s="355">
        <v>826.5</v>
      </c>
    </row>
    <row r="1791" spans="1:4" ht="81">
      <c r="A1791" s="353">
        <v>91324</v>
      </c>
      <c r="B1791" s="354" t="s">
        <v>3816</v>
      </c>
      <c r="C1791" s="353" t="s">
        <v>27</v>
      </c>
      <c r="D1791" s="355">
        <v>526.82000000000005</v>
      </c>
    </row>
    <row r="1792" spans="1:4" ht="81">
      <c r="A1792" s="353">
        <v>91325</v>
      </c>
      <c r="B1792" s="354" t="s">
        <v>3817</v>
      </c>
      <c r="C1792" s="353" t="s">
        <v>27</v>
      </c>
      <c r="D1792" s="355">
        <v>533.20000000000005</v>
      </c>
    </row>
    <row r="1793" spans="1:4" ht="81">
      <c r="A1793" s="353">
        <v>91326</v>
      </c>
      <c r="B1793" s="354" t="s">
        <v>3818</v>
      </c>
      <c r="C1793" s="353" t="s">
        <v>27</v>
      </c>
      <c r="D1793" s="355">
        <v>582.74</v>
      </c>
    </row>
    <row r="1794" spans="1:4" ht="81">
      <c r="A1794" s="353">
        <v>91327</v>
      </c>
      <c r="B1794" s="354" t="s">
        <v>3819</v>
      </c>
      <c r="C1794" s="353" t="s">
        <v>27</v>
      </c>
      <c r="D1794" s="355">
        <v>620.82000000000005</v>
      </c>
    </row>
    <row r="1795" spans="1:4" ht="81">
      <c r="A1795" s="353">
        <v>91328</v>
      </c>
      <c r="B1795" s="354" t="s">
        <v>3820</v>
      </c>
      <c r="C1795" s="353" t="s">
        <v>27</v>
      </c>
      <c r="D1795" s="355">
        <v>595.88</v>
      </c>
    </row>
    <row r="1796" spans="1:4" ht="81">
      <c r="A1796" s="353">
        <v>91329</v>
      </c>
      <c r="B1796" s="354" t="s">
        <v>3821</v>
      </c>
      <c r="C1796" s="353" t="s">
        <v>27</v>
      </c>
      <c r="D1796" s="355">
        <v>535.16</v>
      </c>
    </row>
    <row r="1797" spans="1:4" ht="81">
      <c r="A1797" s="353">
        <v>91330</v>
      </c>
      <c r="B1797" s="354" t="s">
        <v>3822</v>
      </c>
      <c r="C1797" s="353" t="s">
        <v>27</v>
      </c>
      <c r="D1797" s="355">
        <v>617.6</v>
      </c>
    </row>
    <row r="1798" spans="1:4" ht="81">
      <c r="A1798" s="353">
        <v>91331</v>
      </c>
      <c r="B1798" s="354" t="s">
        <v>3823</v>
      </c>
      <c r="C1798" s="353" t="s">
        <v>27</v>
      </c>
      <c r="D1798" s="355">
        <v>556.5</v>
      </c>
    </row>
    <row r="1799" spans="1:4" ht="81">
      <c r="A1799" s="353">
        <v>91332</v>
      </c>
      <c r="B1799" s="354" t="s">
        <v>3824</v>
      </c>
      <c r="C1799" s="353" t="s">
        <v>27</v>
      </c>
      <c r="D1799" s="355">
        <v>649.78</v>
      </c>
    </row>
    <row r="1800" spans="1:4" ht="81">
      <c r="A1800" s="353">
        <v>91333</v>
      </c>
      <c r="B1800" s="354" t="s">
        <v>3825</v>
      </c>
      <c r="C1800" s="353" t="s">
        <v>27</v>
      </c>
      <c r="D1800" s="355">
        <v>588.29999999999995</v>
      </c>
    </row>
    <row r="1801" spans="1:4" ht="81">
      <c r="A1801" s="353">
        <v>91334</v>
      </c>
      <c r="B1801" s="354" t="s">
        <v>3826</v>
      </c>
      <c r="C1801" s="353" t="s">
        <v>27</v>
      </c>
      <c r="D1801" s="355">
        <v>958.59</v>
      </c>
    </row>
    <row r="1802" spans="1:4" ht="81">
      <c r="A1802" s="353">
        <v>91335</v>
      </c>
      <c r="B1802" s="354" t="s">
        <v>3827</v>
      </c>
      <c r="C1802" s="353" t="s">
        <v>27</v>
      </c>
      <c r="D1802" s="355">
        <v>897.11</v>
      </c>
    </row>
    <row r="1803" spans="1:4" ht="81">
      <c r="A1803" s="353">
        <v>91336</v>
      </c>
      <c r="B1803" s="354" t="s">
        <v>3828</v>
      </c>
      <c r="C1803" s="353" t="s">
        <v>27</v>
      </c>
      <c r="D1803" s="355">
        <v>1213.7</v>
      </c>
    </row>
    <row r="1804" spans="1:4" ht="81">
      <c r="A1804" s="353">
        <v>91337</v>
      </c>
      <c r="B1804" s="354" t="s">
        <v>3829</v>
      </c>
      <c r="C1804" s="353" t="s">
        <v>27</v>
      </c>
      <c r="D1804" s="355">
        <v>1152.22</v>
      </c>
    </row>
    <row r="1805" spans="1:4" ht="40.5">
      <c r="A1805" s="353">
        <v>100659</v>
      </c>
      <c r="B1805" s="354" t="s">
        <v>3830</v>
      </c>
      <c r="C1805" s="353" t="s">
        <v>15</v>
      </c>
      <c r="D1805" s="355">
        <v>6.59</v>
      </c>
    </row>
    <row r="1806" spans="1:4" ht="40.5">
      <c r="A1806" s="353">
        <v>100660</v>
      </c>
      <c r="B1806" s="354" t="s">
        <v>3831</v>
      </c>
      <c r="C1806" s="353" t="s">
        <v>15</v>
      </c>
      <c r="D1806" s="355">
        <v>4.68</v>
      </c>
    </row>
    <row r="1807" spans="1:4" ht="81">
      <c r="A1807" s="353">
        <v>100675</v>
      </c>
      <c r="B1807" s="354" t="s">
        <v>3832</v>
      </c>
      <c r="C1807" s="353" t="s">
        <v>27</v>
      </c>
      <c r="D1807" s="355">
        <v>806.93</v>
      </c>
    </row>
    <row r="1808" spans="1:4" ht="27">
      <c r="A1808" s="353">
        <v>100676</v>
      </c>
      <c r="B1808" s="354" t="s">
        <v>3833</v>
      </c>
      <c r="C1808" s="353" t="s">
        <v>27</v>
      </c>
      <c r="D1808" s="355">
        <v>120.22</v>
      </c>
    </row>
    <row r="1809" spans="1:4" ht="94.5">
      <c r="A1809" s="353">
        <v>100678</v>
      </c>
      <c r="B1809" s="354" t="s">
        <v>3834</v>
      </c>
      <c r="C1809" s="353" t="s">
        <v>27</v>
      </c>
      <c r="D1809" s="355">
        <v>709.41</v>
      </c>
    </row>
    <row r="1810" spans="1:4" ht="94.5">
      <c r="A1810" s="353">
        <v>100679</v>
      </c>
      <c r="B1810" s="354" t="s">
        <v>3835</v>
      </c>
      <c r="C1810" s="353" t="s">
        <v>27</v>
      </c>
      <c r="D1810" s="355">
        <v>610.35</v>
      </c>
    </row>
    <row r="1811" spans="1:4" ht="94.5">
      <c r="A1811" s="353">
        <v>100680</v>
      </c>
      <c r="B1811" s="354" t="s">
        <v>3836</v>
      </c>
      <c r="C1811" s="353" t="s">
        <v>27</v>
      </c>
      <c r="D1811" s="355">
        <v>716.17</v>
      </c>
    </row>
    <row r="1812" spans="1:4" ht="94.5">
      <c r="A1812" s="353">
        <v>100681</v>
      </c>
      <c r="B1812" s="354" t="s">
        <v>3837</v>
      </c>
      <c r="C1812" s="353" t="s">
        <v>27</v>
      </c>
      <c r="D1812" s="355">
        <v>739.47</v>
      </c>
    </row>
    <row r="1813" spans="1:4" ht="94.5">
      <c r="A1813" s="353">
        <v>100682</v>
      </c>
      <c r="B1813" s="354" t="s">
        <v>3838</v>
      </c>
      <c r="C1813" s="353" t="s">
        <v>27</v>
      </c>
      <c r="D1813" s="355">
        <v>627.1</v>
      </c>
    </row>
    <row r="1814" spans="1:4" ht="94.5">
      <c r="A1814" s="353">
        <v>100683</v>
      </c>
      <c r="B1814" s="354" t="s">
        <v>3839</v>
      </c>
      <c r="C1814" s="353" t="s">
        <v>27</v>
      </c>
      <c r="D1814" s="355">
        <v>782.71</v>
      </c>
    </row>
    <row r="1815" spans="1:4" ht="94.5">
      <c r="A1815" s="353">
        <v>100684</v>
      </c>
      <c r="B1815" s="354" t="s">
        <v>3840</v>
      </c>
      <c r="C1815" s="353" t="s">
        <v>27</v>
      </c>
      <c r="D1815" s="355">
        <v>665.51</v>
      </c>
    </row>
    <row r="1816" spans="1:4" ht="94.5">
      <c r="A1816" s="353">
        <v>100685</v>
      </c>
      <c r="B1816" s="354" t="s">
        <v>3841</v>
      </c>
      <c r="C1816" s="353" t="s">
        <v>27</v>
      </c>
      <c r="D1816" s="355">
        <v>821.17</v>
      </c>
    </row>
    <row r="1817" spans="1:4" ht="94.5">
      <c r="A1817" s="353">
        <v>100686</v>
      </c>
      <c r="B1817" s="354" t="s">
        <v>3842</v>
      </c>
      <c r="C1817" s="353" t="s">
        <v>27</v>
      </c>
      <c r="D1817" s="355">
        <v>703.59</v>
      </c>
    </row>
    <row r="1818" spans="1:4" ht="94.5">
      <c r="A1818" s="353">
        <v>100687</v>
      </c>
      <c r="B1818" s="354" t="s">
        <v>3843</v>
      </c>
      <c r="C1818" s="353" t="s">
        <v>27</v>
      </c>
      <c r="D1818" s="355">
        <v>717.75</v>
      </c>
    </row>
    <row r="1819" spans="1:4" ht="94.5">
      <c r="A1819" s="353">
        <v>100688</v>
      </c>
      <c r="B1819" s="354" t="s">
        <v>3844</v>
      </c>
      <c r="C1819" s="353" t="s">
        <v>27</v>
      </c>
      <c r="D1819" s="355">
        <v>618.69000000000005</v>
      </c>
    </row>
    <row r="1820" spans="1:4" ht="94.5">
      <c r="A1820" s="353">
        <v>100689</v>
      </c>
      <c r="B1820" s="354" t="s">
        <v>3845</v>
      </c>
      <c r="C1820" s="353" t="s">
        <v>27</v>
      </c>
      <c r="D1820" s="355">
        <v>788.27</v>
      </c>
    </row>
    <row r="1821" spans="1:4" ht="94.5">
      <c r="A1821" s="353">
        <v>100690</v>
      </c>
      <c r="B1821" s="354" t="s">
        <v>3846</v>
      </c>
      <c r="C1821" s="353" t="s">
        <v>27</v>
      </c>
      <c r="D1821" s="355">
        <v>671.07</v>
      </c>
    </row>
    <row r="1822" spans="1:4" ht="81">
      <c r="A1822" s="353">
        <v>100691</v>
      </c>
      <c r="B1822" s="354" t="s">
        <v>3847</v>
      </c>
      <c r="C1822" s="353" t="s">
        <v>27</v>
      </c>
      <c r="D1822" s="355">
        <v>1097.08</v>
      </c>
    </row>
    <row r="1823" spans="1:4" ht="81">
      <c r="A1823" s="353">
        <v>100692</v>
      </c>
      <c r="B1823" s="354" t="s">
        <v>3848</v>
      </c>
      <c r="C1823" s="353" t="s">
        <v>27</v>
      </c>
      <c r="D1823" s="355">
        <v>979.88</v>
      </c>
    </row>
    <row r="1824" spans="1:4" ht="94.5">
      <c r="A1824" s="353">
        <v>100693</v>
      </c>
      <c r="B1824" s="354" t="s">
        <v>3849</v>
      </c>
      <c r="C1824" s="353" t="s">
        <v>27</v>
      </c>
      <c r="D1824" s="355">
        <v>1352.19</v>
      </c>
    </row>
    <row r="1825" spans="1:4" ht="94.5">
      <c r="A1825" s="353">
        <v>100694</v>
      </c>
      <c r="B1825" s="354" t="s">
        <v>3850</v>
      </c>
      <c r="C1825" s="353" t="s">
        <v>27</v>
      </c>
      <c r="D1825" s="355">
        <v>1234.99</v>
      </c>
    </row>
    <row r="1826" spans="1:4" ht="54">
      <c r="A1826" s="353">
        <v>100695</v>
      </c>
      <c r="B1826" s="354" t="s">
        <v>3851</v>
      </c>
      <c r="C1826" s="353" t="s">
        <v>27</v>
      </c>
      <c r="D1826" s="355">
        <v>41.91</v>
      </c>
    </row>
    <row r="1827" spans="1:4" ht="54">
      <c r="A1827" s="353">
        <v>100696</v>
      </c>
      <c r="B1827" s="354" t="s">
        <v>3852</v>
      </c>
      <c r="C1827" s="353" t="s">
        <v>27</v>
      </c>
      <c r="D1827" s="355">
        <v>46.55</v>
      </c>
    </row>
    <row r="1828" spans="1:4" ht="54">
      <c r="A1828" s="353">
        <v>100697</v>
      </c>
      <c r="B1828" s="354" t="s">
        <v>3853</v>
      </c>
      <c r="C1828" s="353" t="s">
        <v>27</v>
      </c>
      <c r="D1828" s="355">
        <v>51.21</v>
      </c>
    </row>
    <row r="1829" spans="1:4" ht="54">
      <c r="A1829" s="353">
        <v>100698</v>
      </c>
      <c r="B1829" s="354" t="s">
        <v>3854</v>
      </c>
      <c r="C1829" s="353" t="s">
        <v>27</v>
      </c>
      <c r="D1829" s="355">
        <v>55.86</v>
      </c>
    </row>
    <row r="1830" spans="1:4" ht="54">
      <c r="A1830" s="353">
        <v>100699</v>
      </c>
      <c r="B1830" s="354" t="s">
        <v>3855</v>
      </c>
      <c r="C1830" s="353" t="s">
        <v>27</v>
      </c>
      <c r="D1830" s="355">
        <v>66.650000000000006</v>
      </c>
    </row>
    <row r="1831" spans="1:4" ht="54">
      <c r="A1831" s="353">
        <v>100700</v>
      </c>
      <c r="B1831" s="354" t="s">
        <v>3856</v>
      </c>
      <c r="C1831" s="353" t="s">
        <v>27</v>
      </c>
      <c r="D1831" s="355">
        <v>629.09</v>
      </c>
    </row>
    <row r="1832" spans="1:4" ht="94.5">
      <c r="A1832" s="353">
        <v>100712</v>
      </c>
      <c r="B1832" s="354" t="s">
        <v>3857</v>
      </c>
      <c r="C1832" s="353" t="s">
        <v>27</v>
      </c>
      <c r="D1832" s="355">
        <v>603.79999999999995</v>
      </c>
    </row>
    <row r="1833" spans="1:4" ht="94.5">
      <c r="A1833" s="353">
        <v>100665</v>
      </c>
      <c r="B1833" s="354" t="s">
        <v>3858</v>
      </c>
      <c r="C1833" s="353" t="s">
        <v>36</v>
      </c>
      <c r="D1833" s="355">
        <v>742.31</v>
      </c>
    </row>
    <row r="1834" spans="1:4" ht="94.5">
      <c r="A1834" s="353">
        <v>100666</v>
      </c>
      <c r="B1834" s="354" t="s">
        <v>3859</v>
      </c>
      <c r="C1834" s="353" t="s">
        <v>36</v>
      </c>
      <c r="D1834" s="355">
        <v>585.32000000000005</v>
      </c>
    </row>
    <row r="1835" spans="1:4" ht="94.5">
      <c r="A1835" s="353">
        <v>100667</v>
      </c>
      <c r="B1835" s="354" t="s">
        <v>3860</v>
      </c>
      <c r="C1835" s="353" t="s">
        <v>36</v>
      </c>
      <c r="D1835" s="355">
        <v>964.25</v>
      </c>
    </row>
    <row r="1836" spans="1:4" ht="67.5">
      <c r="A1836" s="353">
        <v>100668</v>
      </c>
      <c r="B1836" s="354" t="s">
        <v>3861</v>
      </c>
      <c r="C1836" s="353" t="s">
        <v>36</v>
      </c>
      <c r="D1836" s="355">
        <v>1153.94</v>
      </c>
    </row>
    <row r="1837" spans="1:4" ht="81">
      <c r="A1837" s="353">
        <v>100669</v>
      </c>
      <c r="B1837" s="354" t="s">
        <v>3862</v>
      </c>
      <c r="C1837" s="353" t="s">
        <v>36</v>
      </c>
      <c r="D1837" s="355">
        <v>688.49</v>
      </c>
    </row>
    <row r="1838" spans="1:4" ht="94.5">
      <c r="A1838" s="353">
        <v>100670</v>
      </c>
      <c r="B1838" s="354" t="s">
        <v>3863</v>
      </c>
      <c r="C1838" s="353" t="s">
        <v>36</v>
      </c>
      <c r="D1838" s="355">
        <v>926.68</v>
      </c>
    </row>
    <row r="1839" spans="1:4" ht="94.5">
      <c r="A1839" s="353">
        <v>100671</v>
      </c>
      <c r="B1839" s="354" t="s">
        <v>3864</v>
      </c>
      <c r="C1839" s="353" t="s">
        <v>36</v>
      </c>
      <c r="D1839" s="355">
        <v>1152.28</v>
      </c>
    </row>
    <row r="1840" spans="1:4" ht="94.5">
      <c r="A1840" s="353">
        <v>100672</v>
      </c>
      <c r="B1840" s="354" t="s">
        <v>3865</v>
      </c>
      <c r="C1840" s="353" t="s">
        <v>36</v>
      </c>
      <c r="D1840" s="355">
        <v>740.67</v>
      </c>
    </row>
    <row r="1841" spans="1:4" ht="27">
      <c r="A1841" s="353">
        <v>100701</v>
      </c>
      <c r="B1841" s="354" t="s">
        <v>3866</v>
      </c>
      <c r="C1841" s="353" t="s">
        <v>36</v>
      </c>
      <c r="D1841" s="355">
        <v>557.41</v>
      </c>
    </row>
    <row r="1842" spans="1:4" ht="67.5">
      <c r="A1842" s="353">
        <v>94559</v>
      </c>
      <c r="B1842" s="354" t="s">
        <v>3867</v>
      </c>
      <c r="C1842" s="353" t="s">
        <v>36</v>
      </c>
      <c r="D1842" s="355">
        <v>692.95</v>
      </c>
    </row>
    <row r="1843" spans="1:4" ht="67.5">
      <c r="A1843" s="353">
        <v>94562</v>
      </c>
      <c r="B1843" s="354" t="s">
        <v>3868</v>
      </c>
      <c r="C1843" s="353" t="s">
        <v>36</v>
      </c>
      <c r="D1843" s="355">
        <v>684.8</v>
      </c>
    </row>
    <row r="1844" spans="1:4" ht="40.5">
      <c r="A1844" s="353">
        <v>94587</v>
      </c>
      <c r="B1844" s="354" t="s">
        <v>3869</v>
      </c>
      <c r="C1844" s="353" t="s">
        <v>15</v>
      </c>
      <c r="D1844" s="355">
        <v>61.18</v>
      </c>
    </row>
    <row r="1845" spans="1:4" ht="27">
      <c r="A1845" s="353">
        <v>94588</v>
      </c>
      <c r="B1845" s="354" t="s">
        <v>3870</v>
      </c>
      <c r="C1845" s="353" t="s">
        <v>15</v>
      </c>
      <c r="D1845" s="355">
        <v>56.61</v>
      </c>
    </row>
    <row r="1846" spans="1:4" ht="94.5">
      <c r="A1846" s="353">
        <v>99837</v>
      </c>
      <c r="B1846" s="354" t="s">
        <v>3871</v>
      </c>
      <c r="C1846" s="353" t="s">
        <v>15</v>
      </c>
      <c r="D1846" s="355">
        <v>630.05999999999995</v>
      </c>
    </row>
    <row r="1847" spans="1:4" ht="81">
      <c r="A1847" s="353">
        <v>99839</v>
      </c>
      <c r="B1847" s="354" t="s">
        <v>3872</v>
      </c>
      <c r="C1847" s="353" t="s">
        <v>15</v>
      </c>
      <c r="D1847" s="355">
        <v>468.89</v>
      </c>
    </row>
    <row r="1848" spans="1:4" ht="40.5">
      <c r="A1848" s="353">
        <v>99841</v>
      </c>
      <c r="B1848" s="354" t="s">
        <v>3873</v>
      </c>
      <c r="C1848" s="353" t="s">
        <v>15</v>
      </c>
      <c r="D1848" s="355">
        <v>1096.81</v>
      </c>
    </row>
    <row r="1849" spans="1:4" ht="27">
      <c r="A1849" s="353">
        <v>99855</v>
      </c>
      <c r="B1849" s="354" t="s">
        <v>3874</v>
      </c>
      <c r="C1849" s="353" t="s">
        <v>15</v>
      </c>
      <c r="D1849" s="355">
        <v>115.05</v>
      </c>
    </row>
    <row r="1850" spans="1:4" ht="27">
      <c r="A1850" s="353">
        <v>99857</v>
      </c>
      <c r="B1850" s="354" t="s">
        <v>3875</v>
      </c>
      <c r="C1850" s="353" t="s">
        <v>15</v>
      </c>
      <c r="D1850" s="355">
        <v>67.010000000000005</v>
      </c>
    </row>
    <row r="1851" spans="1:4" ht="40.5">
      <c r="A1851" s="353">
        <v>99861</v>
      </c>
      <c r="B1851" s="354" t="s">
        <v>3876</v>
      </c>
      <c r="C1851" s="353" t="s">
        <v>36</v>
      </c>
      <c r="D1851" s="355">
        <v>524.41999999999996</v>
      </c>
    </row>
    <row r="1852" spans="1:4" ht="40.5">
      <c r="A1852" s="353">
        <v>99862</v>
      </c>
      <c r="B1852" s="354" t="s">
        <v>3877</v>
      </c>
      <c r="C1852" s="353" t="s">
        <v>36</v>
      </c>
      <c r="D1852" s="355">
        <v>438.88</v>
      </c>
    </row>
    <row r="1853" spans="1:4" ht="27">
      <c r="A1853" s="353">
        <v>90838</v>
      </c>
      <c r="B1853" s="354" t="s">
        <v>3878</v>
      </c>
      <c r="C1853" s="353" t="s">
        <v>27</v>
      </c>
      <c r="D1853" s="355">
        <v>1224.68</v>
      </c>
    </row>
    <row r="1854" spans="1:4" ht="40.5">
      <c r="A1854" s="353">
        <v>91338</v>
      </c>
      <c r="B1854" s="354" t="s">
        <v>3879</v>
      </c>
      <c r="C1854" s="353" t="s">
        <v>36</v>
      </c>
      <c r="D1854" s="355">
        <v>688.64</v>
      </c>
    </row>
    <row r="1855" spans="1:4" ht="54">
      <c r="A1855" s="353">
        <v>91341</v>
      </c>
      <c r="B1855" s="354" t="s">
        <v>3880</v>
      </c>
      <c r="C1855" s="353" t="s">
        <v>36</v>
      </c>
      <c r="D1855" s="355">
        <v>519.91</v>
      </c>
    </row>
    <row r="1856" spans="1:4" ht="54">
      <c r="A1856" s="353">
        <v>94805</v>
      </c>
      <c r="B1856" s="354" t="s">
        <v>3881</v>
      </c>
      <c r="C1856" s="353" t="s">
        <v>27</v>
      </c>
      <c r="D1856" s="355">
        <v>743.54</v>
      </c>
    </row>
    <row r="1857" spans="1:4" ht="54">
      <c r="A1857" s="353">
        <v>94806</v>
      </c>
      <c r="B1857" s="354" t="s">
        <v>3882</v>
      </c>
      <c r="C1857" s="353" t="s">
        <v>27</v>
      </c>
      <c r="D1857" s="355">
        <v>574.37</v>
      </c>
    </row>
    <row r="1858" spans="1:4" ht="54">
      <c r="A1858" s="353">
        <v>94807</v>
      </c>
      <c r="B1858" s="354" t="s">
        <v>3883</v>
      </c>
      <c r="C1858" s="353" t="s">
        <v>27</v>
      </c>
      <c r="D1858" s="355">
        <v>694.58</v>
      </c>
    </row>
    <row r="1859" spans="1:4" ht="54">
      <c r="A1859" s="353">
        <v>100702</v>
      </c>
      <c r="B1859" s="354" t="s">
        <v>3884</v>
      </c>
      <c r="C1859" s="353" t="s">
        <v>36</v>
      </c>
      <c r="D1859" s="355">
        <v>397.83</v>
      </c>
    </row>
    <row r="1860" spans="1:4" ht="27">
      <c r="A1860" s="353">
        <v>102188</v>
      </c>
      <c r="B1860" s="354" t="s">
        <v>5190</v>
      </c>
      <c r="C1860" s="353" t="s">
        <v>27</v>
      </c>
      <c r="D1860" s="355">
        <v>763.07</v>
      </c>
    </row>
    <row r="1861" spans="1:4" ht="81">
      <c r="A1861" s="353">
        <v>102189</v>
      </c>
      <c r="B1861" s="354" t="s">
        <v>5191</v>
      </c>
      <c r="C1861" s="353" t="s">
        <v>27</v>
      </c>
      <c r="D1861" s="355">
        <v>193.14</v>
      </c>
    </row>
    <row r="1862" spans="1:4" ht="27">
      <c r="A1862" s="353">
        <v>100703</v>
      </c>
      <c r="B1862" s="354" t="s">
        <v>3885</v>
      </c>
      <c r="C1862" s="353" t="s">
        <v>27</v>
      </c>
      <c r="D1862" s="355">
        <v>30.34</v>
      </c>
    </row>
    <row r="1863" spans="1:4" ht="40.5">
      <c r="A1863" s="353">
        <v>100704</v>
      </c>
      <c r="B1863" s="354" t="s">
        <v>3886</v>
      </c>
      <c r="C1863" s="353" t="s">
        <v>27</v>
      </c>
      <c r="D1863" s="355">
        <v>66.569999999999993</v>
      </c>
    </row>
    <row r="1864" spans="1:4" ht="27">
      <c r="A1864" s="353">
        <v>100705</v>
      </c>
      <c r="B1864" s="354" t="s">
        <v>3887</v>
      </c>
      <c r="C1864" s="353" t="s">
        <v>27</v>
      </c>
      <c r="D1864" s="355">
        <v>72.760000000000005</v>
      </c>
    </row>
    <row r="1865" spans="1:4" ht="27">
      <c r="A1865" s="353">
        <v>100706</v>
      </c>
      <c r="B1865" s="354" t="s">
        <v>3888</v>
      </c>
      <c r="C1865" s="353" t="s">
        <v>27</v>
      </c>
      <c r="D1865" s="355">
        <v>60.12</v>
      </c>
    </row>
    <row r="1866" spans="1:4" ht="27">
      <c r="A1866" s="353">
        <v>100707</v>
      </c>
      <c r="B1866" s="354" t="s">
        <v>3889</v>
      </c>
      <c r="C1866" s="353" t="s">
        <v>27</v>
      </c>
      <c r="D1866" s="355">
        <v>140.78</v>
      </c>
    </row>
    <row r="1867" spans="1:4" ht="27">
      <c r="A1867" s="353">
        <v>100708</v>
      </c>
      <c r="B1867" s="354" t="s">
        <v>3890</v>
      </c>
      <c r="C1867" s="353" t="s">
        <v>27</v>
      </c>
      <c r="D1867" s="355">
        <v>178.36</v>
      </c>
    </row>
    <row r="1868" spans="1:4" ht="54">
      <c r="A1868" s="353">
        <v>100709</v>
      </c>
      <c r="B1868" s="354" t="s">
        <v>3891</v>
      </c>
      <c r="C1868" s="353" t="s">
        <v>27</v>
      </c>
      <c r="D1868" s="355">
        <v>34.020000000000003</v>
      </c>
    </row>
    <row r="1869" spans="1:4" ht="27">
      <c r="A1869" s="353">
        <v>100710</v>
      </c>
      <c r="B1869" s="354" t="s">
        <v>3892</v>
      </c>
      <c r="C1869" s="353" t="s">
        <v>27</v>
      </c>
      <c r="D1869" s="355">
        <v>86.64</v>
      </c>
    </row>
    <row r="1870" spans="1:4" ht="40.5">
      <c r="A1870" s="353">
        <v>102151</v>
      </c>
      <c r="B1870" s="354" t="s">
        <v>5192</v>
      </c>
      <c r="C1870" s="353" t="s">
        <v>36</v>
      </c>
      <c r="D1870" s="355">
        <v>155.21</v>
      </c>
    </row>
    <row r="1871" spans="1:4" ht="40.5">
      <c r="A1871" s="353">
        <v>102152</v>
      </c>
      <c r="B1871" s="354" t="s">
        <v>5193</v>
      </c>
      <c r="C1871" s="353" t="s">
        <v>36</v>
      </c>
      <c r="D1871" s="355">
        <v>196.89</v>
      </c>
    </row>
    <row r="1872" spans="1:4" ht="40.5">
      <c r="A1872" s="353">
        <v>102153</v>
      </c>
      <c r="B1872" s="354" t="s">
        <v>5194</v>
      </c>
      <c r="C1872" s="353" t="s">
        <v>36</v>
      </c>
      <c r="D1872" s="355">
        <v>252.47</v>
      </c>
    </row>
    <row r="1873" spans="1:4" ht="40.5">
      <c r="A1873" s="353">
        <v>102154</v>
      </c>
      <c r="B1873" s="354" t="s">
        <v>5195</v>
      </c>
      <c r="C1873" s="353" t="s">
        <v>36</v>
      </c>
      <c r="D1873" s="355">
        <v>218.79</v>
      </c>
    </row>
    <row r="1874" spans="1:4" ht="40.5">
      <c r="A1874" s="353">
        <v>102155</v>
      </c>
      <c r="B1874" s="354" t="s">
        <v>5196</v>
      </c>
      <c r="C1874" s="353" t="s">
        <v>36</v>
      </c>
      <c r="D1874" s="355">
        <v>264.24</v>
      </c>
    </row>
    <row r="1875" spans="1:4" ht="40.5">
      <c r="A1875" s="353">
        <v>102156</v>
      </c>
      <c r="B1875" s="354" t="s">
        <v>5197</v>
      </c>
      <c r="C1875" s="353" t="s">
        <v>36</v>
      </c>
      <c r="D1875" s="355">
        <v>254.83</v>
      </c>
    </row>
    <row r="1876" spans="1:4" ht="40.5">
      <c r="A1876" s="353">
        <v>102157</v>
      </c>
      <c r="B1876" s="354" t="s">
        <v>5198</v>
      </c>
      <c r="C1876" s="353" t="s">
        <v>36</v>
      </c>
      <c r="D1876" s="355">
        <v>352.09</v>
      </c>
    </row>
    <row r="1877" spans="1:4" ht="40.5">
      <c r="A1877" s="353">
        <v>102158</v>
      </c>
      <c r="B1877" s="354" t="s">
        <v>5199</v>
      </c>
      <c r="C1877" s="353" t="s">
        <v>36</v>
      </c>
      <c r="D1877" s="355">
        <v>358.4</v>
      </c>
    </row>
    <row r="1878" spans="1:4" ht="40.5">
      <c r="A1878" s="353">
        <v>102159</v>
      </c>
      <c r="B1878" s="354" t="s">
        <v>5200</v>
      </c>
      <c r="C1878" s="353" t="s">
        <v>36</v>
      </c>
      <c r="D1878" s="355">
        <v>428.93</v>
      </c>
    </row>
    <row r="1879" spans="1:4" ht="40.5">
      <c r="A1879" s="353">
        <v>102160</v>
      </c>
      <c r="B1879" s="354" t="s">
        <v>5201</v>
      </c>
      <c r="C1879" s="353" t="s">
        <v>36</v>
      </c>
      <c r="D1879" s="355">
        <v>169.1</v>
      </c>
    </row>
    <row r="1880" spans="1:4" ht="40.5">
      <c r="A1880" s="353">
        <v>102161</v>
      </c>
      <c r="B1880" s="354" t="s">
        <v>5202</v>
      </c>
      <c r="C1880" s="353" t="s">
        <v>36</v>
      </c>
      <c r="D1880" s="355">
        <v>234.77</v>
      </c>
    </row>
    <row r="1881" spans="1:4" ht="40.5">
      <c r="A1881" s="353">
        <v>102162</v>
      </c>
      <c r="B1881" s="354" t="s">
        <v>5203</v>
      </c>
      <c r="C1881" s="353" t="s">
        <v>36</v>
      </c>
      <c r="D1881" s="355">
        <v>276.45</v>
      </c>
    </row>
    <row r="1882" spans="1:4" ht="40.5">
      <c r="A1882" s="353">
        <v>102163</v>
      </c>
      <c r="B1882" s="354" t="s">
        <v>5204</v>
      </c>
      <c r="C1882" s="353" t="s">
        <v>36</v>
      </c>
      <c r="D1882" s="355">
        <v>332.03</v>
      </c>
    </row>
    <row r="1883" spans="1:4" ht="40.5">
      <c r="A1883" s="353">
        <v>102164</v>
      </c>
      <c r="B1883" s="354" t="s">
        <v>5205</v>
      </c>
      <c r="C1883" s="353" t="s">
        <v>36</v>
      </c>
      <c r="D1883" s="355">
        <v>283.73</v>
      </c>
    </row>
    <row r="1884" spans="1:4" ht="40.5">
      <c r="A1884" s="353">
        <v>102165</v>
      </c>
      <c r="B1884" s="354" t="s">
        <v>5206</v>
      </c>
      <c r="C1884" s="353" t="s">
        <v>36</v>
      </c>
      <c r="D1884" s="355">
        <v>329.18</v>
      </c>
    </row>
    <row r="1885" spans="1:4" ht="40.5">
      <c r="A1885" s="353">
        <v>102166</v>
      </c>
      <c r="B1885" s="354" t="s">
        <v>5207</v>
      </c>
      <c r="C1885" s="353" t="s">
        <v>36</v>
      </c>
      <c r="D1885" s="355">
        <v>305.11</v>
      </c>
    </row>
    <row r="1886" spans="1:4" ht="40.5">
      <c r="A1886" s="353">
        <v>102167</v>
      </c>
      <c r="B1886" s="354" t="s">
        <v>5208</v>
      </c>
      <c r="C1886" s="353" t="s">
        <v>36</v>
      </c>
      <c r="D1886" s="355">
        <v>402.37</v>
      </c>
    </row>
    <row r="1887" spans="1:4" ht="40.5">
      <c r="A1887" s="353">
        <v>102168</v>
      </c>
      <c r="B1887" s="354" t="s">
        <v>5209</v>
      </c>
      <c r="C1887" s="353" t="s">
        <v>36</v>
      </c>
      <c r="D1887" s="355">
        <v>395.67</v>
      </c>
    </row>
    <row r="1888" spans="1:4" ht="40.5">
      <c r="A1888" s="353">
        <v>102169</v>
      </c>
      <c r="B1888" s="354" t="s">
        <v>5210</v>
      </c>
      <c r="C1888" s="353" t="s">
        <v>36</v>
      </c>
      <c r="D1888" s="355">
        <v>461.37</v>
      </c>
    </row>
    <row r="1889" spans="1:4" ht="40.5">
      <c r="A1889" s="353">
        <v>102170</v>
      </c>
      <c r="B1889" s="354" t="s">
        <v>5211</v>
      </c>
      <c r="C1889" s="353" t="s">
        <v>36</v>
      </c>
      <c r="D1889" s="355">
        <v>248.66</v>
      </c>
    </row>
    <row r="1890" spans="1:4" ht="40.5">
      <c r="A1890" s="353">
        <v>102171</v>
      </c>
      <c r="B1890" s="354" t="s">
        <v>5212</v>
      </c>
      <c r="C1890" s="353" t="s">
        <v>36</v>
      </c>
      <c r="D1890" s="355">
        <v>506.04</v>
      </c>
    </row>
    <row r="1891" spans="1:4" ht="40.5">
      <c r="A1891" s="353">
        <v>102172</v>
      </c>
      <c r="B1891" s="354" t="s">
        <v>5213</v>
      </c>
      <c r="C1891" s="353" t="s">
        <v>36</v>
      </c>
      <c r="D1891" s="355">
        <v>499.63</v>
      </c>
    </row>
    <row r="1892" spans="1:4" ht="40.5">
      <c r="A1892" s="353">
        <v>102176</v>
      </c>
      <c r="B1892" s="354" t="s">
        <v>5214</v>
      </c>
      <c r="C1892" s="353" t="s">
        <v>36</v>
      </c>
      <c r="D1892" s="355">
        <v>928.76</v>
      </c>
    </row>
    <row r="1893" spans="1:4" ht="40.5">
      <c r="A1893" s="353">
        <v>102177</v>
      </c>
      <c r="B1893" s="354" t="s">
        <v>5215</v>
      </c>
      <c r="C1893" s="353" t="s">
        <v>36</v>
      </c>
      <c r="D1893" s="355">
        <v>1922.04</v>
      </c>
    </row>
    <row r="1894" spans="1:4" ht="40.5">
      <c r="A1894" s="353">
        <v>102178</v>
      </c>
      <c r="B1894" s="354" t="s">
        <v>5216</v>
      </c>
      <c r="C1894" s="353" t="s">
        <v>36</v>
      </c>
      <c r="D1894" s="355">
        <v>2216.2800000000002</v>
      </c>
    </row>
    <row r="1895" spans="1:4" ht="27">
      <c r="A1895" s="353">
        <v>102179</v>
      </c>
      <c r="B1895" s="354" t="s">
        <v>5217</v>
      </c>
      <c r="C1895" s="353" t="s">
        <v>36</v>
      </c>
      <c r="D1895" s="355">
        <v>316.06</v>
      </c>
    </row>
    <row r="1896" spans="1:4" ht="27">
      <c r="A1896" s="353">
        <v>102180</v>
      </c>
      <c r="B1896" s="354" t="s">
        <v>5218</v>
      </c>
      <c r="C1896" s="353" t="s">
        <v>36</v>
      </c>
      <c r="D1896" s="355">
        <v>371.67</v>
      </c>
    </row>
    <row r="1897" spans="1:4" ht="27">
      <c r="A1897" s="353">
        <v>102181</v>
      </c>
      <c r="B1897" s="354" t="s">
        <v>5219</v>
      </c>
      <c r="C1897" s="353" t="s">
        <v>36</v>
      </c>
      <c r="D1897" s="355">
        <v>446.47</v>
      </c>
    </row>
    <row r="1898" spans="1:4" ht="40.5">
      <c r="A1898" s="353">
        <v>102182</v>
      </c>
      <c r="B1898" s="354" t="s">
        <v>5220</v>
      </c>
      <c r="C1898" s="353" t="s">
        <v>27</v>
      </c>
      <c r="D1898" s="355">
        <v>927.18</v>
      </c>
    </row>
    <row r="1899" spans="1:4" ht="40.5">
      <c r="A1899" s="353">
        <v>102183</v>
      </c>
      <c r="B1899" s="354" t="s">
        <v>5221</v>
      </c>
      <c r="C1899" s="353" t="s">
        <v>27</v>
      </c>
      <c r="D1899" s="355">
        <v>1862.37</v>
      </c>
    </row>
    <row r="1900" spans="1:4" ht="40.5">
      <c r="A1900" s="353">
        <v>102184</v>
      </c>
      <c r="B1900" s="354" t="s">
        <v>5222</v>
      </c>
      <c r="C1900" s="353" t="s">
        <v>27</v>
      </c>
      <c r="D1900" s="355">
        <v>1675.4</v>
      </c>
    </row>
    <row r="1901" spans="1:4" ht="54">
      <c r="A1901" s="353">
        <v>102185</v>
      </c>
      <c r="B1901" s="354" t="s">
        <v>5223</v>
      </c>
      <c r="C1901" s="353" t="s">
        <v>27</v>
      </c>
      <c r="D1901" s="355">
        <v>3358.57</v>
      </c>
    </row>
    <row r="1902" spans="1:4" ht="27">
      <c r="A1902" s="353">
        <v>102190</v>
      </c>
      <c r="B1902" s="354" t="s">
        <v>5224</v>
      </c>
      <c r="C1902" s="353" t="s">
        <v>36</v>
      </c>
      <c r="D1902" s="355">
        <v>12.28</v>
      </c>
    </row>
    <row r="1903" spans="1:4" ht="40.5">
      <c r="A1903" s="353">
        <v>102191</v>
      </c>
      <c r="B1903" s="354" t="s">
        <v>5225</v>
      </c>
      <c r="C1903" s="353" t="s">
        <v>36</v>
      </c>
      <c r="D1903" s="355">
        <v>14.92</v>
      </c>
    </row>
    <row r="1904" spans="1:4" ht="27">
      <c r="A1904" s="353">
        <v>102192</v>
      </c>
      <c r="B1904" s="354" t="s">
        <v>5226</v>
      </c>
      <c r="C1904" s="353" t="s">
        <v>36</v>
      </c>
      <c r="D1904" s="355">
        <v>10.64</v>
      </c>
    </row>
    <row r="1905" spans="1:4" ht="54">
      <c r="A1905" s="353">
        <v>94569</v>
      </c>
      <c r="B1905" s="354" t="s">
        <v>3893</v>
      </c>
      <c r="C1905" s="353" t="s">
        <v>36</v>
      </c>
      <c r="D1905" s="355">
        <v>789.93</v>
      </c>
    </row>
    <row r="1906" spans="1:4" ht="81">
      <c r="A1906" s="353">
        <v>94570</v>
      </c>
      <c r="B1906" s="354" t="s">
        <v>3894</v>
      </c>
      <c r="C1906" s="353" t="s">
        <v>36</v>
      </c>
      <c r="D1906" s="355">
        <v>518.35</v>
      </c>
    </row>
    <row r="1907" spans="1:4" ht="81">
      <c r="A1907" s="353">
        <v>94572</v>
      </c>
      <c r="B1907" s="354" t="s">
        <v>3895</v>
      </c>
      <c r="C1907" s="353" t="s">
        <v>36</v>
      </c>
      <c r="D1907" s="355">
        <v>745.63</v>
      </c>
    </row>
    <row r="1908" spans="1:4" ht="81">
      <c r="A1908" s="353">
        <v>94573</v>
      </c>
      <c r="B1908" s="354" t="s">
        <v>3896</v>
      </c>
      <c r="C1908" s="353" t="s">
        <v>36</v>
      </c>
      <c r="D1908" s="355">
        <v>562.99</v>
      </c>
    </row>
    <row r="1909" spans="1:4" ht="94.5">
      <c r="A1909" s="353">
        <v>94580</v>
      </c>
      <c r="B1909" s="354" t="s">
        <v>3897</v>
      </c>
      <c r="C1909" s="353" t="s">
        <v>36</v>
      </c>
      <c r="D1909" s="355">
        <v>837.86</v>
      </c>
    </row>
    <row r="1910" spans="1:4" ht="54">
      <c r="A1910" s="353">
        <v>100674</v>
      </c>
      <c r="B1910" s="354" t="s">
        <v>3898</v>
      </c>
      <c r="C1910" s="353" t="s">
        <v>36</v>
      </c>
      <c r="D1910" s="355">
        <v>540.96</v>
      </c>
    </row>
    <row r="1911" spans="1:4" ht="54">
      <c r="A1911" s="353">
        <v>101096</v>
      </c>
      <c r="B1911" s="354" t="s">
        <v>5227</v>
      </c>
      <c r="C1911" s="353" t="s">
        <v>24</v>
      </c>
      <c r="D1911" s="355">
        <v>1016.61</v>
      </c>
    </row>
    <row r="1912" spans="1:4" ht="54">
      <c r="A1912" s="353">
        <v>101097</v>
      </c>
      <c r="B1912" s="354" t="s">
        <v>5228</v>
      </c>
      <c r="C1912" s="353" t="s">
        <v>24</v>
      </c>
      <c r="D1912" s="355">
        <v>978.37</v>
      </c>
    </row>
    <row r="1913" spans="1:4" ht="54">
      <c r="A1913" s="353">
        <v>101098</v>
      </c>
      <c r="B1913" s="354" t="s">
        <v>5229</v>
      </c>
      <c r="C1913" s="353" t="s">
        <v>24</v>
      </c>
      <c r="D1913" s="355">
        <v>937.64</v>
      </c>
    </row>
    <row r="1914" spans="1:4" ht="54">
      <c r="A1914" s="353">
        <v>101099</v>
      </c>
      <c r="B1914" s="354" t="s">
        <v>5230</v>
      </c>
      <c r="C1914" s="353" t="s">
        <v>24</v>
      </c>
      <c r="D1914" s="355">
        <v>859.95</v>
      </c>
    </row>
    <row r="1915" spans="1:4" ht="54">
      <c r="A1915" s="353">
        <v>101100</v>
      </c>
      <c r="B1915" s="354" t="s">
        <v>5231</v>
      </c>
      <c r="C1915" s="353" t="s">
        <v>24</v>
      </c>
      <c r="D1915" s="355">
        <v>825.01</v>
      </c>
    </row>
    <row r="1916" spans="1:4" ht="54">
      <c r="A1916" s="353">
        <v>101101</v>
      </c>
      <c r="B1916" s="354" t="s">
        <v>5232</v>
      </c>
      <c r="C1916" s="353" t="s">
        <v>24</v>
      </c>
      <c r="D1916" s="355">
        <v>813.35</v>
      </c>
    </row>
    <row r="1917" spans="1:4" ht="54">
      <c r="A1917" s="353">
        <v>101102</v>
      </c>
      <c r="B1917" s="354" t="s">
        <v>5233</v>
      </c>
      <c r="C1917" s="353" t="s">
        <v>24</v>
      </c>
      <c r="D1917" s="355">
        <v>809.34</v>
      </c>
    </row>
    <row r="1918" spans="1:4" ht="54">
      <c r="A1918" s="353">
        <v>101103</v>
      </c>
      <c r="B1918" s="354" t="s">
        <v>5234</v>
      </c>
      <c r="C1918" s="353" t="s">
        <v>24</v>
      </c>
      <c r="D1918" s="355">
        <v>755.48</v>
      </c>
    </row>
    <row r="1919" spans="1:4" ht="67.5">
      <c r="A1919" s="353">
        <v>101104</v>
      </c>
      <c r="B1919" s="354" t="s">
        <v>5235</v>
      </c>
      <c r="C1919" s="353" t="s">
        <v>24</v>
      </c>
      <c r="D1919" s="355">
        <v>1072.9100000000001</v>
      </c>
    </row>
    <row r="1920" spans="1:4" ht="67.5">
      <c r="A1920" s="353">
        <v>101105</v>
      </c>
      <c r="B1920" s="354" t="s">
        <v>5236</v>
      </c>
      <c r="C1920" s="353" t="s">
        <v>24</v>
      </c>
      <c r="D1920" s="355">
        <v>1033.8699999999999</v>
      </c>
    </row>
    <row r="1921" spans="1:4" ht="67.5">
      <c r="A1921" s="353">
        <v>101106</v>
      </c>
      <c r="B1921" s="354" t="s">
        <v>5237</v>
      </c>
      <c r="C1921" s="353" t="s">
        <v>24</v>
      </c>
      <c r="D1921" s="355">
        <v>992.25</v>
      </c>
    </row>
    <row r="1922" spans="1:4" ht="67.5">
      <c r="A1922" s="353">
        <v>101107</v>
      </c>
      <c r="B1922" s="354" t="s">
        <v>5238</v>
      </c>
      <c r="C1922" s="353" t="s">
        <v>24</v>
      </c>
      <c r="D1922" s="355">
        <v>912.98</v>
      </c>
    </row>
    <row r="1923" spans="1:4" ht="67.5">
      <c r="A1923" s="353">
        <v>101108</v>
      </c>
      <c r="B1923" s="354" t="s">
        <v>5239</v>
      </c>
      <c r="C1923" s="353" t="s">
        <v>24</v>
      </c>
      <c r="D1923" s="355">
        <v>877.51</v>
      </c>
    </row>
    <row r="1924" spans="1:4" ht="67.5">
      <c r="A1924" s="353">
        <v>101109</v>
      </c>
      <c r="B1924" s="354" t="s">
        <v>5240</v>
      </c>
      <c r="C1924" s="353" t="s">
        <v>24</v>
      </c>
      <c r="D1924" s="355">
        <v>865.26</v>
      </c>
    </row>
    <row r="1925" spans="1:4" ht="67.5">
      <c r="A1925" s="353">
        <v>101110</v>
      </c>
      <c r="B1925" s="354" t="s">
        <v>5241</v>
      </c>
      <c r="C1925" s="353" t="s">
        <v>24</v>
      </c>
      <c r="D1925" s="355">
        <v>860.79</v>
      </c>
    </row>
    <row r="1926" spans="1:4" ht="67.5">
      <c r="A1926" s="353">
        <v>101111</v>
      </c>
      <c r="B1926" s="354" t="s">
        <v>5242</v>
      </c>
      <c r="C1926" s="353" t="s">
        <v>24</v>
      </c>
      <c r="D1926" s="355">
        <v>805.78</v>
      </c>
    </row>
    <row r="1927" spans="1:4" ht="40.5">
      <c r="A1927" s="353">
        <v>101112</v>
      </c>
      <c r="B1927" s="354" t="s">
        <v>5243</v>
      </c>
      <c r="C1927" s="353" t="s">
        <v>24</v>
      </c>
      <c r="D1927" s="355">
        <v>662.73</v>
      </c>
    </row>
    <row r="1928" spans="1:4" ht="54">
      <c r="A1928" s="353">
        <v>101113</v>
      </c>
      <c r="B1928" s="354" t="s">
        <v>5244</v>
      </c>
      <c r="C1928" s="353" t="s">
        <v>24</v>
      </c>
      <c r="D1928" s="355">
        <v>722.91</v>
      </c>
    </row>
    <row r="1929" spans="1:4" ht="40.5">
      <c r="A1929" s="353">
        <v>95601</v>
      </c>
      <c r="B1929" s="354" t="s">
        <v>6755</v>
      </c>
      <c r="C1929" s="353" t="s">
        <v>27</v>
      </c>
      <c r="D1929" s="355">
        <v>9.82</v>
      </c>
    </row>
    <row r="1930" spans="1:4" ht="40.5">
      <c r="A1930" s="353">
        <v>95602</v>
      </c>
      <c r="B1930" s="354" t="s">
        <v>6756</v>
      </c>
      <c r="C1930" s="353" t="s">
        <v>27</v>
      </c>
      <c r="D1930" s="355">
        <v>15.73</v>
      </c>
    </row>
    <row r="1931" spans="1:4" ht="40.5">
      <c r="A1931" s="353">
        <v>95603</v>
      </c>
      <c r="B1931" s="354" t="s">
        <v>6757</v>
      </c>
      <c r="C1931" s="353" t="s">
        <v>27</v>
      </c>
      <c r="D1931" s="355">
        <v>26.84</v>
      </c>
    </row>
    <row r="1932" spans="1:4" ht="40.5">
      <c r="A1932" s="353">
        <v>95604</v>
      </c>
      <c r="B1932" s="354" t="s">
        <v>6758</v>
      </c>
      <c r="C1932" s="353" t="s">
        <v>27</v>
      </c>
      <c r="D1932" s="355">
        <v>41.64</v>
      </c>
    </row>
    <row r="1933" spans="1:4" ht="40.5">
      <c r="A1933" s="353">
        <v>95605</v>
      </c>
      <c r="B1933" s="354" t="s">
        <v>6759</v>
      </c>
      <c r="C1933" s="353" t="s">
        <v>27</v>
      </c>
      <c r="D1933" s="355">
        <v>76.459999999999994</v>
      </c>
    </row>
    <row r="1934" spans="1:4" ht="40.5">
      <c r="A1934" s="353">
        <v>95607</v>
      </c>
      <c r="B1934" s="354" t="s">
        <v>6760</v>
      </c>
      <c r="C1934" s="353" t="s">
        <v>27</v>
      </c>
      <c r="D1934" s="355">
        <v>10.77</v>
      </c>
    </row>
    <row r="1935" spans="1:4" ht="40.5">
      <c r="A1935" s="353">
        <v>95608</v>
      </c>
      <c r="B1935" s="354" t="s">
        <v>6761</v>
      </c>
      <c r="C1935" s="353" t="s">
        <v>27</v>
      </c>
      <c r="D1935" s="355">
        <v>15.63</v>
      </c>
    </row>
    <row r="1936" spans="1:4" ht="40.5">
      <c r="A1936" s="353">
        <v>95609</v>
      </c>
      <c r="B1936" s="354" t="s">
        <v>6762</v>
      </c>
      <c r="C1936" s="353" t="s">
        <v>27</v>
      </c>
      <c r="D1936" s="355">
        <v>19.82</v>
      </c>
    </row>
    <row r="1937" spans="1:4" ht="67.5">
      <c r="A1937" s="353">
        <v>100651</v>
      </c>
      <c r="B1937" s="354" t="s">
        <v>5245</v>
      </c>
      <c r="C1937" s="353" t="s">
        <v>15</v>
      </c>
      <c r="D1937" s="355">
        <v>124.76</v>
      </c>
    </row>
    <row r="1938" spans="1:4" ht="67.5">
      <c r="A1938" s="353">
        <v>100652</v>
      </c>
      <c r="B1938" s="354" t="s">
        <v>5246</v>
      </c>
      <c r="C1938" s="353" t="s">
        <v>15</v>
      </c>
      <c r="D1938" s="355">
        <v>238.69</v>
      </c>
    </row>
    <row r="1939" spans="1:4" ht="67.5">
      <c r="A1939" s="353">
        <v>100653</v>
      </c>
      <c r="B1939" s="354" t="s">
        <v>5247</v>
      </c>
      <c r="C1939" s="353" t="s">
        <v>15</v>
      </c>
      <c r="D1939" s="355">
        <v>402.16</v>
      </c>
    </row>
    <row r="1940" spans="1:4" ht="67.5">
      <c r="A1940" s="353">
        <v>100654</v>
      </c>
      <c r="B1940" s="354" t="s">
        <v>5248</v>
      </c>
      <c r="C1940" s="353" t="s">
        <v>15</v>
      </c>
      <c r="D1940" s="355">
        <v>571.76</v>
      </c>
    </row>
    <row r="1941" spans="1:4" ht="67.5">
      <c r="A1941" s="353">
        <v>100655</v>
      </c>
      <c r="B1941" s="354" t="s">
        <v>5249</v>
      </c>
      <c r="C1941" s="353" t="s">
        <v>15</v>
      </c>
      <c r="D1941" s="355">
        <v>653.04</v>
      </c>
    </row>
    <row r="1942" spans="1:4" ht="54">
      <c r="A1942" s="353">
        <v>100656</v>
      </c>
      <c r="B1942" s="354" t="s">
        <v>3899</v>
      </c>
      <c r="C1942" s="353" t="s">
        <v>15</v>
      </c>
      <c r="D1942" s="355">
        <v>80.459999999999994</v>
      </c>
    </row>
    <row r="1943" spans="1:4" ht="54">
      <c r="A1943" s="353">
        <v>100657</v>
      </c>
      <c r="B1943" s="354" t="s">
        <v>3900</v>
      </c>
      <c r="C1943" s="353" t="s">
        <v>15</v>
      </c>
      <c r="D1943" s="355">
        <v>104.15</v>
      </c>
    </row>
    <row r="1944" spans="1:4" ht="67.5">
      <c r="A1944" s="353">
        <v>100658</v>
      </c>
      <c r="B1944" s="354" t="s">
        <v>3901</v>
      </c>
      <c r="C1944" s="353" t="s">
        <v>15</v>
      </c>
      <c r="D1944" s="355">
        <v>241.91</v>
      </c>
    </row>
    <row r="1945" spans="1:4" ht="54">
      <c r="A1945" s="353">
        <v>100889</v>
      </c>
      <c r="B1945" s="354" t="s">
        <v>3902</v>
      </c>
      <c r="C1945" s="353" t="s">
        <v>17</v>
      </c>
      <c r="D1945" s="355">
        <v>15.08</v>
      </c>
    </row>
    <row r="1946" spans="1:4" ht="54">
      <c r="A1946" s="353">
        <v>100890</v>
      </c>
      <c r="B1946" s="354" t="s">
        <v>3903</v>
      </c>
      <c r="C1946" s="353" t="s">
        <v>17</v>
      </c>
      <c r="D1946" s="355">
        <v>14.96</v>
      </c>
    </row>
    <row r="1947" spans="1:4" ht="54">
      <c r="A1947" s="353">
        <v>100892</v>
      </c>
      <c r="B1947" s="354" t="s">
        <v>3904</v>
      </c>
      <c r="C1947" s="353" t="s">
        <v>17</v>
      </c>
      <c r="D1947" s="355">
        <v>14.19</v>
      </c>
    </row>
    <row r="1948" spans="1:4" ht="54">
      <c r="A1948" s="353">
        <v>100893</v>
      </c>
      <c r="B1948" s="354" t="s">
        <v>3905</v>
      </c>
      <c r="C1948" s="353" t="s">
        <v>17</v>
      </c>
      <c r="D1948" s="355">
        <v>14.05</v>
      </c>
    </row>
    <row r="1949" spans="1:4" ht="54">
      <c r="A1949" s="353">
        <v>100894</v>
      </c>
      <c r="B1949" s="354" t="s">
        <v>3906</v>
      </c>
      <c r="C1949" s="353" t="s">
        <v>17</v>
      </c>
      <c r="D1949" s="355">
        <v>13.97</v>
      </c>
    </row>
    <row r="1950" spans="1:4" ht="67.5">
      <c r="A1950" s="353">
        <v>100896</v>
      </c>
      <c r="B1950" s="354" t="s">
        <v>3907</v>
      </c>
      <c r="C1950" s="353" t="s">
        <v>15</v>
      </c>
      <c r="D1950" s="355">
        <v>53.62</v>
      </c>
    </row>
    <row r="1951" spans="1:4" ht="67.5">
      <c r="A1951" s="353">
        <v>100897</v>
      </c>
      <c r="B1951" s="354" t="s">
        <v>3908</v>
      </c>
      <c r="C1951" s="353" t="s">
        <v>15</v>
      </c>
      <c r="D1951" s="355">
        <v>105.42</v>
      </c>
    </row>
    <row r="1952" spans="1:4" ht="67.5">
      <c r="A1952" s="353">
        <v>100898</v>
      </c>
      <c r="B1952" s="354" t="s">
        <v>3909</v>
      </c>
      <c r="C1952" s="353" t="s">
        <v>15</v>
      </c>
      <c r="D1952" s="355">
        <v>206.29</v>
      </c>
    </row>
    <row r="1953" spans="1:4" ht="67.5">
      <c r="A1953" s="353">
        <v>100899</v>
      </c>
      <c r="B1953" s="354" t="s">
        <v>3910</v>
      </c>
      <c r="C1953" s="353" t="s">
        <v>15</v>
      </c>
      <c r="D1953" s="355">
        <v>69.27</v>
      </c>
    </row>
    <row r="1954" spans="1:4" ht="67.5">
      <c r="A1954" s="353">
        <v>100900</v>
      </c>
      <c r="B1954" s="354" t="s">
        <v>3911</v>
      </c>
      <c r="C1954" s="353" t="s">
        <v>15</v>
      </c>
      <c r="D1954" s="355">
        <v>234.68</v>
      </c>
    </row>
    <row r="1955" spans="1:4" ht="40.5">
      <c r="A1955" s="353">
        <v>101173</v>
      </c>
      <c r="B1955" s="354" t="s">
        <v>5250</v>
      </c>
      <c r="C1955" s="353" t="s">
        <v>15</v>
      </c>
      <c r="D1955" s="355">
        <v>54.37</v>
      </c>
    </row>
    <row r="1956" spans="1:4" ht="40.5">
      <c r="A1956" s="353">
        <v>101174</v>
      </c>
      <c r="B1956" s="354" t="s">
        <v>5251</v>
      </c>
      <c r="C1956" s="353" t="s">
        <v>15</v>
      </c>
      <c r="D1956" s="355">
        <v>71.349999999999994</v>
      </c>
    </row>
    <row r="1957" spans="1:4" ht="40.5">
      <c r="A1957" s="353">
        <v>101175</v>
      </c>
      <c r="B1957" s="354" t="s">
        <v>5252</v>
      </c>
      <c r="C1957" s="353" t="s">
        <v>15</v>
      </c>
      <c r="D1957" s="355">
        <v>97.35</v>
      </c>
    </row>
    <row r="1958" spans="1:4" ht="40.5">
      <c r="A1958" s="353">
        <v>101176</v>
      </c>
      <c r="B1958" s="354" t="s">
        <v>5253</v>
      </c>
      <c r="C1958" s="353" t="s">
        <v>15</v>
      </c>
      <c r="D1958" s="355">
        <v>138.13</v>
      </c>
    </row>
    <row r="1959" spans="1:4" ht="40.5">
      <c r="A1959" s="353">
        <v>102521</v>
      </c>
      <c r="B1959" s="354" t="s">
        <v>6763</v>
      </c>
      <c r="C1959" s="353" t="s">
        <v>27</v>
      </c>
      <c r="D1959" s="355">
        <v>63.07</v>
      </c>
    </row>
    <row r="1960" spans="1:4" ht="40.5">
      <c r="A1960" s="353">
        <v>102522</v>
      </c>
      <c r="B1960" s="354" t="s">
        <v>6764</v>
      </c>
      <c r="C1960" s="353" t="s">
        <v>27</v>
      </c>
      <c r="D1960" s="355">
        <v>92.55</v>
      </c>
    </row>
    <row r="1961" spans="1:4" ht="40.5">
      <c r="A1961" s="353">
        <v>102523</v>
      </c>
      <c r="B1961" s="354" t="s">
        <v>6765</v>
      </c>
      <c r="C1961" s="353" t="s">
        <v>27</v>
      </c>
      <c r="D1961" s="355">
        <v>122.01</v>
      </c>
    </row>
    <row r="1962" spans="1:4" ht="40.5">
      <c r="A1962" s="353">
        <v>95240</v>
      </c>
      <c r="B1962" s="354" t="s">
        <v>6666</v>
      </c>
      <c r="C1962" s="353" t="s">
        <v>36</v>
      </c>
      <c r="D1962" s="355">
        <v>13.51</v>
      </c>
    </row>
    <row r="1963" spans="1:4" ht="40.5">
      <c r="A1963" s="353">
        <v>95241</v>
      </c>
      <c r="B1963" s="354" t="s">
        <v>6667</v>
      </c>
      <c r="C1963" s="353" t="s">
        <v>36</v>
      </c>
      <c r="D1963" s="355">
        <v>22.52</v>
      </c>
    </row>
    <row r="1964" spans="1:4" ht="40.5">
      <c r="A1964" s="353">
        <v>96616</v>
      </c>
      <c r="B1964" s="354" t="s">
        <v>3045</v>
      </c>
      <c r="C1964" s="353" t="s">
        <v>24</v>
      </c>
      <c r="D1964" s="355">
        <v>467.42</v>
      </c>
    </row>
    <row r="1965" spans="1:4" ht="40.5">
      <c r="A1965" s="353">
        <v>96617</v>
      </c>
      <c r="B1965" s="354" t="s">
        <v>3046</v>
      </c>
      <c r="C1965" s="353" t="s">
        <v>36</v>
      </c>
      <c r="D1965" s="355">
        <v>14.01</v>
      </c>
    </row>
    <row r="1966" spans="1:4" ht="40.5">
      <c r="A1966" s="353">
        <v>96619</v>
      </c>
      <c r="B1966" s="354" t="s">
        <v>3047</v>
      </c>
      <c r="C1966" s="353" t="s">
        <v>36</v>
      </c>
      <c r="D1966" s="355">
        <v>23.35</v>
      </c>
    </row>
    <row r="1967" spans="1:4" ht="40.5">
      <c r="A1967" s="353">
        <v>96620</v>
      </c>
      <c r="B1967" s="354" t="s">
        <v>6668</v>
      </c>
      <c r="C1967" s="353" t="s">
        <v>24</v>
      </c>
      <c r="D1967" s="355">
        <v>450.78</v>
      </c>
    </row>
    <row r="1968" spans="1:4" ht="40.5">
      <c r="A1968" s="353">
        <v>96621</v>
      </c>
      <c r="B1968" s="354" t="s">
        <v>3048</v>
      </c>
      <c r="C1968" s="353" t="s">
        <v>24</v>
      </c>
      <c r="D1968" s="355">
        <v>166.66</v>
      </c>
    </row>
    <row r="1969" spans="1:4" ht="40.5">
      <c r="A1969" s="353">
        <v>96622</v>
      </c>
      <c r="B1969" s="354" t="s">
        <v>6669</v>
      </c>
      <c r="C1969" s="353" t="s">
        <v>24</v>
      </c>
      <c r="D1969" s="355">
        <v>117.56</v>
      </c>
    </row>
    <row r="1970" spans="1:4" ht="40.5">
      <c r="A1970" s="353">
        <v>96623</v>
      </c>
      <c r="B1970" s="354" t="s">
        <v>3049</v>
      </c>
      <c r="C1970" s="353" t="s">
        <v>24</v>
      </c>
      <c r="D1970" s="355">
        <v>155.27000000000001</v>
      </c>
    </row>
    <row r="1971" spans="1:4" ht="54">
      <c r="A1971" s="353">
        <v>96624</v>
      </c>
      <c r="B1971" s="354" t="s">
        <v>6670</v>
      </c>
      <c r="C1971" s="353" t="s">
        <v>24</v>
      </c>
      <c r="D1971" s="355">
        <v>113.54</v>
      </c>
    </row>
    <row r="1972" spans="1:4" ht="27">
      <c r="A1972" s="353">
        <v>97082</v>
      </c>
      <c r="B1972" s="354" t="s">
        <v>3311</v>
      </c>
      <c r="C1972" s="353" t="s">
        <v>24</v>
      </c>
      <c r="D1972" s="355">
        <v>40.71</v>
      </c>
    </row>
    <row r="1973" spans="1:4" ht="40.5">
      <c r="A1973" s="353">
        <v>97083</v>
      </c>
      <c r="B1973" s="354" t="s">
        <v>3312</v>
      </c>
      <c r="C1973" s="353" t="s">
        <v>36</v>
      </c>
      <c r="D1973" s="355">
        <v>2.21</v>
      </c>
    </row>
    <row r="1974" spans="1:4" ht="40.5">
      <c r="A1974" s="353">
        <v>97084</v>
      </c>
      <c r="B1974" s="354" t="s">
        <v>3313</v>
      </c>
      <c r="C1974" s="353" t="s">
        <v>36</v>
      </c>
      <c r="D1974" s="355">
        <v>0.45</v>
      </c>
    </row>
    <row r="1975" spans="1:4" ht="40.5">
      <c r="A1975" s="353">
        <v>97086</v>
      </c>
      <c r="B1975" s="354" t="s">
        <v>3314</v>
      </c>
      <c r="C1975" s="353" t="s">
        <v>36</v>
      </c>
      <c r="D1975" s="355">
        <v>82</v>
      </c>
    </row>
    <row r="1976" spans="1:4" ht="27">
      <c r="A1976" s="353">
        <v>97087</v>
      </c>
      <c r="B1976" s="354" t="s">
        <v>5254</v>
      </c>
      <c r="C1976" s="353" t="s">
        <v>36</v>
      </c>
      <c r="D1976" s="355">
        <v>2.4700000000000002</v>
      </c>
    </row>
    <row r="1977" spans="1:4" ht="27">
      <c r="A1977" s="353">
        <v>97088</v>
      </c>
      <c r="B1977" s="354" t="s">
        <v>5255</v>
      </c>
      <c r="C1977" s="353" t="s">
        <v>17</v>
      </c>
      <c r="D1977" s="355">
        <v>28.14</v>
      </c>
    </row>
    <row r="1978" spans="1:4" ht="27">
      <c r="A1978" s="353">
        <v>97089</v>
      </c>
      <c r="B1978" s="354" t="s">
        <v>5256</v>
      </c>
      <c r="C1978" s="353" t="s">
        <v>17</v>
      </c>
      <c r="D1978" s="355">
        <v>25.79</v>
      </c>
    </row>
    <row r="1979" spans="1:4" ht="27">
      <c r="A1979" s="353">
        <v>97090</v>
      </c>
      <c r="B1979" s="354" t="s">
        <v>5257</v>
      </c>
      <c r="C1979" s="353" t="s">
        <v>17</v>
      </c>
      <c r="D1979" s="355">
        <v>25.45</v>
      </c>
    </row>
    <row r="1980" spans="1:4" ht="27">
      <c r="A1980" s="353">
        <v>97091</v>
      </c>
      <c r="B1980" s="354" t="s">
        <v>5258</v>
      </c>
      <c r="C1980" s="353" t="s">
        <v>17</v>
      </c>
      <c r="D1980" s="355">
        <v>24.72</v>
      </c>
    </row>
    <row r="1981" spans="1:4" ht="27">
      <c r="A1981" s="353">
        <v>97092</v>
      </c>
      <c r="B1981" s="354" t="s">
        <v>5259</v>
      </c>
      <c r="C1981" s="353" t="s">
        <v>17</v>
      </c>
      <c r="D1981" s="355">
        <v>24.03</v>
      </c>
    </row>
    <row r="1982" spans="1:4" ht="27">
      <c r="A1982" s="353">
        <v>97093</v>
      </c>
      <c r="B1982" s="354" t="s">
        <v>5260</v>
      </c>
      <c r="C1982" s="353" t="s">
        <v>17</v>
      </c>
      <c r="D1982" s="355">
        <v>22.64</v>
      </c>
    </row>
    <row r="1983" spans="1:4" ht="54">
      <c r="A1983" s="353">
        <v>97094</v>
      </c>
      <c r="B1983" s="354" t="s">
        <v>3315</v>
      </c>
      <c r="C1983" s="353" t="s">
        <v>24</v>
      </c>
      <c r="D1983" s="355">
        <v>573.55999999999995</v>
      </c>
    </row>
    <row r="1984" spans="1:4" ht="54">
      <c r="A1984" s="353">
        <v>97095</v>
      </c>
      <c r="B1984" s="354" t="s">
        <v>3316</v>
      </c>
      <c r="C1984" s="353" t="s">
        <v>24</v>
      </c>
      <c r="D1984" s="355">
        <v>538.99</v>
      </c>
    </row>
    <row r="1985" spans="1:4" ht="54">
      <c r="A1985" s="353">
        <v>97096</v>
      </c>
      <c r="B1985" s="354" t="s">
        <v>3317</v>
      </c>
      <c r="C1985" s="353" t="s">
        <v>24</v>
      </c>
      <c r="D1985" s="355">
        <v>521.23</v>
      </c>
    </row>
    <row r="1986" spans="1:4" ht="27">
      <c r="A1986" s="353">
        <v>97097</v>
      </c>
      <c r="B1986" s="354" t="s">
        <v>3912</v>
      </c>
      <c r="C1986" s="353" t="s">
        <v>36</v>
      </c>
      <c r="D1986" s="355">
        <v>28.33</v>
      </c>
    </row>
    <row r="1987" spans="1:4" ht="40.5">
      <c r="A1987" s="353">
        <v>97101</v>
      </c>
      <c r="B1987" s="354" t="s">
        <v>5261</v>
      </c>
      <c r="C1987" s="353" t="s">
        <v>36</v>
      </c>
      <c r="D1987" s="355">
        <v>227.54</v>
      </c>
    </row>
    <row r="1988" spans="1:4" ht="40.5">
      <c r="A1988" s="353">
        <v>97102</v>
      </c>
      <c r="B1988" s="354" t="s">
        <v>5262</v>
      </c>
      <c r="C1988" s="353" t="s">
        <v>36</v>
      </c>
      <c r="D1988" s="355">
        <v>252.67</v>
      </c>
    </row>
    <row r="1989" spans="1:4" ht="40.5">
      <c r="A1989" s="353">
        <v>97103</v>
      </c>
      <c r="B1989" s="354" t="s">
        <v>5263</v>
      </c>
      <c r="C1989" s="353" t="s">
        <v>36</v>
      </c>
      <c r="D1989" s="355">
        <v>334.65</v>
      </c>
    </row>
    <row r="1990" spans="1:4" ht="54">
      <c r="A1990" s="353">
        <v>100322</v>
      </c>
      <c r="B1990" s="354" t="s">
        <v>6671</v>
      </c>
      <c r="C1990" s="353" t="s">
        <v>24</v>
      </c>
      <c r="D1990" s="355">
        <v>108.09</v>
      </c>
    </row>
    <row r="1991" spans="1:4" ht="40.5">
      <c r="A1991" s="353">
        <v>100323</v>
      </c>
      <c r="B1991" s="354" t="s">
        <v>6672</v>
      </c>
      <c r="C1991" s="353" t="s">
        <v>24</v>
      </c>
      <c r="D1991" s="355">
        <v>107.59</v>
      </c>
    </row>
    <row r="1992" spans="1:4" ht="54">
      <c r="A1992" s="353">
        <v>100324</v>
      </c>
      <c r="B1992" s="354" t="s">
        <v>6673</v>
      </c>
      <c r="C1992" s="353" t="s">
        <v>24</v>
      </c>
      <c r="D1992" s="355">
        <v>113.29</v>
      </c>
    </row>
    <row r="1993" spans="1:4" ht="54">
      <c r="A1993" s="353">
        <v>92263</v>
      </c>
      <c r="B1993" s="354" t="s">
        <v>5264</v>
      </c>
      <c r="C1993" s="353" t="s">
        <v>36</v>
      </c>
      <c r="D1993" s="355">
        <v>131.86000000000001</v>
      </c>
    </row>
    <row r="1994" spans="1:4" ht="54">
      <c r="A1994" s="353">
        <v>92264</v>
      </c>
      <c r="B1994" s="354" t="s">
        <v>5265</v>
      </c>
      <c r="C1994" s="353" t="s">
        <v>36</v>
      </c>
      <c r="D1994" s="355">
        <v>141.6</v>
      </c>
    </row>
    <row r="1995" spans="1:4" ht="40.5">
      <c r="A1995" s="353">
        <v>92265</v>
      </c>
      <c r="B1995" s="354" t="s">
        <v>5266</v>
      </c>
      <c r="C1995" s="353" t="s">
        <v>36</v>
      </c>
      <c r="D1995" s="355">
        <v>93.85</v>
      </c>
    </row>
    <row r="1996" spans="1:4" ht="40.5">
      <c r="A1996" s="353">
        <v>92266</v>
      </c>
      <c r="B1996" s="354" t="s">
        <v>5267</v>
      </c>
      <c r="C1996" s="353" t="s">
        <v>36</v>
      </c>
      <c r="D1996" s="355">
        <v>102.21</v>
      </c>
    </row>
    <row r="1997" spans="1:4" ht="40.5">
      <c r="A1997" s="353">
        <v>92267</v>
      </c>
      <c r="B1997" s="354" t="s">
        <v>5268</v>
      </c>
      <c r="C1997" s="353" t="s">
        <v>36</v>
      </c>
      <c r="D1997" s="355">
        <v>43.06</v>
      </c>
    </row>
    <row r="1998" spans="1:4" ht="40.5">
      <c r="A1998" s="353">
        <v>92268</v>
      </c>
      <c r="B1998" s="354" t="s">
        <v>5269</v>
      </c>
      <c r="C1998" s="353" t="s">
        <v>36</v>
      </c>
      <c r="D1998" s="355">
        <v>50.71</v>
      </c>
    </row>
    <row r="1999" spans="1:4" ht="40.5">
      <c r="A1999" s="353">
        <v>92269</v>
      </c>
      <c r="B1999" s="354" t="s">
        <v>5270</v>
      </c>
      <c r="C1999" s="353" t="s">
        <v>36</v>
      </c>
      <c r="D1999" s="355">
        <v>132.5</v>
      </c>
    </row>
    <row r="2000" spans="1:4" ht="27">
      <c r="A2000" s="353">
        <v>92270</v>
      </c>
      <c r="B2000" s="354" t="s">
        <v>5271</v>
      </c>
      <c r="C2000" s="353" t="s">
        <v>36</v>
      </c>
      <c r="D2000" s="355">
        <v>104.4</v>
      </c>
    </row>
    <row r="2001" spans="1:4" ht="27">
      <c r="A2001" s="353">
        <v>92271</v>
      </c>
      <c r="B2001" s="354" t="s">
        <v>5272</v>
      </c>
      <c r="C2001" s="353" t="s">
        <v>36</v>
      </c>
      <c r="D2001" s="355">
        <v>60.32</v>
      </c>
    </row>
    <row r="2002" spans="1:4" ht="27">
      <c r="A2002" s="353">
        <v>92272</v>
      </c>
      <c r="B2002" s="354" t="s">
        <v>5273</v>
      </c>
      <c r="C2002" s="353" t="s">
        <v>15</v>
      </c>
      <c r="D2002" s="355">
        <v>29.5</v>
      </c>
    </row>
    <row r="2003" spans="1:4" ht="40.5">
      <c r="A2003" s="353">
        <v>92273</v>
      </c>
      <c r="B2003" s="354" t="s">
        <v>5274</v>
      </c>
      <c r="C2003" s="353" t="s">
        <v>15</v>
      </c>
      <c r="D2003" s="355">
        <v>13.52</v>
      </c>
    </row>
    <row r="2004" spans="1:4" ht="67.5">
      <c r="A2004" s="353">
        <v>92409</v>
      </c>
      <c r="B2004" s="354" t="s">
        <v>5275</v>
      </c>
      <c r="C2004" s="353" t="s">
        <v>36</v>
      </c>
      <c r="D2004" s="355">
        <v>196.75</v>
      </c>
    </row>
    <row r="2005" spans="1:4" ht="67.5">
      <c r="A2005" s="353">
        <v>92411</v>
      </c>
      <c r="B2005" s="354" t="s">
        <v>5276</v>
      </c>
      <c r="C2005" s="353" t="s">
        <v>36</v>
      </c>
      <c r="D2005" s="355">
        <v>124.66</v>
      </c>
    </row>
    <row r="2006" spans="1:4" ht="67.5">
      <c r="A2006" s="353">
        <v>92413</v>
      </c>
      <c r="B2006" s="354" t="s">
        <v>5277</v>
      </c>
      <c r="C2006" s="353" t="s">
        <v>36</v>
      </c>
      <c r="D2006" s="355">
        <v>78.45</v>
      </c>
    </row>
    <row r="2007" spans="1:4" ht="67.5">
      <c r="A2007" s="353">
        <v>92415</v>
      </c>
      <c r="B2007" s="354" t="s">
        <v>5278</v>
      </c>
      <c r="C2007" s="353" t="s">
        <v>36</v>
      </c>
      <c r="D2007" s="355">
        <v>103.61</v>
      </c>
    </row>
    <row r="2008" spans="1:4" ht="67.5">
      <c r="A2008" s="353">
        <v>92417</v>
      </c>
      <c r="B2008" s="354" t="s">
        <v>5279</v>
      </c>
      <c r="C2008" s="353" t="s">
        <v>36</v>
      </c>
      <c r="D2008" s="355">
        <v>118.27</v>
      </c>
    </row>
    <row r="2009" spans="1:4" ht="67.5">
      <c r="A2009" s="353">
        <v>92419</v>
      </c>
      <c r="B2009" s="354" t="s">
        <v>5280</v>
      </c>
      <c r="C2009" s="353" t="s">
        <v>36</v>
      </c>
      <c r="D2009" s="355">
        <v>63.84</v>
      </c>
    </row>
    <row r="2010" spans="1:4" ht="67.5">
      <c r="A2010" s="353">
        <v>92421</v>
      </c>
      <c r="B2010" s="354" t="s">
        <v>5281</v>
      </c>
      <c r="C2010" s="353" t="s">
        <v>36</v>
      </c>
      <c r="D2010" s="355">
        <v>75.09</v>
      </c>
    </row>
    <row r="2011" spans="1:4" ht="67.5">
      <c r="A2011" s="353">
        <v>92423</v>
      </c>
      <c r="B2011" s="354" t="s">
        <v>5282</v>
      </c>
      <c r="C2011" s="353" t="s">
        <v>36</v>
      </c>
      <c r="D2011" s="355">
        <v>51.66</v>
      </c>
    </row>
    <row r="2012" spans="1:4" ht="67.5">
      <c r="A2012" s="353">
        <v>92425</v>
      </c>
      <c r="B2012" s="354" t="s">
        <v>5283</v>
      </c>
      <c r="C2012" s="353" t="s">
        <v>36</v>
      </c>
      <c r="D2012" s="355">
        <v>61.43</v>
      </c>
    </row>
    <row r="2013" spans="1:4" ht="67.5">
      <c r="A2013" s="353">
        <v>92427</v>
      </c>
      <c r="B2013" s="354" t="s">
        <v>5284</v>
      </c>
      <c r="C2013" s="353" t="s">
        <v>36</v>
      </c>
      <c r="D2013" s="355">
        <v>45.49</v>
      </c>
    </row>
    <row r="2014" spans="1:4" ht="67.5">
      <c r="A2014" s="353">
        <v>92429</v>
      </c>
      <c r="B2014" s="354" t="s">
        <v>5285</v>
      </c>
      <c r="C2014" s="353" t="s">
        <v>36</v>
      </c>
      <c r="D2014" s="355">
        <v>54.54</v>
      </c>
    </row>
    <row r="2015" spans="1:4" ht="67.5">
      <c r="A2015" s="353">
        <v>92431</v>
      </c>
      <c r="B2015" s="354" t="s">
        <v>5286</v>
      </c>
      <c r="C2015" s="353" t="s">
        <v>36</v>
      </c>
      <c r="D2015" s="355">
        <v>39.869999999999997</v>
      </c>
    </row>
    <row r="2016" spans="1:4" ht="67.5">
      <c r="A2016" s="353">
        <v>92433</v>
      </c>
      <c r="B2016" s="354" t="s">
        <v>5287</v>
      </c>
      <c r="C2016" s="353" t="s">
        <v>36</v>
      </c>
      <c r="D2016" s="355">
        <v>48.46</v>
      </c>
    </row>
    <row r="2017" spans="1:4" ht="67.5">
      <c r="A2017" s="353">
        <v>92435</v>
      </c>
      <c r="B2017" s="354" t="s">
        <v>5288</v>
      </c>
      <c r="C2017" s="353" t="s">
        <v>36</v>
      </c>
      <c r="D2017" s="355">
        <v>37.86</v>
      </c>
    </row>
    <row r="2018" spans="1:4" ht="67.5">
      <c r="A2018" s="353">
        <v>92437</v>
      </c>
      <c r="B2018" s="354" t="s">
        <v>5289</v>
      </c>
      <c r="C2018" s="353" t="s">
        <v>36</v>
      </c>
      <c r="D2018" s="355">
        <v>46.17</v>
      </c>
    </row>
    <row r="2019" spans="1:4" ht="67.5">
      <c r="A2019" s="353">
        <v>92439</v>
      </c>
      <c r="B2019" s="354" t="s">
        <v>5290</v>
      </c>
      <c r="C2019" s="353" t="s">
        <v>36</v>
      </c>
      <c r="D2019" s="355">
        <v>36.4</v>
      </c>
    </row>
    <row r="2020" spans="1:4" ht="67.5">
      <c r="A2020" s="353">
        <v>92441</v>
      </c>
      <c r="B2020" s="354" t="s">
        <v>5291</v>
      </c>
      <c r="C2020" s="353" t="s">
        <v>36</v>
      </c>
      <c r="D2020" s="355">
        <v>44.49</v>
      </c>
    </row>
    <row r="2021" spans="1:4" ht="67.5">
      <c r="A2021" s="353">
        <v>92443</v>
      </c>
      <c r="B2021" s="354" t="s">
        <v>5292</v>
      </c>
      <c r="C2021" s="353" t="s">
        <v>36</v>
      </c>
      <c r="D2021" s="355">
        <v>33.26</v>
      </c>
    </row>
    <row r="2022" spans="1:4" ht="67.5">
      <c r="A2022" s="353">
        <v>92445</v>
      </c>
      <c r="B2022" s="354" t="s">
        <v>5293</v>
      </c>
      <c r="C2022" s="353" t="s">
        <v>36</v>
      </c>
      <c r="D2022" s="355">
        <v>41.08</v>
      </c>
    </row>
    <row r="2023" spans="1:4" ht="54">
      <c r="A2023" s="353">
        <v>92446</v>
      </c>
      <c r="B2023" s="354" t="s">
        <v>5294</v>
      </c>
      <c r="C2023" s="353" t="s">
        <v>36</v>
      </c>
      <c r="D2023" s="355">
        <v>190.5</v>
      </c>
    </row>
    <row r="2024" spans="1:4" ht="54">
      <c r="A2024" s="353">
        <v>92447</v>
      </c>
      <c r="B2024" s="354" t="s">
        <v>5295</v>
      </c>
      <c r="C2024" s="353" t="s">
        <v>36</v>
      </c>
      <c r="D2024" s="355">
        <v>134.47</v>
      </c>
    </row>
    <row r="2025" spans="1:4" ht="54">
      <c r="A2025" s="353">
        <v>92448</v>
      </c>
      <c r="B2025" s="354" t="s">
        <v>5296</v>
      </c>
      <c r="C2025" s="353" t="s">
        <v>36</v>
      </c>
      <c r="D2025" s="355">
        <v>108.17</v>
      </c>
    </row>
    <row r="2026" spans="1:4" ht="54">
      <c r="A2026" s="353">
        <v>92449</v>
      </c>
      <c r="B2026" s="354" t="s">
        <v>5297</v>
      </c>
      <c r="C2026" s="353" t="s">
        <v>36</v>
      </c>
      <c r="D2026" s="355">
        <v>207.37</v>
      </c>
    </row>
    <row r="2027" spans="1:4" ht="54">
      <c r="A2027" s="353">
        <v>92450</v>
      </c>
      <c r="B2027" s="354" t="s">
        <v>5298</v>
      </c>
      <c r="C2027" s="353" t="s">
        <v>36</v>
      </c>
      <c r="D2027" s="355">
        <v>244.58</v>
      </c>
    </row>
    <row r="2028" spans="1:4" ht="54">
      <c r="A2028" s="353">
        <v>92451</v>
      </c>
      <c r="B2028" s="354" t="s">
        <v>5299</v>
      </c>
      <c r="C2028" s="353" t="s">
        <v>36</v>
      </c>
      <c r="D2028" s="355">
        <v>140.6</v>
      </c>
    </row>
    <row r="2029" spans="1:4" ht="54">
      <c r="A2029" s="353">
        <v>92452</v>
      </c>
      <c r="B2029" s="354" t="s">
        <v>5300</v>
      </c>
      <c r="C2029" s="353" t="s">
        <v>36</v>
      </c>
      <c r="D2029" s="355">
        <v>121.28</v>
      </c>
    </row>
    <row r="2030" spans="1:4" ht="54">
      <c r="A2030" s="353">
        <v>92453</v>
      </c>
      <c r="B2030" s="354" t="s">
        <v>5301</v>
      </c>
      <c r="C2030" s="353" t="s">
        <v>36</v>
      </c>
      <c r="D2030" s="355">
        <v>178.03</v>
      </c>
    </row>
    <row r="2031" spans="1:4" ht="54">
      <c r="A2031" s="353">
        <v>92454</v>
      </c>
      <c r="B2031" s="354" t="s">
        <v>5302</v>
      </c>
      <c r="C2031" s="353" t="s">
        <v>36</v>
      </c>
      <c r="D2031" s="355">
        <v>221.56</v>
      </c>
    </row>
    <row r="2032" spans="1:4" ht="54">
      <c r="A2032" s="353">
        <v>92455</v>
      </c>
      <c r="B2032" s="354" t="s">
        <v>5303</v>
      </c>
      <c r="C2032" s="353" t="s">
        <v>36</v>
      </c>
      <c r="D2032" s="355">
        <v>115.34</v>
      </c>
    </row>
    <row r="2033" spans="1:4" ht="54">
      <c r="A2033" s="353">
        <v>92456</v>
      </c>
      <c r="B2033" s="354" t="s">
        <v>5304</v>
      </c>
      <c r="C2033" s="353" t="s">
        <v>36</v>
      </c>
      <c r="D2033" s="355">
        <v>97.47</v>
      </c>
    </row>
    <row r="2034" spans="1:4" ht="54">
      <c r="A2034" s="353">
        <v>92457</v>
      </c>
      <c r="B2034" s="354" t="s">
        <v>5305</v>
      </c>
      <c r="C2034" s="353" t="s">
        <v>36</v>
      </c>
      <c r="D2034" s="355">
        <v>154.19</v>
      </c>
    </row>
    <row r="2035" spans="1:4" ht="54">
      <c r="A2035" s="353">
        <v>92458</v>
      </c>
      <c r="B2035" s="354" t="s">
        <v>2079</v>
      </c>
      <c r="C2035" s="353" t="s">
        <v>36</v>
      </c>
      <c r="D2035" s="355">
        <v>207.25</v>
      </c>
    </row>
    <row r="2036" spans="1:4" ht="54">
      <c r="A2036" s="353">
        <v>92459</v>
      </c>
      <c r="B2036" s="354" t="s">
        <v>5306</v>
      </c>
      <c r="C2036" s="353" t="s">
        <v>36</v>
      </c>
      <c r="D2036" s="355">
        <v>97.52</v>
      </c>
    </row>
    <row r="2037" spans="1:4" ht="54">
      <c r="A2037" s="353">
        <v>92460</v>
      </c>
      <c r="B2037" s="354" t="s">
        <v>5307</v>
      </c>
      <c r="C2037" s="353" t="s">
        <v>36</v>
      </c>
      <c r="D2037" s="355">
        <v>78.61</v>
      </c>
    </row>
    <row r="2038" spans="1:4" ht="54">
      <c r="A2038" s="353">
        <v>92461</v>
      </c>
      <c r="B2038" s="354" t="s">
        <v>5308</v>
      </c>
      <c r="C2038" s="353" t="s">
        <v>36</v>
      </c>
      <c r="D2038" s="355">
        <v>142.24</v>
      </c>
    </row>
    <row r="2039" spans="1:4" ht="54">
      <c r="A2039" s="353">
        <v>92462</v>
      </c>
      <c r="B2039" s="354" t="s">
        <v>5309</v>
      </c>
      <c r="C2039" s="353" t="s">
        <v>36</v>
      </c>
      <c r="D2039" s="355">
        <v>198.44</v>
      </c>
    </row>
    <row r="2040" spans="1:4" ht="54">
      <c r="A2040" s="353">
        <v>92463</v>
      </c>
      <c r="B2040" s="354" t="s">
        <v>5310</v>
      </c>
      <c r="C2040" s="353" t="s">
        <v>36</v>
      </c>
      <c r="D2040" s="355">
        <v>88.3</v>
      </c>
    </row>
    <row r="2041" spans="1:4" ht="54">
      <c r="A2041" s="353">
        <v>92464</v>
      </c>
      <c r="B2041" s="354" t="s">
        <v>5311</v>
      </c>
      <c r="C2041" s="353" t="s">
        <v>36</v>
      </c>
      <c r="D2041" s="355">
        <v>74.13</v>
      </c>
    </row>
    <row r="2042" spans="1:4" ht="54">
      <c r="A2042" s="353">
        <v>92465</v>
      </c>
      <c r="B2042" s="354" t="s">
        <v>5312</v>
      </c>
      <c r="C2042" s="353" t="s">
        <v>36</v>
      </c>
      <c r="D2042" s="355">
        <v>108.72</v>
      </c>
    </row>
    <row r="2043" spans="1:4" ht="54">
      <c r="A2043" s="353">
        <v>92466</v>
      </c>
      <c r="B2043" s="354" t="s">
        <v>5313</v>
      </c>
      <c r="C2043" s="353" t="s">
        <v>36</v>
      </c>
      <c r="D2043" s="355">
        <v>190.3</v>
      </c>
    </row>
    <row r="2044" spans="1:4" ht="54">
      <c r="A2044" s="353">
        <v>92467</v>
      </c>
      <c r="B2044" s="354" t="s">
        <v>5314</v>
      </c>
      <c r="C2044" s="353" t="s">
        <v>36</v>
      </c>
      <c r="D2044" s="355">
        <v>68.55</v>
      </c>
    </row>
    <row r="2045" spans="1:4" ht="54">
      <c r="A2045" s="353">
        <v>92468</v>
      </c>
      <c r="B2045" s="354" t="s">
        <v>5315</v>
      </c>
      <c r="C2045" s="353" t="s">
        <v>36</v>
      </c>
      <c r="D2045" s="355">
        <v>65.989999999999995</v>
      </c>
    </row>
    <row r="2046" spans="1:4" ht="54">
      <c r="A2046" s="353">
        <v>92469</v>
      </c>
      <c r="B2046" s="354" t="s">
        <v>5316</v>
      </c>
      <c r="C2046" s="353" t="s">
        <v>36</v>
      </c>
      <c r="D2046" s="355">
        <v>98.8</v>
      </c>
    </row>
    <row r="2047" spans="1:4" ht="54">
      <c r="A2047" s="353">
        <v>92470</v>
      </c>
      <c r="B2047" s="354" t="s">
        <v>5317</v>
      </c>
      <c r="C2047" s="353" t="s">
        <v>36</v>
      </c>
      <c r="D2047" s="355">
        <v>185.94</v>
      </c>
    </row>
    <row r="2048" spans="1:4" ht="54">
      <c r="A2048" s="353">
        <v>92471</v>
      </c>
      <c r="B2048" s="354" t="s">
        <v>5318</v>
      </c>
      <c r="C2048" s="353" t="s">
        <v>36</v>
      </c>
      <c r="D2048" s="355">
        <v>62.4</v>
      </c>
    </row>
    <row r="2049" spans="1:4" ht="54">
      <c r="A2049" s="353">
        <v>92472</v>
      </c>
      <c r="B2049" s="354" t="s">
        <v>5319</v>
      </c>
      <c r="C2049" s="353" t="s">
        <v>36</v>
      </c>
      <c r="D2049" s="355">
        <v>62.1</v>
      </c>
    </row>
    <row r="2050" spans="1:4" ht="54">
      <c r="A2050" s="353">
        <v>92473</v>
      </c>
      <c r="B2050" s="354" t="s">
        <v>5320</v>
      </c>
      <c r="C2050" s="353" t="s">
        <v>36</v>
      </c>
      <c r="D2050" s="355">
        <v>90.83</v>
      </c>
    </row>
    <row r="2051" spans="1:4" ht="54">
      <c r="A2051" s="353">
        <v>92474</v>
      </c>
      <c r="B2051" s="354" t="s">
        <v>5321</v>
      </c>
      <c r="C2051" s="353" t="s">
        <v>36</v>
      </c>
      <c r="D2051" s="355">
        <v>182.19</v>
      </c>
    </row>
    <row r="2052" spans="1:4" ht="54">
      <c r="A2052" s="353">
        <v>92475</v>
      </c>
      <c r="B2052" s="354" t="s">
        <v>5322</v>
      </c>
      <c r="C2052" s="353" t="s">
        <v>36</v>
      </c>
      <c r="D2052" s="355">
        <v>57.44</v>
      </c>
    </row>
    <row r="2053" spans="1:4" ht="54">
      <c r="A2053" s="353">
        <v>92476</v>
      </c>
      <c r="B2053" s="354" t="s">
        <v>5323</v>
      </c>
      <c r="C2053" s="353" t="s">
        <v>36</v>
      </c>
      <c r="D2053" s="355">
        <v>58.81</v>
      </c>
    </row>
    <row r="2054" spans="1:4" ht="54">
      <c r="A2054" s="353">
        <v>92477</v>
      </c>
      <c r="B2054" s="354" t="s">
        <v>5324</v>
      </c>
      <c r="C2054" s="353" t="s">
        <v>36</v>
      </c>
      <c r="D2054" s="355">
        <v>73.67</v>
      </c>
    </row>
    <row r="2055" spans="1:4" ht="54">
      <c r="A2055" s="353">
        <v>92478</v>
      </c>
      <c r="B2055" s="354" t="s">
        <v>5325</v>
      </c>
      <c r="C2055" s="353" t="s">
        <v>36</v>
      </c>
      <c r="D2055" s="355">
        <v>174.79</v>
      </c>
    </row>
    <row r="2056" spans="1:4" ht="54">
      <c r="A2056" s="353">
        <v>92479</v>
      </c>
      <c r="B2056" s="354" t="s">
        <v>5326</v>
      </c>
      <c r="C2056" s="353" t="s">
        <v>36</v>
      </c>
      <c r="D2056" s="355">
        <v>46.77</v>
      </c>
    </row>
    <row r="2057" spans="1:4" ht="54">
      <c r="A2057" s="353">
        <v>92480</v>
      </c>
      <c r="B2057" s="354" t="s">
        <v>5327</v>
      </c>
      <c r="C2057" s="353" t="s">
        <v>36</v>
      </c>
      <c r="D2057" s="355">
        <v>52.21</v>
      </c>
    </row>
    <row r="2058" spans="1:4" ht="40.5">
      <c r="A2058" s="353">
        <v>92482</v>
      </c>
      <c r="B2058" s="354" t="s">
        <v>5328</v>
      </c>
      <c r="C2058" s="353" t="s">
        <v>36</v>
      </c>
      <c r="D2058" s="355">
        <v>202.65</v>
      </c>
    </row>
    <row r="2059" spans="1:4" ht="40.5">
      <c r="A2059" s="353">
        <v>92484</v>
      </c>
      <c r="B2059" s="354" t="s">
        <v>5329</v>
      </c>
      <c r="C2059" s="353" t="s">
        <v>36</v>
      </c>
      <c r="D2059" s="355">
        <v>147.74</v>
      </c>
    </row>
    <row r="2060" spans="1:4" ht="40.5">
      <c r="A2060" s="353">
        <v>92486</v>
      </c>
      <c r="B2060" s="354" t="s">
        <v>5330</v>
      </c>
      <c r="C2060" s="353" t="s">
        <v>36</v>
      </c>
      <c r="D2060" s="355">
        <v>104.35</v>
      </c>
    </row>
    <row r="2061" spans="1:4" ht="67.5">
      <c r="A2061" s="353">
        <v>92488</v>
      </c>
      <c r="B2061" s="354" t="s">
        <v>5331</v>
      </c>
      <c r="C2061" s="353" t="s">
        <v>36</v>
      </c>
      <c r="D2061" s="355">
        <v>72.760000000000005</v>
      </c>
    </row>
    <row r="2062" spans="1:4" ht="67.5">
      <c r="A2062" s="353">
        <v>92490</v>
      </c>
      <c r="B2062" s="354" t="s">
        <v>5332</v>
      </c>
      <c r="C2062" s="353" t="s">
        <v>36</v>
      </c>
      <c r="D2062" s="355">
        <v>41.23</v>
      </c>
    </row>
    <row r="2063" spans="1:4" ht="67.5">
      <c r="A2063" s="353">
        <v>92492</v>
      </c>
      <c r="B2063" s="354" t="s">
        <v>5333</v>
      </c>
      <c r="C2063" s="353" t="s">
        <v>36</v>
      </c>
      <c r="D2063" s="355">
        <v>70.02</v>
      </c>
    </row>
    <row r="2064" spans="1:4" ht="67.5">
      <c r="A2064" s="353">
        <v>92494</v>
      </c>
      <c r="B2064" s="354" t="s">
        <v>5334</v>
      </c>
      <c r="C2064" s="353" t="s">
        <v>36</v>
      </c>
      <c r="D2064" s="355">
        <v>38.799999999999997</v>
      </c>
    </row>
    <row r="2065" spans="1:4" ht="67.5">
      <c r="A2065" s="353">
        <v>92496</v>
      </c>
      <c r="B2065" s="354" t="s">
        <v>5335</v>
      </c>
      <c r="C2065" s="353" t="s">
        <v>36</v>
      </c>
      <c r="D2065" s="355">
        <v>68.17</v>
      </c>
    </row>
    <row r="2066" spans="1:4" ht="67.5">
      <c r="A2066" s="353">
        <v>92498</v>
      </c>
      <c r="B2066" s="354" t="s">
        <v>5336</v>
      </c>
      <c r="C2066" s="353" t="s">
        <v>36</v>
      </c>
      <c r="D2066" s="355">
        <v>37.17</v>
      </c>
    </row>
    <row r="2067" spans="1:4" ht="67.5">
      <c r="A2067" s="353">
        <v>92500</v>
      </c>
      <c r="B2067" s="354" t="s">
        <v>5337</v>
      </c>
      <c r="C2067" s="353" t="s">
        <v>36</v>
      </c>
      <c r="D2067" s="355">
        <v>67.13</v>
      </c>
    </row>
    <row r="2068" spans="1:4" ht="67.5">
      <c r="A2068" s="353">
        <v>92502</v>
      </c>
      <c r="B2068" s="354" t="s">
        <v>5338</v>
      </c>
      <c r="C2068" s="353" t="s">
        <v>36</v>
      </c>
      <c r="D2068" s="355">
        <v>36.28</v>
      </c>
    </row>
    <row r="2069" spans="1:4" ht="67.5">
      <c r="A2069" s="353">
        <v>92504</v>
      </c>
      <c r="B2069" s="354" t="s">
        <v>5339</v>
      </c>
      <c r="C2069" s="353" t="s">
        <v>36</v>
      </c>
      <c r="D2069" s="355">
        <v>40.6</v>
      </c>
    </row>
    <row r="2070" spans="1:4" ht="67.5">
      <c r="A2070" s="353">
        <v>92506</v>
      </c>
      <c r="B2070" s="354" t="s">
        <v>5340</v>
      </c>
      <c r="C2070" s="353" t="s">
        <v>36</v>
      </c>
      <c r="D2070" s="355">
        <v>34.71</v>
      </c>
    </row>
    <row r="2071" spans="1:4" ht="54">
      <c r="A2071" s="353">
        <v>92508</v>
      </c>
      <c r="B2071" s="354" t="s">
        <v>5341</v>
      </c>
      <c r="C2071" s="353" t="s">
        <v>36</v>
      </c>
      <c r="D2071" s="355">
        <v>78.7</v>
      </c>
    </row>
    <row r="2072" spans="1:4" ht="54">
      <c r="A2072" s="353">
        <v>92510</v>
      </c>
      <c r="B2072" s="354" t="s">
        <v>5342</v>
      </c>
      <c r="C2072" s="353" t="s">
        <v>36</v>
      </c>
      <c r="D2072" s="355">
        <v>43.99</v>
      </c>
    </row>
    <row r="2073" spans="1:4" ht="54">
      <c r="A2073" s="353">
        <v>92512</v>
      </c>
      <c r="B2073" s="354" t="s">
        <v>5343</v>
      </c>
      <c r="C2073" s="353" t="s">
        <v>36</v>
      </c>
      <c r="D2073" s="355">
        <v>63.02</v>
      </c>
    </row>
    <row r="2074" spans="1:4" ht="54">
      <c r="A2074" s="353">
        <v>92514</v>
      </c>
      <c r="B2074" s="354" t="s">
        <v>5344</v>
      </c>
      <c r="C2074" s="353" t="s">
        <v>36</v>
      </c>
      <c r="D2074" s="355">
        <v>30.63</v>
      </c>
    </row>
    <row r="2075" spans="1:4" ht="54">
      <c r="A2075" s="353">
        <v>92515</v>
      </c>
      <c r="B2075" s="354" t="s">
        <v>5345</v>
      </c>
      <c r="C2075" s="353" t="s">
        <v>36</v>
      </c>
      <c r="D2075" s="355">
        <v>56.46</v>
      </c>
    </row>
    <row r="2076" spans="1:4" ht="54">
      <c r="A2076" s="353">
        <v>92518</v>
      </c>
      <c r="B2076" s="354" t="s">
        <v>5346</v>
      </c>
      <c r="C2076" s="353" t="s">
        <v>36</v>
      </c>
      <c r="D2076" s="355">
        <v>25.1</v>
      </c>
    </row>
    <row r="2077" spans="1:4" ht="54">
      <c r="A2077" s="353">
        <v>92520</v>
      </c>
      <c r="B2077" s="354" t="s">
        <v>5347</v>
      </c>
      <c r="C2077" s="353" t="s">
        <v>36</v>
      </c>
      <c r="D2077" s="355">
        <v>53.11</v>
      </c>
    </row>
    <row r="2078" spans="1:4" ht="54">
      <c r="A2078" s="353">
        <v>92522</v>
      </c>
      <c r="B2078" s="354" t="s">
        <v>5348</v>
      </c>
      <c r="C2078" s="353" t="s">
        <v>36</v>
      </c>
      <c r="D2078" s="355">
        <v>22.25</v>
      </c>
    </row>
    <row r="2079" spans="1:4" ht="54">
      <c r="A2079" s="353">
        <v>92524</v>
      </c>
      <c r="B2079" s="354" t="s">
        <v>5349</v>
      </c>
      <c r="C2079" s="353" t="s">
        <v>36</v>
      </c>
      <c r="D2079" s="355">
        <v>50.85</v>
      </c>
    </row>
    <row r="2080" spans="1:4" ht="54">
      <c r="A2080" s="353">
        <v>92526</v>
      </c>
      <c r="B2080" s="354" t="s">
        <v>5350</v>
      </c>
      <c r="C2080" s="353" t="s">
        <v>36</v>
      </c>
      <c r="D2080" s="355">
        <v>20.29</v>
      </c>
    </row>
    <row r="2081" spans="1:4" ht="54">
      <c r="A2081" s="353">
        <v>92528</v>
      </c>
      <c r="B2081" s="354" t="s">
        <v>5351</v>
      </c>
      <c r="C2081" s="353" t="s">
        <v>36</v>
      </c>
      <c r="D2081" s="355">
        <v>49.66</v>
      </c>
    </row>
    <row r="2082" spans="1:4" ht="54">
      <c r="A2082" s="353">
        <v>92530</v>
      </c>
      <c r="B2082" s="354" t="s">
        <v>5352</v>
      </c>
      <c r="C2082" s="353" t="s">
        <v>36</v>
      </c>
      <c r="D2082" s="355">
        <v>19.29</v>
      </c>
    </row>
    <row r="2083" spans="1:4" ht="54">
      <c r="A2083" s="353">
        <v>92532</v>
      </c>
      <c r="B2083" s="354" t="s">
        <v>5353</v>
      </c>
      <c r="C2083" s="353" t="s">
        <v>36</v>
      </c>
      <c r="D2083" s="355">
        <v>48.74</v>
      </c>
    </row>
    <row r="2084" spans="1:4" ht="54">
      <c r="A2084" s="353">
        <v>92534</v>
      </c>
      <c r="B2084" s="354" t="s">
        <v>5354</v>
      </c>
      <c r="C2084" s="353" t="s">
        <v>36</v>
      </c>
      <c r="D2084" s="355">
        <v>18.559999999999999</v>
      </c>
    </row>
    <row r="2085" spans="1:4" ht="54">
      <c r="A2085" s="353">
        <v>92536</v>
      </c>
      <c r="B2085" s="354" t="s">
        <v>5355</v>
      </c>
      <c r="C2085" s="353" t="s">
        <v>36</v>
      </c>
      <c r="D2085" s="355">
        <v>47.08</v>
      </c>
    </row>
    <row r="2086" spans="1:4" ht="54">
      <c r="A2086" s="353">
        <v>92538</v>
      </c>
      <c r="B2086" s="354" t="s">
        <v>5356</v>
      </c>
      <c r="C2086" s="353" t="s">
        <v>36</v>
      </c>
      <c r="D2086" s="355">
        <v>17.059999999999999</v>
      </c>
    </row>
    <row r="2087" spans="1:4" ht="40.5">
      <c r="A2087" s="353">
        <v>96252</v>
      </c>
      <c r="B2087" s="354" t="s">
        <v>2980</v>
      </c>
      <c r="C2087" s="353" t="s">
        <v>36</v>
      </c>
      <c r="D2087" s="355">
        <v>189.36</v>
      </c>
    </row>
    <row r="2088" spans="1:4" ht="67.5">
      <c r="A2088" s="353">
        <v>96257</v>
      </c>
      <c r="B2088" s="354" t="s">
        <v>2981</v>
      </c>
      <c r="C2088" s="353" t="s">
        <v>36</v>
      </c>
      <c r="D2088" s="355">
        <v>147.41</v>
      </c>
    </row>
    <row r="2089" spans="1:4" ht="67.5">
      <c r="A2089" s="353">
        <v>96258</v>
      </c>
      <c r="B2089" s="354" t="s">
        <v>2982</v>
      </c>
      <c r="C2089" s="353" t="s">
        <v>36</v>
      </c>
      <c r="D2089" s="355">
        <v>138.94999999999999</v>
      </c>
    </row>
    <row r="2090" spans="1:4" ht="67.5">
      <c r="A2090" s="353">
        <v>96259</v>
      </c>
      <c r="B2090" s="354" t="s">
        <v>2983</v>
      </c>
      <c r="C2090" s="353" t="s">
        <v>36</v>
      </c>
      <c r="D2090" s="355">
        <v>162.52000000000001</v>
      </c>
    </row>
    <row r="2091" spans="1:4" ht="40.5">
      <c r="A2091" s="353">
        <v>96529</v>
      </c>
      <c r="B2091" s="354" t="s">
        <v>3019</v>
      </c>
      <c r="C2091" s="353" t="s">
        <v>36</v>
      </c>
      <c r="D2091" s="355">
        <v>230.95</v>
      </c>
    </row>
    <row r="2092" spans="1:4" ht="54">
      <c r="A2092" s="353">
        <v>96530</v>
      </c>
      <c r="B2092" s="354" t="s">
        <v>3020</v>
      </c>
      <c r="C2092" s="353" t="s">
        <v>36</v>
      </c>
      <c r="D2092" s="355">
        <v>122.25</v>
      </c>
    </row>
    <row r="2093" spans="1:4" ht="54">
      <c r="A2093" s="353">
        <v>96531</v>
      </c>
      <c r="B2093" s="354" t="s">
        <v>3021</v>
      </c>
      <c r="C2093" s="353" t="s">
        <v>36</v>
      </c>
      <c r="D2093" s="355">
        <v>85.42</v>
      </c>
    </row>
    <row r="2094" spans="1:4" ht="40.5">
      <c r="A2094" s="353">
        <v>96532</v>
      </c>
      <c r="B2094" s="354" t="s">
        <v>3022</v>
      </c>
      <c r="C2094" s="353" t="s">
        <v>36</v>
      </c>
      <c r="D2094" s="355">
        <v>145.19</v>
      </c>
    </row>
    <row r="2095" spans="1:4" ht="54">
      <c r="A2095" s="353">
        <v>96533</v>
      </c>
      <c r="B2095" s="354" t="s">
        <v>3023</v>
      </c>
      <c r="C2095" s="353" t="s">
        <v>36</v>
      </c>
      <c r="D2095" s="355">
        <v>75.3</v>
      </c>
    </row>
    <row r="2096" spans="1:4" ht="54">
      <c r="A2096" s="353">
        <v>96534</v>
      </c>
      <c r="B2096" s="354" t="s">
        <v>3024</v>
      </c>
      <c r="C2096" s="353" t="s">
        <v>36</v>
      </c>
      <c r="D2096" s="355">
        <v>59.22</v>
      </c>
    </row>
    <row r="2097" spans="1:4" ht="40.5">
      <c r="A2097" s="353">
        <v>96535</v>
      </c>
      <c r="B2097" s="354" t="s">
        <v>3025</v>
      </c>
      <c r="C2097" s="353" t="s">
        <v>36</v>
      </c>
      <c r="D2097" s="355">
        <v>100.54</v>
      </c>
    </row>
    <row r="2098" spans="1:4" ht="54">
      <c r="A2098" s="353">
        <v>96536</v>
      </c>
      <c r="B2098" s="354" t="s">
        <v>3026</v>
      </c>
      <c r="C2098" s="353" t="s">
        <v>36</v>
      </c>
      <c r="D2098" s="355">
        <v>50.86</v>
      </c>
    </row>
    <row r="2099" spans="1:4" ht="54">
      <c r="A2099" s="353">
        <v>96537</v>
      </c>
      <c r="B2099" s="354" t="s">
        <v>3027</v>
      </c>
      <c r="C2099" s="353" t="s">
        <v>36</v>
      </c>
      <c r="D2099" s="355">
        <v>139.47999999999999</v>
      </c>
    </row>
    <row r="2100" spans="1:4" ht="54">
      <c r="A2100" s="353">
        <v>96538</v>
      </c>
      <c r="B2100" s="354" t="s">
        <v>3028</v>
      </c>
      <c r="C2100" s="353" t="s">
        <v>36</v>
      </c>
      <c r="D2100" s="355">
        <v>202.95</v>
      </c>
    </row>
    <row r="2101" spans="1:4" ht="54">
      <c r="A2101" s="353">
        <v>96539</v>
      </c>
      <c r="B2101" s="354" t="s">
        <v>3029</v>
      </c>
      <c r="C2101" s="353" t="s">
        <v>36</v>
      </c>
      <c r="D2101" s="355">
        <v>93.7</v>
      </c>
    </row>
    <row r="2102" spans="1:4" ht="54">
      <c r="A2102" s="353">
        <v>96540</v>
      </c>
      <c r="B2102" s="354" t="s">
        <v>3030</v>
      </c>
      <c r="C2102" s="353" t="s">
        <v>36</v>
      </c>
      <c r="D2102" s="355">
        <v>94.52</v>
      </c>
    </row>
    <row r="2103" spans="1:4" ht="54">
      <c r="A2103" s="353">
        <v>96541</v>
      </c>
      <c r="B2103" s="354" t="s">
        <v>3031</v>
      </c>
      <c r="C2103" s="353" t="s">
        <v>36</v>
      </c>
      <c r="D2103" s="355">
        <v>138.62</v>
      </c>
    </row>
    <row r="2104" spans="1:4" ht="54">
      <c r="A2104" s="353">
        <v>96542</v>
      </c>
      <c r="B2104" s="354" t="s">
        <v>3032</v>
      </c>
      <c r="C2104" s="353" t="s">
        <v>36</v>
      </c>
      <c r="D2104" s="355">
        <v>67.12</v>
      </c>
    </row>
    <row r="2105" spans="1:4" ht="40.5">
      <c r="A2105" s="353">
        <v>96543</v>
      </c>
      <c r="B2105" s="354" t="s">
        <v>3033</v>
      </c>
      <c r="C2105" s="353" t="s">
        <v>17</v>
      </c>
      <c r="D2105" s="355">
        <v>20.52</v>
      </c>
    </row>
    <row r="2106" spans="1:4" ht="67.5">
      <c r="A2106" s="353">
        <v>97747</v>
      </c>
      <c r="B2106" s="354" t="s">
        <v>3469</v>
      </c>
      <c r="C2106" s="353" t="s">
        <v>36</v>
      </c>
      <c r="D2106" s="355">
        <v>152.08000000000001</v>
      </c>
    </row>
    <row r="2107" spans="1:4" ht="40.5">
      <c r="A2107" s="353">
        <v>101791</v>
      </c>
      <c r="B2107" s="354" t="s">
        <v>5357</v>
      </c>
      <c r="C2107" s="353" t="s">
        <v>15</v>
      </c>
      <c r="D2107" s="355">
        <v>24.89</v>
      </c>
    </row>
    <row r="2108" spans="1:4" ht="54">
      <c r="A2108" s="353">
        <v>101792</v>
      </c>
      <c r="B2108" s="354" t="s">
        <v>5358</v>
      </c>
      <c r="C2108" s="353" t="s">
        <v>24</v>
      </c>
      <c r="D2108" s="355">
        <v>12.64</v>
      </c>
    </row>
    <row r="2109" spans="1:4" ht="54">
      <c r="A2109" s="353">
        <v>101793</v>
      </c>
      <c r="B2109" s="354" t="s">
        <v>5359</v>
      </c>
      <c r="C2109" s="353" t="s">
        <v>24</v>
      </c>
      <c r="D2109" s="355">
        <v>20.78</v>
      </c>
    </row>
    <row r="2110" spans="1:4" ht="54">
      <c r="A2110" s="353">
        <v>101969</v>
      </c>
      <c r="B2110" s="354" t="s">
        <v>5360</v>
      </c>
      <c r="C2110" s="353" t="s">
        <v>36</v>
      </c>
      <c r="D2110" s="355">
        <v>134.43</v>
      </c>
    </row>
    <row r="2111" spans="1:4" ht="54">
      <c r="A2111" s="353">
        <v>101971</v>
      </c>
      <c r="B2111" s="354" t="s">
        <v>5361</v>
      </c>
      <c r="C2111" s="353" t="s">
        <v>36</v>
      </c>
      <c r="D2111" s="355">
        <v>125.7</v>
      </c>
    </row>
    <row r="2112" spans="1:4" ht="40.5">
      <c r="A2112" s="353">
        <v>101973</v>
      </c>
      <c r="B2112" s="354" t="s">
        <v>5362</v>
      </c>
      <c r="C2112" s="353" t="s">
        <v>36</v>
      </c>
      <c r="D2112" s="355">
        <v>128.22999999999999</v>
      </c>
    </row>
    <row r="2113" spans="1:4" ht="54">
      <c r="A2113" s="353">
        <v>101974</v>
      </c>
      <c r="B2113" s="354" t="s">
        <v>5363</v>
      </c>
      <c r="C2113" s="353" t="s">
        <v>36</v>
      </c>
      <c r="D2113" s="355">
        <v>323.16000000000003</v>
      </c>
    </row>
    <row r="2114" spans="1:4" ht="54">
      <c r="A2114" s="353">
        <v>101975</v>
      </c>
      <c r="B2114" s="354" t="s">
        <v>5364</v>
      </c>
      <c r="C2114" s="353" t="s">
        <v>36</v>
      </c>
      <c r="D2114" s="355">
        <v>275.45999999999998</v>
      </c>
    </row>
    <row r="2115" spans="1:4" ht="54">
      <c r="A2115" s="353">
        <v>101977</v>
      </c>
      <c r="B2115" s="354" t="s">
        <v>5365</v>
      </c>
      <c r="C2115" s="353" t="s">
        <v>36</v>
      </c>
      <c r="D2115" s="355">
        <v>215.82</v>
      </c>
    </row>
    <row r="2116" spans="1:4" ht="54">
      <c r="A2116" s="353">
        <v>101980</v>
      </c>
      <c r="B2116" s="354" t="s">
        <v>5366</v>
      </c>
      <c r="C2116" s="353" t="s">
        <v>36</v>
      </c>
      <c r="D2116" s="355">
        <v>197.62</v>
      </c>
    </row>
    <row r="2117" spans="1:4" ht="54">
      <c r="A2117" s="353">
        <v>101981</v>
      </c>
      <c r="B2117" s="354" t="s">
        <v>5367</v>
      </c>
      <c r="C2117" s="353" t="s">
        <v>36</v>
      </c>
      <c r="D2117" s="355">
        <v>152.74</v>
      </c>
    </row>
    <row r="2118" spans="1:4" ht="54">
      <c r="A2118" s="353">
        <v>101982</v>
      </c>
      <c r="B2118" s="354" t="s">
        <v>5368</v>
      </c>
      <c r="C2118" s="353" t="s">
        <v>36</v>
      </c>
      <c r="D2118" s="355">
        <v>134.44999999999999</v>
      </c>
    </row>
    <row r="2119" spans="1:4" ht="54">
      <c r="A2119" s="353">
        <v>101983</v>
      </c>
      <c r="B2119" s="354" t="s">
        <v>5369</v>
      </c>
      <c r="C2119" s="353" t="s">
        <v>36</v>
      </c>
      <c r="D2119" s="355">
        <v>122.94</v>
      </c>
    </row>
    <row r="2120" spans="1:4" ht="54">
      <c r="A2120" s="353">
        <v>101985</v>
      </c>
      <c r="B2120" s="354" t="s">
        <v>5370</v>
      </c>
      <c r="C2120" s="353" t="s">
        <v>36</v>
      </c>
      <c r="D2120" s="355">
        <v>129.27000000000001</v>
      </c>
    </row>
    <row r="2121" spans="1:4" ht="54">
      <c r="A2121" s="353">
        <v>101986</v>
      </c>
      <c r="B2121" s="354" t="s">
        <v>5371</v>
      </c>
      <c r="C2121" s="353" t="s">
        <v>36</v>
      </c>
      <c r="D2121" s="355">
        <v>118.17</v>
      </c>
    </row>
    <row r="2122" spans="1:4" ht="40.5">
      <c r="A2122" s="353">
        <v>101987</v>
      </c>
      <c r="B2122" s="354" t="s">
        <v>5372</v>
      </c>
      <c r="C2122" s="353" t="s">
        <v>36</v>
      </c>
      <c r="D2122" s="355">
        <v>146.07</v>
      </c>
    </row>
    <row r="2123" spans="1:4" ht="54">
      <c r="A2123" s="353">
        <v>101988</v>
      </c>
      <c r="B2123" s="354" t="s">
        <v>5373</v>
      </c>
      <c r="C2123" s="353" t="s">
        <v>36</v>
      </c>
      <c r="D2123" s="355">
        <v>140.25</v>
      </c>
    </row>
    <row r="2124" spans="1:4" ht="54">
      <c r="A2124" s="353">
        <v>101989</v>
      </c>
      <c r="B2124" s="354" t="s">
        <v>5374</v>
      </c>
      <c r="C2124" s="353" t="s">
        <v>36</v>
      </c>
      <c r="D2124" s="355">
        <v>131.63</v>
      </c>
    </row>
    <row r="2125" spans="1:4" ht="40.5">
      <c r="A2125" s="353">
        <v>101990</v>
      </c>
      <c r="B2125" s="354" t="s">
        <v>5375</v>
      </c>
      <c r="C2125" s="353" t="s">
        <v>36</v>
      </c>
      <c r="D2125" s="355">
        <v>137.75</v>
      </c>
    </row>
    <row r="2126" spans="1:4" ht="54">
      <c r="A2126" s="353">
        <v>101991</v>
      </c>
      <c r="B2126" s="354" t="s">
        <v>5376</v>
      </c>
      <c r="C2126" s="353" t="s">
        <v>36</v>
      </c>
      <c r="D2126" s="355">
        <v>130.24</v>
      </c>
    </row>
    <row r="2127" spans="1:4" ht="54">
      <c r="A2127" s="353">
        <v>101992</v>
      </c>
      <c r="B2127" s="354" t="s">
        <v>5377</v>
      </c>
      <c r="C2127" s="353" t="s">
        <v>36</v>
      </c>
      <c r="D2127" s="355">
        <v>119.62</v>
      </c>
    </row>
    <row r="2128" spans="1:4" ht="40.5">
      <c r="A2128" s="353">
        <v>101993</v>
      </c>
      <c r="B2128" s="354" t="s">
        <v>5378</v>
      </c>
      <c r="C2128" s="353" t="s">
        <v>36</v>
      </c>
      <c r="D2128" s="355">
        <v>170.01</v>
      </c>
    </row>
    <row r="2129" spans="1:4" ht="54">
      <c r="A2129" s="353">
        <v>101994</v>
      </c>
      <c r="B2129" s="354" t="s">
        <v>5379</v>
      </c>
      <c r="C2129" s="353" t="s">
        <v>36</v>
      </c>
      <c r="D2129" s="355">
        <v>147.75</v>
      </c>
    </row>
    <row r="2130" spans="1:4" ht="54">
      <c r="A2130" s="353">
        <v>101995</v>
      </c>
      <c r="B2130" s="354" t="s">
        <v>5380</v>
      </c>
      <c r="C2130" s="353" t="s">
        <v>36</v>
      </c>
      <c r="D2130" s="355">
        <v>138.07</v>
      </c>
    </row>
    <row r="2131" spans="1:4" ht="40.5">
      <c r="A2131" s="353">
        <v>101996</v>
      </c>
      <c r="B2131" s="354" t="s">
        <v>5381</v>
      </c>
      <c r="C2131" s="353" t="s">
        <v>36</v>
      </c>
      <c r="D2131" s="355">
        <v>147.38999999999999</v>
      </c>
    </row>
    <row r="2132" spans="1:4" ht="54">
      <c r="A2132" s="353">
        <v>101997</v>
      </c>
      <c r="B2132" s="354" t="s">
        <v>5382</v>
      </c>
      <c r="C2132" s="353" t="s">
        <v>36</v>
      </c>
      <c r="D2132" s="355">
        <v>128.88999999999999</v>
      </c>
    </row>
    <row r="2133" spans="1:4" ht="54">
      <c r="A2133" s="353">
        <v>101998</v>
      </c>
      <c r="B2133" s="354" t="s">
        <v>5383</v>
      </c>
      <c r="C2133" s="353" t="s">
        <v>36</v>
      </c>
      <c r="D2133" s="355">
        <v>118.04</v>
      </c>
    </row>
    <row r="2134" spans="1:4" ht="40.5">
      <c r="A2134" s="353">
        <v>101999</v>
      </c>
      <c r="B2134" s="354" t="s">
        <v>5384</v>
      </c>
      <c r="C2134" s="353" t="s">
        <v>36</v>
      </c>
      <c r="D2134" s="355">
        <v>181.47</v>
      </c>
    </row>
    <row r="2135" spans="1:4" ht="54">
      <c r="A2135" s="353">
        <v>102000</v>
      </c>
      <c r="B2135" s="354" t="s">
        <v>5385</v>
      </c>
      <c r="C2135" s="353" t="s">
        <v>36</v>
      </c>
      <c r="D2135" s="355">
        <v>315.66000000000003</v>
      </c>
    </row>
    <row r="2136" spans="1:4" ht="54">
      <c r="A2136" s="353">
        <v>102001</v>
      </c>
      <c r="B2136" s="354" t="s">
        <v>5386</v>
      </c>
      <c r="C2136" s="353" t="s">
        <v>36</v>
      </c>
      <c r="D2136" s="355">
        <v>271.44</v>
      </c>
    </row>
    <row r="2137" spans="1:4" ht="54">
      <c r="A2137" s="353">
        <v>102002</v>
      </c>
      <c r="B2137" s="354" t="s">
        <v>5387</v>
      </c>
      <c r="C2137" s="353" t="s">
        <v>36</v>
      </c>
      <c r="D2137" s="355">
        <v>208.41</v>
      </c>
    </row>
    <row r="2138" spans="1:4" ht="54">
      <c r="A2138" s="353">
        <v>102003</v>
      </c>
      <c r="B2138" s="354" t="s">
        <v>5388</v>
      </c>
      <c r="C2138" s="353" t="s">
        <v>36</v>
      </c>
      <c r="D2138" s="355">
        <v>191.27</v>
      </c>
    </row>
    <row r="2139" spans="1:4" ht="54">
      <c r="A2139" s="353">
        <v>102004</v>
      </c>
      <c r="B2139" s="354" t="s">
        <v>5389</v>
      </c>
      <c r="C2139" s="353" t="s">
        <v>36</v>
      </c>
      <c r="D2139" s="355">
        <v>148.13999999999999</v>
      </c>
    </row>
    <row r="2140" spans="1:4" ht="54">
      <c r="A2140" s="353">
        <v>102005</v>
      </c>
      <c r="B2140" s="354" t="s">
        <v>5390</v>
      </c>
      <c r="C2140" s="353" t="s">
        <v>36</v>
      </c>
      <c r="D2140" s="355">
        <v>130.41999999999999</v>
      </c>
    </row>
    <row r="2141" spans="1:4" ht="54">
      <c r="A2141" s="353">
        <v>102006</v>
      </c>
      <c r="B2141" s="354" t="s">
        <v>5391</v>
      </c>
      <c r="C2141" s="353" t="s">
        <v>36</v>
      </c>
      <c r="D2141" s="355">
        <v>119.27</v>
      </c>
    </row>
    <row r="2142" spans="1:4" ht="54">
      <c r="A2142" s="353">
        <v>102007</v>
      </c>
      <c r="B2142" s="354" t="s">
        <v>5392</v>
      </c>
      <c r="C2142" s="353" t="s">
        <v>36</v>
      </c>
      <c r="D2142" s="355">
        <v>317.29000000000002</v>
      </c>
    </row>
    <row r="2143" spans="1:4" ht="54">
      <c r="A2143" s="353">
        <v>102008</v>
      </c>
      <c r="B2143" s="354" t="s">
        <v>5393</v>
      </c>
      <c r="C2143" s="353" t="s">
        <v>36</v>
      </c>
      <c r="D2143" s="355">
        <v>265.94</v>
      </c>
    </row>
    <row r="2144" spans="1:4" ht="54">
      <c r="A2144" s="353">
        <v>102009</v>
      </c>
      <c r="B2144" s="354" t="s">
        <v>5394</v>
      </c>
      <c r="C2144" s="353" t="s">
        <v>36</v>
      </c>
      <c r="D2144" s="355">
        <v>217.86</v>
      </c>
    </row>
    <row r="2145" spans="1:4" ht="54">
      <c r="A2145" s="353">
        <v>102010</v>
      </c>
      <c r="B2145" s="354" t="s">
        <v>5395</v>
      </c>
      <c r="C2145" s="353" t="s">
        <v>36</v>
      </c>
      <c r="D2145" s="355">
        <v>197.85</v>
      </c>
    </row>
    <row r="2146" spans="1:4" ht="54">
      <c r="A2146" s="353">
        <v>102011</v>
      </c>
      <c r="B2146" s="354" t="s">
        <v>5396</v>
      </c>
      <c r="C2146" s="353" t="s">
        <v>36</v>
      </c>
      <c r="D2146" s="355">
        <v>152.04</v>
      </c>
    </row>
    <row r="2147" spans="1:4" ht="54">
      <c r="A2147" s="353">
        <v>102012</v>
      </c>
      <c r="B2147" s="354" t="s">
        <v>5397</v>
      </c>
      <c r="C2147" s="353" t="s">
        <v>36</v>
      </c>
      <c r="D2147" s="355">
        <v>133.11000000000001</v>
      </c>
    </row>
    <row r="2148" spans="1:4" ht="54">
      <c r="A2148" s="353">
        <v>102013</v>
      </c>
      <c r="B2148" s="354" t="s">
        <v>5398</v>
      </c>
      <c r="C2148" s="353" t="s">
        <v>36</v>
      </c>
      <c r="D2148" s="355">
        <v>122.6</v>
      </c>
    </row>
    <row r="2149" spans="1:4" ht="54">
      <c r="A2149" s="353">
        <v>102014</v>
      </c>
      <c r="B2149" s="354" t="s">
        <v>5399</v>
      </c>
      <c r="C2149" s="353" t="s">
        <v>36</v>
      </c>
      <c r="D2149" s="355">
        <v>339.18</v>
      </c>
    </row>
    <row r="2150" spans="1:4" ht="54">
      <c r="A2150" s="353">
        <v>102015</v>
      </c>
      <c r="B2150" s="354" t="s">
        <v>5400</v>
      </c>
      <c r="C2150" s="353" t="s">
        <v>36</v>
      </c>
      <c r="D2150" s="355">
        <v>284.57</v>
      </c>
    </row>
    <row r="2151" spans="1:4" ht="54">
      <c r="A2151" s="353">
        <v>102016</v>
      </c>
      <c r="B2151" s="354" t="s">
        <v>5401</v>
      </c>
      <c r="C2151" s="353" t="s">
        <v>36</v>
      </c>
      <c r="D2151" s="355">
        <v>207.06</v>
      </c>
    </row>
    <row r="2152" spans="1:4" ht="54">
      <c r="A2152" s="353">
        <v>102017</v>
      </c>
      <c r="B2152" s="354" t="s">
        <v>5402</v>
      </c>
      <c r="C2152" s="353" t="s">
        <v>36</v>
      </c>
      <c r="D2152" s="355">
        <v>188.51</v>
      </c>
    </row>
    <row r="2153" spans="1:4" ht="54">
      <c r="A2153" s="353">
        <v>102036</v>
      </c>
      <c r="B2153" s="354" t="s">
        <v>5403</v>
      </c>
      <c r="C2153" s="353" t="s">
        <v>36</v>
      </c>
      <c r="D2153" s="355">
        <v>145.56</v>
      </c>
    </row>
    <row r="2154" spans="1:4" ht="54">
      <c r="A2154" s="353">
        <v>102037</v>
      </c>
      <c r="B2154" s="354" t="s">
        <v>5404</v>
      </c>
      <c r="C2154" s="353" t="s">
        <v>36</v>
      </c>
      <c r="D2154" s="355">
        <v>127.73</v>
      </c>
    </row>
    <row r="2155" spans="1:4" ht="54">
      <c r="A2155" s="353">
        <v>102038</v>
      </c>
      <c r="B2155" s="354" t="s">
        <v>5405</v>
      </c>
      <c r="C2155" s="353" t="s">
        <v>36</v>
      </c>
      <c r="D2155" s="355">
        <v>117.82</v>
      </c>
    </row>
    <row r="2156" spans="1:4" ht="54">
      <c r="A2156" s="353">
        <v>102039</v>
      </c>
      <c r="B2156" s="354" t="s">
        <v>5406</v>
      </c>
      <c r="C2156" s="353" t="s">
        <v>36</v>
      </c>
      <c r="D2156" s="355">
        <v>327.92</v>
      </c>
    </row>
    <row r="2157" spans="1:4" ht="54">
      <c r="A2157" s="353">
        <v>102040</v>
      </c>
      <c r="B2157" s="354" t="s">
        <v>5407</v>
      </c>
      <c r="C2157" s="353" t="s">
        <v>36</v>
      </c>
      <c r="D2157" s="355">
        <v>273.95999999999998</v>
      </c>
    </row>
    <row r="2158" spans="1:4" ht="54">
      <c r="A2158" s="353">
        <v>102041</v>
      </c>
      <c r="B2158" s="354" t="s">
        <v>5408</v>
      </c>
      <c r="C2158" s="353" t="s">
        <v>36</v>
      </c>
      <c r="D2158" s="355">
        <v>220.1</v>
      </c>
    </row>
    <row r="2159" spans="1:4" ht="54">
      <c r="A2159" s="353">
        <v>102042</v>
      </c>
      <c r="B2159" s="354" t="s">
        <v>5409</v>
      </c>
      <c r="C2159" s="353" t="s">
        <v>36</v>
      </c>
      <c r="D2159" s="355">
        <v>198.18</v>
      </c>
    </row>
    <row r="2160" spans="1:4" ht="54">
      <c r="A2160" s="353">
        <v>102043</v>
      </c>
      <c r="B2160" s="354" t="s">
        <v>5410</v>
      </c>
      <c r="C2160" s="353" t="s">
        <v>36</v>
      </c>
      <c r="D2160" s="355">
        <v>152.01</v>
      </c>
    </row>
    <row r="2161" spans="1:4" ht="54">
      <c r="A2161" s="353">
        <v>102044</v>
      </c>
      <c r="B2161" s="354" t="s">
        <v>5411</v>
      </c>
      <c r="C2161" s="353" t="s">
        <v>36</v>
      </c>
      <c r="D2161" s="355">
        <v>133.72999999999999</v>
      </c>
    </row>
    <row r="2162" spans="1:4" ht="54">
      <c r="A2162" s="353">
        <v>102045</v>
      </c>
      <c r="B2162" s="354" t="s">
        <v>5412</v>
      </c>
      <c r="C2162" s="353" t="s">
        <v>36</v>
      </c>
      <c r="D2162" s="355">
        <v>122.77</v>
      </c>
    </row>
    <row r="2163" spans="1:4" ht="54">
      <c r="A2163" s="353">
        <v>102046</v>
      </c>
      <c r="B2163" s="354" t="s">
        <v>5413</v>
      </c>
      <c r="C2163" s="353" t="s">
        <v>36</v>
      </c>
      <c r="D2163" s="355">
        <v>341.46</v>
      </c>
    </row>
    <row r="2164" spans="1:4" ht="54">
      <c r="A2164" s="353">
        <v>102047</v>
      </c>
      <c r="B2164" s="354" t="s">
        <v>5414</v>
      </c>
      <c r="C2164" s="353" t="s">
        <v>36</v>
      </c>
      <c r="D2164" s="355">
        <v>290.95999999999998</v>
      </c>
    </row>
    <row r="2165" spans="1:4" ht="54">
      <c r="A2165" s="353">
        <v>102048</v>
      </c>
      <c r="B2165" s="354" t="s">
        <v>5415</v>
      </c>
      <c r="C2165" s="353" t="s">
        <v>36</v>
      </c>
      <c r="D2165" s="355">
        <v>202.85</v>
      </c>
    </row>
    <row r="2166" spans="1:4" ht="54">
      <c r="A2166" s="353">
        <v>102049</v>
      </c>
      <c r="B2166" s="354" t="s">
        <v>5416</v>
      </c>
      <c r="C2166" s="353" t="s">
        <v>36</v>
      </c>
      <c r="D2166" s="355">
        <v>182.34</v>
      </c>
    </row>
    <row r="2167" spans="1:4" ht="54">
      <c r="A2167" s="353">
        <v>102050</v>
      </c>
      <c r="B2167" s="354" t="s">
        <v>5417</v>
      </c>
      <c r="C2167" s="353" t="s">
        <v>36</v>
      </c>
      <c r="D2167" s="355">
        <v>141.13999999999999</v>
      </c>
    </row>
    <row r="2168" spans="1:4" ht="54">
      <c r="A2168" s="353">
        <v>102051</v>
      </c>
      <c r="B2168" s="354" t="s">
        <v>5418</v>
      </c>
      <c r="C2168" s="353" t="s">
        <v>36</v>
      </c>
      <c r="D2168" s="355">
        <v>123.47</v>
      </c>
    </row>
    <row r="2169" spans="1:4" ht="54">
      <c r="A2169" s="353">
        <v>102052</v>
      </c>
      <c r="B2169" s="354" t="s">
        <v>5419</v>
      </c>
      <c r="C2169" s="353" t="s">
        <v>36</v>
      </c>
      <c r="D2169" s="355">
        <v>113.63</v>
      </c>
    </row>
    <row r="2170" spans="1:4" ht="54">
      <c r="A2170" s="353">
        <v>102059</v>
      </c>
      <c r="B2170" s="354" t="s">
        <v>5420</v>
      </c>
      <c r="C2170" s="353" t="s">
        <v>36</v>
      </c>
      <c r="D2170" s="355">
        <v>309.83</v>
      </c>
    </row>
    <row r="2171" spans="1:4" ht="54">
      <c r="A2171" s="353">
        <v>102060</v>
      </c>
      <c r="B2171" s="354" t="s">
        <v>5421</v>
      </c>
      <c r="C2171" s="353" t="s">
        <v>36</v>
      </c>
      <c r="D2171" s="355">
        <v>261.2</v>
      </c>
    </row>
    <row r="2172" spans="1:4" ht="54">
      <c r="A2172" s="353">
        <v>102061</v>
      </c>
      <c r="B2172" s="354" t="s">
        <v>5422</v>
      </c>
      <c r="C2172" s="353" t="s">
        <v>36</v>
      </c>
      <c r="D2172" s="355">
        <v>204.63</v>
      </c>
    </row>
    <row r="2173" spans="1:4" ht="54">
      <c r="A2173" s="353">
        <v>102062</v>
      </c>
      <c r="B2173" s="354" t="s">
        <v>5423</v>
      </c>
      <c r="C2173" s="353" t="s">
        <v>36</v>
      </c>
      <c r="D2173" s="355">
        <v>187.99</v>
      </c>
    </row>
    <row r="2174" spans="1:4" ht="54">
      <c r="A2174" s="353">
        <v>102063</v>
      </c>
      <c r="B2174" s="354" t="s">
        <v>5424</v>
      </c>
      <c r="C2174" s="353" t="s">
        <v>36</v>
      </c>
      <c r="D2174" s="355">
        <v>143.03</v>
      </c>
    </row>
    <row r="2175" spans="1:4" ht="54">
      <c r="A2175" s="353">
        <v>102064</v>
      </c>
      <c r="B2175" s="354" t="s">
        <v>5425</v>
      </c>
      <c r="C2175" s="353" t="s">
        <v>36</v>
      </c>
      <c r="D2175" s="355">
        <v>124.45</v>
      </c>
    </row>
    <row r="2176" spans="1:4" ht="54">
      <c r="A2176" s="353">
        <v>102065</v>
      </c>
      <c r="B2176" s="354" t="s">
        <v>5426</v>
      </c>
      <c r="C2176" s="353" t="s">
        <v>36</v>
      </c>
      <c r="D2176" s="355">
        <v>114.15</v>
      </c>
    </row>
    <row r="2177" spans="1:4" ht="54">
      <c r="A2177" s="353">
        <v>102066</v>
      </c>
      <c r="B2177" s="354" t="s">
        <v>5427</v>
      </c>
      <c r="C2177" s="353" t="s">
        <v>36</v>
      </c>
      <c r="D2177" s="355">
        <v>309.26</v>
      </c>
    </row>
    <row r="2178" spans="1:4" ht="54">
      <c r="A2178" s="353">
        <v>102067</v>
      </c>
      <c r="B2178" s="354" t="s">
        <v>5428</v>
      </c>
      <c r="C2178" s="353" t="s">
        <v>36</v>
      </c>
      <c r="D2178" s="355">
        <v>264.72000000000003</v>
      </c>
    </row>
    <row r="2179" spans="1:4" ht="54">
      <c r="A2179" s="353">
        <v>102068</v>
      </c>
      <c r="B2179" s="354" t="s">
        <v>5429</v>
      </c>
      <c r="C2179" s="353" t="s">
        <v>36</v>
      </c>
      <c r="D2179" s="355">
        <v>186.19</v>
      </c>
    </row>
    <row r="2180" spans="1:4" ht="54">
      <c r="A2180" s="353">
        <v>102069</v>
      </c>
      <c r="B2180" s="354" t="s">
        <v>5430</v>
      </c>
      <c r="C2180" s="353" t="s">
        <v>36</v>
      </c>
      <c r="D2180" s="355">
        <v>171.04</v>
      </c>
    </row>
    <row r="2181" spans="1:4" ht="54">
      <c r="A2181" s="353">
        <v>102070</v>
      </c>
      <c r="B2181" s="354" t="s">
        <v>5431</v>
      </c>
      <c r="C2181" s="353" t="s">
        <v>36</v>
      </c>
      <c r="D2181" s="355">
        <v>131.43</v>
      </c>
    </row>
    <row r="2182" spans="1:4" ht="54">
      <c r="A2182" s="353">
        <v>102071</v>
      </c>
      <c r="B2182" s="354" t="s">
        <v>5432</v>
      </c>
      <c r="C2182" s="353" t="s">
        <v>36</v>
      </c>
      <c r="D2182" s="355">
        <v>114.96</v>
      </c>
    </row>
    <row r="2183" spans="1:4" ht="54">
      <c r="A2183" s="353">
        <v>102072</v>
      </c>
      <c r="B2183" s="354" t="s">
        <v>5433</v>
      </c>
      <c r="C2183" s="353" t="s">
        <v>36</v>
      </c>
      <c r="D2183" s="355">
        <v>113.15</v>
      </c>
    </row>
    <row r="2184" spans="1:4" ht="54">
      <c r="A2184" s="353">
        <v>102073</v>
      </c>
      <c r="B2184" s="354" t="s">
        <v>5434</v>
      </c>
      <c r="C2184" s="353" t="s">
        <v>24</v>
      </c>
      <c r="D2184" s="355">
        <v>3173.8</v>
      </c>
    </row>
    <row r="2185" spans="1:4" ht="54">
      <c r="A2185" s="353">
        <v>102074</v>
      </c>
      <c r="B2185" s="354" t="s">
        <v>5435</v>
      </c>
      <c r="C2185" s="353" t="s">
        <v>24</v>
      </c>
      <c r="D2185" s="355">
        <v>4101.6099999999997</v>
      </c>
    </row>
    <row r="2186" spans="1:4" ht="54">
      <c r="A2186" s="353">
        <v>102075</v>
      </c>
      <c r="B2186" s="354" t="s">
        <v>5436</v>
      </c>
      <c r="C2186" s="353" t="s">
        <v>24</v>
      </c>
      <c r="D2186" s="355">
        <v>4404.2299999999996</v>
      </c>
    </row>
    <row r="2187" spans="1:4" ht="54">
      <c r="A2187" s="353">
        <v>102076</v>
      </c>
      <c r="B2187" s="354" t="s">
        <v>5437</v>
      </c>
      <c r="C2187" s="353" t="s">
        <v>24</v>
      </c>
      <c r="D2187" s="355">
        <v>4504.42</v>
      </c>
    </row>
    <row r="2188" spans="1:4" ht="54">
      <c r="A2188" s="353">
        <v>102077</v>
      </c>
      <c r="B2188" s="354" t="s">
        <v>5438</v>
      </c>
      <c r="C2188" s="353" t="s">
        <v>24</v>
      </c>
      <c r="D2188" s="355">
        <v>4753.55</v>
      </c>
    </row>
    <row r="2189" spans="1:4" ht="54">
      <c r="A2189" s="353">
        <v>102078</v>
      </c>
      <c r="B2189" s="354" t="s">
        <v>5439</v>
      </c>
      <c r="C2189" s="353" t="s">
        <v>24</v>
      </c>
      <c r="D2189" s="355">
        <v>4740.92</v>
      </c>
    </row>
    <row r="2190" spans="1:4" ht="54">
      <c r="A2190" s="353">
        <v>102079</v>
      </c>
      <c r="B2190" s="354" t="s">
        <v>5440</v>
      </c>
      <c r="C2190" s="353" t="s">
        <v>24</v>
      </c>
      <c r="D2190" s="355">
        <v>4692.2299999999996</v>
      </c>
    </row>
    <row r="2191" spans="1:4" ht="54">
      <c r="A2191" s="353">
        <v>102080</v>
      </c>
      <c r="B2191" s="354" t="s">
        <v>5441</v>
      </c>
      <c r="C2191" s="353" t="s">
        <v>24</v>
      </c>
      <c r="D2191" s="355">
        <v>4264.13</v>
      </c>
    </row>
    <row r="2192" spans="1:4" ht="54">
      <c r="A2192" s="353">
        <v>102086</v>
      </c>
      <c r="B2192" s="354" t="s">
        <v>5442</v>
      </c>
      <c r="C2192" s="353" t="s">
        <v>36</v>
      </c>
      <c r="D2192" s="355">
        <v>142.31</v>
      </c>
    </row>
    <row r="2193" spans="1:4" ht="54">
      <c r="A2193" s="353">
        <v>102087</v>
      </c>
      <c r="B2193" s="354" t="s">
        <v>5443</v>
      </c>
      <c r="C2193" s="353" t="s">
        <v>36</v>
      </c>
      <c r="D2193" s="355">
        <v>133.25</v>
      </c>
    </row>
    <row r="2194" spans="1:4" ht="40.5">
      <c r="A2194" s="353">
        <v>102088</v>
      </c>
      <c r="B2194" s="354" t="s">
        <v>5444</v>
      </c>
      <c r="C2194" s="353" t="s">
        <v>36</v>
      </c>
      <c r="D2194" s="355">
        <v>137.91999999999999</v>
      </c>
    </row>
    <row r="2195" spans="1:4" ht="54">
      <c r="A2195" s="353">
        <v>102089</v>
      </c>
      <c r="B2195" s="354" t="s">
        <v>5445</v>
      </c>
      <c r="C2195" s="353" t="s">
        <v>36</v>
      </c>
      <c r="D2195" s="355">
        <v>123.09</v>
      </c>
    </row>
    <row r="2196" spans="1:4" ht="54">
      <c r="A2196" s="353">
        <v>102090</v>
      </c>
      <c r="B2196" s="354" t="s">
        <v>5446</v>
      </c>
      <c r="C2196" s="353" t="s">
        <v>36</v>
      </c>
      <c r="D2196" s="355">
        <v>112.82</v>
      </c>
    </row>
    <row r="2197" spans="1:4" ht="40.5">
      <c r="A2197" s="353">
        <v>102091</v>
      </c>
      <c r="B2197" s="354" t="s">
        <v>5447</v>
      </c>
      <c r="C2197" s="353" t="s">
        <v>36</v>
      </c>
      <c r="D2197" s="355">
        <v>155.1</v>
      </c>
    </row>
    <row r="2198" spans="1:4" ht="40.5">
      <c r="A2198" s="353">
        <v>89996</v>
      </c>
      <c r="B2198" s="354" t="s">
        <v>1665</v>
      </c>
      <c r="C2198" s="353" t="s">
        <v>17</v>
      </c>
      <c r="D2198" s="355">
        <v>15.42</v>
      </c>
    </row>
    <row r="2199" spans="1:4" ht="40.5">
      <c r="A2199" s="353">
        <v>89997</v>
      </c>
      <c r="B2199" s="354" t="s">
        <v>1666</v>
      </c>
      <c r="C2199" s="353" t="s">
        <v>17</v>
      </c>
      <c r="D2199" s="355">
        <v>12.98</v>
      </c>
    </row>
    <row r="2200" spans="1:4" ht="40.5">
      <c r="A2200" s="353">
        <v>89998</v>
      </c>
      <c r="B2200" s="354" t="s">
        <v>1667</v>
      </c>
      <c r="C2200" s="353" t="s">
        <v>17</v>
      </c>
      <c r="D2200" s="355">
        <v>15.04</v>
      </c>
    </row>
    <row r="2201" spans="1:4" ht="40.5">
      <c r="A2201" s="353">
        <v>89999</v>
      </c>
      <c r="B2201" s="354" t="s">
        <v>1668</v>
      </c>
      <c r="C2201" s="353" t="s">
        <v>17</v>
      </c>
      <c r="D2201" s="355">
        <v>18.72</v>
      </c>
    </row>
    <row r="2202" spans="1:4" ht="40.5">
      <c r="A2202" s="353">
        <v>90000</v>
      </c>
      <c r="B2202" s="354" t="s">
        <v>1669</v>
      </c>
      <c r="C2202" s="353" t="s">
        <v>17</v>
      </c>
      <c r="D2202" s="355">
        <v>16.37</v>
      </c>
    </row>
    <row r="2203" spans="1:4" ht="54">
      <c r="A2203" s="353">
        <v>91593</v>
      </c>
      <c r="B2203" s="354" t="s">
        <v>3913</v>
      </c>
      <c r="C2203" s="353" t="s">
        <v>17</v>
      </c>
      <c r="D2203" s="355">
        <v>17.62</v>
      </c>
    </row>
    <row r="2204" spans="1:4" ht="54">
      <c r="A2204" s="353">
        <v>91594</v>
      </c>
      <c r="B2204" s="354" t="s">
        <v>3914</v>
      </c>
      <c r="C2204" s="353" t="s">
        <v>17</v>
      </c>
      <c r="D2204" s="355">
        <v>17.91</v>
      </c>
    </row>
    <row r="2205" spans="1:4" ht="54">
      <c r="A2205" s="353">
        <v>91595</v>
      </c>
      <c r="B2205" s="354" t="s">
        <v>3915</v>
      </c>
      <c r="C2205" s="353" t="s">
        <v>17</v>
      </c>
      <c r="D2205" s="355">
        <v>18.27</v>
      </c>
    </row>
    <row r="2206" spans="1:4" ht="54">
      <c r="A2206" s="353">
        <v>91596</v>
      </c>
      <c r="B2206" s="354" t="s">
        <v>3916</v>
      </c>
      <c r="C2206" s="353" t="s">
        <v>17</v>
      </c>
      <c r="D2206" s="355">
        <v>17.84</v>
      </c>
    </row>
    <row r="2207" spans="1:4" ht="54">
      <c r="A2207" s="353">
        <v>91597</v>
      </c>
      <c r="B2207" s="354" t="s">
        <v>3917</v>
      </c>
      <c r="C2207" s="353" t="s">
        <v>17</v>
      </c>
      <c r="D2207" s="355">
        <v>12.28</v>
      </c>
    </row>
    <row r="2208" spans="1:4" ht="54">
      <c r="A2208" s="353">
        <v>91598</v>
      </c>
      <c r="B2208" s="354" t="s">
        <v>3918</v>
      </c>
      <c r="C2208" s="353" t="s">
        <v>17</v>
      </c>
      <c r="D2208" s="355">
        <v>17.23</v>
      </c>
    </row>
    <row r="2209" spans="1:4" ht="54">
      <c r="A2209" s="353">
        <v>91599</v>
      </c>
      <c r="B2209" s="354" t="s">
        <v>3919</v>
      </c>
      <c r="C2209" s="353" t="s">
        <v>17</v>
      </c>
      <c r="D2209" s="355">
        <v>12.62</v>
      </c>
    </row>
    <row r="2210" spans="1:4" ht="40.5">
      <c r="A2210" s="353">
        <v>91600</v>
      </c>
      <c r="B2210" s="354" t="s">
        <v>3920</v>
      </c>
      <c r="C2210" s="353" t="s">
        <v>17</v>
      </c>
      <c r="D2210" s="355">
        <v>19.55</v>
      </c>
    </row>
    <row r="2211" spans="1:4" ht="54">
      <c r="A2211" s="353">
        <v>91601</v>
      </c>
      <c r="B2211" s="354" t="s">
        <v>3921</v>
      </c>
      <c r="C2211" s="353" t="s">
        <v>17</v>
      </c>
      <c r="D2211" s="355">
        <v>17.96</v>
      </c>
    </row>
    <row r="2212" spans="1:4" ht="54">
      <c r="A2212" s="353">
        <v>91602</v>
      </c>
      <c r="B2212" s="354" t="s">
        <v>3922</v>
      </c>
      <c r="C2212" s="353" t="s">
        <v>17</v>
      </c>
      <c r="D2212" s="355">
        <v>17.36</v>
      </c>
    </row>
    <row r="2213" spans="1:4" ht="54">
      <c r="A2213" s="353">
        <v>91603</v>
      </c>
      <c r="B2213" s="354" t="s">
        <v>3923</v>
      </c>
      <c r="C2213" s="353" t="s">
        <v>17</v>
      </c>
      <c r="D2213" s="355">
        <v>16.38</v>
      </c>
    </row>
    <row r="2214" spans="1:4" ht="67.5">
      <c r="A2214" s="353">
        <v>92759</v>
      </c>
      <c r="B2214" s="354" t="s">
        <v>2135</v>
      </c>
      <c r="C2214" s="353" t="s">
        <v>17</v>
      </c>
      <c r="D2214" s="355">
        <v>18.54</v>
      </c>
    </row>
    <row r="2215" spans="1:4" ht="67.5">
      <c r="A2215" s="353">
        <v>92760</v>
      </c>
      <c r="B2215" s="354" t="s">
        <v>2136</v>
      </c>
      <c r="C2215" s="353" t="s">
        <v>17</v>
      </c>
      <c r="D2215" s="355">
        <v>18.82</v>
      </c>
    </row>
    <row r="2216" spans="1:4" ht="67.5">
      <c r="A2216" s="353">
        <v>92761</v>
      </c>
      <c r="B2216" s="354" t="s">
        <v>2137</v>
      </c>
      <c r="C2216" s="353" t="s">
        <v>17</v>
      </c>
      <c r="D2216" s="355">
        <v>18.59</v>
      </c>
    </row>
    <row r="2217" spans="1:4" ht="67.5">
      <c r="A2217" s="353">
        <v>92762</v>
      </c>
      <c r="B2217" s="354" t="s">
        <v>2138</v>
      </c>
      <c r="C2217" s="353" t="s">
        <v>17</v>
      </c>
      <c r="D2217" s="355">
        <v>17.059999999999999</v>
      </c>
    </row>
    <row r="2218" spans="1:4" ht="67.5">
      <c r="A2218" s="353">
        <v>92763</v>
      </c>
      <c r="B2218" s="354" t="s">
        <v>2139</v>
      </c>
      <c r="C2218" s="353" t="s">
        <v>17</v>
      </c>
      <c r="D2218" s="355">
        <v>14.61</v>
      </c>
    </row>
    <row r="2219" spans="1:4" ht="67.5">
      <c r="A2219" s="353">
        <v>92764</v>
      </c>
      <c r="B2219" s="354" t="s">
        <v>2140</v>
      </c>
      <c r="C2219" s="353" t="s">
        <v>17</v>
      </c>
      <c r="D2219" s="355">
        <v>14.26</v>
      </c>
    </row>
    <row r="2220" spans="1:4" ht="67.5">
      <c r="A2220" s="353">
        <v>92765</v>
      </c>
      <c r="B2220" s="354" t="s">
        <v>2141</v>
      </c>
      <c r="C2220" s="353" t="s">
        <v>17</v>
      </c>
      <c r="D2220" s="355">
        <v>16.47</v>
      </c>
    </row>
    <row r="2221" spans="1:4" ht="67.5">
      <c r="A2221" s="353">
        <v>92766</v>
      </c>
      <c r="B2221" s="354" t="s">
        <v>2142</v>
      </c>
      <c r="C2221" s="353" t="s">
        <v>17</v>
      </c>
      <c r="D2221" s="355">
        <v>16.29</v>
      </c>
    </row>
    <row r="2222" spans="1:4" ht="67.5">
      <c r="A2222" s="353">
        <v>92767</v>
      </c>
      <c r="B2222" s="354" t="s">
        <v>2143</v>
      </c>
      <c r="C2222" s="353" t="s">
        <v>17</v>
      </c>
      <c r="D2222" s="355">
        <v>18.82</v>
      </c>
    </row>
    <row r="2223" spans="1:4" ht="67.5">
      <c r="A2223" s="353">
        <v>92768</v>
      </c>
      <c r="B2223" s="354" t="s">
        <v>2144</v>
      </c>
      <c r="C2223" s="353" t="s">
        <v>17</v>
      </c>
      <c r="D2223" s="355">
        <v>17.600000000000001</v>
      </c>
    </row>
    <row r="2224" spans="1:4" ht="67.5">
      <c r="A2224" s="353">
        <v>92769</v>
      </c>
      <c r="B2224" s="354" t="s">
        <v>2145</v>
      </c>
      <c r="C2224" s="353" t="s">
        <v>17</v>
      </c>
      <c r="D2224" s="355">
        <v>18.09</v>
      </c>
    </row>
    <row r="2225" spans="1:4" ht="67.5">
      <c r="A2225" s="353">
        <v>92770</v>
      </c>
      <c r="B2225" s="354" t="s">
        <v>2146</v>
      </c>
      <c r="C2225" s="353" t="s">
        <v>17</v>
      </c>
      <c r="D2225" s="355">
        <v>18.010000000000002</v>
      </c>
    </row>
    <row r="2226" spans="1:4" ht="67.5">
      <c r="A2226" s="353">
        <v>92771</v>
      </c>
      <c r="B2226" s="354" t="s">
        <v>2147</v>
      </c>
      <c r="C2226" s="353" t="s">
        <v>17</v>
      </c>
      <c r="D2226" s="355">
        <v>16.600000000000001</v>
      </c>
    </row>
    <row r="2227" spans="1:4" ht="67.5">
      <c r="A2227" s="353">
        <v>92772</v>
      </c>
      <c r="B2227" s="354" t="s">
        <v>2148</v>
      </c>
      <c r="C2227" s="353" t="s">
        <v>17</v>
      </c>
      <c r="D2227" s="355">
        <v>14.25</v>
      </c>
    </row>
    <row r="2228" spans="1:4" ht="67.5">
      <c r="A2228" s="353">
        <v>92773</v>
      </c>
      <c r="B2228" s="354" t="s">
        <v>2149</v>
      </c>
      <c r="C2228" s="353" t="s">
        <v>17</v>
      </c>
      <c r="D2228" s="355">
        <v>14</v>
      </c>
    </row>
    <row r="2229" spans="1:4" ht="67.5">
      <c r="A2229" s="353">
        <v>92774</v>
      </c>
      <c r="B2229" s="354" t="s">
        <v>2150</v>
      </c>
      <c r="C2229" s="353" t="s">
        <v>17</v>
      </c>
      <c r="D2229" s="355">
        <v>16.29</v>
      </c>
    </row>
    <row r="2230" spans="1:4" ht="67.5">
      <c r="A2230" s="353">
        <v>92775</v>
      </c>
      <c r="B2230" s="354" t="s">
        <v>2151</v>
      </c>
      <c r="C2230" s="353" t="s">
        <v>17</v>
      </c>
      <c r="D2230" s="355">
        <v>20.52</v>
      </c>
    </row>
    <row r="2231" spans="1:4" ht="67.5">
      <c r="A2231" s="353">
        <v>92776</v>
      </c>
      <c r="B2231" s="354" t="s">
        <v>2152</v>
      </c>
      <c r="C2231" s="353" t="s">
        <v>17</v>
      </c>
      <c r="D2231" s="355">
        <v>20.34</v>
      </c>
    </row>
    <row r="2232" spans="1:4" ht="67.5">
      <c r="A2232" s="353">
        <v>92777</v>
      </c>
      <c r="B2232" s="354" t="s">
        <v>2153</v>
      </c>
      <c r="C2232" s="353" t="s">
        <v>17</v>
      </c>
      <c r="D2232" s="355">
        <v>19.72</v>
      </c>
    </row>
    <row r="2233" spans="1:4" ht="67.5">
      <c r="A2233" s="353">
        <v>92778</v>
      </c>
      <c r="B2233" s="354" t="s">
        <v>2154</v>
      </c>
      <c r="C2233" s="353" t="s">
        <v>17</v>
      </c>
      <c r="D2233" s="355">
        <v>17.91</v>
      </c>
    </row>
    <row r="2234" spans="1:4" ht="67.5">
      <c r="A2234" s="353">
        <v>92779</v>
      </c>
      <c r="B2234" s="354" t="s">
        <v>2155</v>
      </c>
      <c r="C2234" s="353" t="s">
        <v>17</v>
      </c>
      <c r="D2234" s="355">
        <v>15.23</v>
      </c>
    </row>
    <row r="2235" spans="1:4" ht="67.5">
      <c r="A2235" s="353">
        <v>92780</v>
      </c>
      <c r="B2235" s="354" t="s">
        <v>2156</v>
      </c>
      <c r="C2235" s="353" t="s">
        <v>17</v>
      </c>
      <c r="D2235" s="355">
        <v>14.69</v>
      </c>
    </row>
    <row r="2236" spans="1:4" ht="67.5">
      <c r="A2236" s="353">
        <v>92781</v>
      </c>
      <c r="B2236" s="354" t="s">
        <v>2157</v>
      </c>
      <c r="C2236" s="353" t="s">
        <v>17</v>
      </c>
      <c r="D2236" s="355">
        <v>16.739999999999998</v>
      </c>
    </row>
    <row r="2237" spans="1:4" ht="67.5">
      <c r="A2237" s="353">
        <v>92782</v>
      </c>
      <c r="B2237" s="354" t="s">
        <v>2158</v>
      </c>
      <c r="C2237" s="353" t="s">
        <v>17</v>
      </c>
      <c r="D2237" s="355">
        <v>16.46</v>
      </c>
    </row>
    <row r="2238" spans="1:4" ht="67.5">
      <c r="A2238" s="353">
        <v>92783</v>
      </c>
      <c r="B2238" s="354" t="s">
        <v>2159</v>
      </c>
      <c r="C2238" s="353" t="s">
        <v>17</v>
      </c>
      <c r="D2238" s="355">
        <v>20.5</v>
      </c>
    </row>
    <row r="2239" spans="1:4" ht="67.5">
      <c r="A2239" s="353">
        <v>92784</v>
      </c>
      <c r="B2239" s="354" t="s">
        <v>2160</v>
      </c>
      <c r="C2239" s="353" t="s">
        <v>17</v>
      </c>
      <c r="D2239" s="355">
        <v>18.96</v>
      </c>
    </row>
    <row r="2240" spans="1:4" ht="67.5">
      <c r="A2240" s="353">
        <v>92785</v>
      </c>
      <c r="B2240" s="354" t="s">
        <v>2161</v>
      </c>
      <c r="C2240" s="353" t="s">
        <v>17</v>
      </c>
      <c r="D2240" s="355">
        <v>19.12</v>
      </c>
    </row>
    <row r="2241" spans="1:4" ht="67.5">
      <c r="A2241" s="353">
        <v>92786</v>
      </c>
      <c r="B2241" s="354" t="s">
        <v>2162</v>
      </c>
      <c r="C2241" s="353" t="s">
        <v>17</v>
      </c>
      <c r="D2241" s="355">
        <v>18.77</v>
      </c>
    </row>
    <row r="2242" spans="1:4" ht="67.5">
      <c r="A2242" s="353">
        <v>92787</v>
      </c>
      <c r="B2242" s="354" t="s">
        <v>2163</v>
      </c>
      <c r="C2242" s="353" t="s">
        <v>17</v>
      </c>
      <c r="D2242" s="355">
        <v>17.149999999999999</v>
      </c>
    </row>
    <row r="2243" spans="1:4" ht="67.5">
      <c r="A2243" s="353">
        <v>92788</v>
      </c>
      <c r="B2243" s="354" t="s">
        <v>2164</v>
      </c>
      <c r="C2243" s="353" t="s">
        <v>17</v>
      </c>
      <c r="D2243" s="355">
        <v>14.64</v>
      </c>
    </row>
    <row r="2244" spans="1:4" ht="67.5">
      <c r="A2244" s="353">
        <v>92789</v>
      </c>
      <c r="B2244" s="354" t="s">
        <v>2165</v>
      </c>
      <c r="C2244" s="353" t="s">
        <v>17</v>
      </c>
      <c r="D2244" s="355">
        <v>14.26</v>
      </c>
    </row>
    <row r="2245" spans="1:4" ht="67.5">
      <c r="A2245" s="353">
        <v>92790</v>
      </c>
      <c r="B2245" s="354" t="s">
        <v>2166</v>
      </c>
      <c r="C2245" s="353" t="s">
        <v>17</v>
      </c>
      <c r="D2245" s="355">
        <v>16.440000000000001</v>
      </c>
    </row>
    <row r="2246" spans="1:4" ht="40.5">
      <c r="A2246" s="353">
        <v>92791</v>
      </c>
      <c r="B2246" s="354" t="s">
        <v>2167</v>
      </c>
      <c r="C2246" s="353" t="s">
        <v>17</v>
      </c>
      <c r="D2246" s="355">
        <v>15.36</v>
      </c>
    </row>
    <row r="2247" spans="1:4" ht="40.5">
      <c r="A2247" s="353">
        <v>92792</v>
      </c>
      <c r="B2247" s="354" t="s">
        <v>2168</v>
      </c>
      <c r="C2247" s="353" t="s">
        <v>17</v>
      </c>
      <c r="D2247" s="355">
        <v>16.27</v>
      </c>
    </row>
    <row r="2248" spans="1:4" ht="40.5">
      <c r="A2248" s="353">
        <v>92793</v>
      </c>
      <c r="B2248" s="354" t="s">
        <v>2169</v>
      </c>
      <c r="C2248" s="353" t="s">
        <v>17</v>
      </c>
      <c r="D2248" s="355">
        <v>16.559999999999999</v>
      </c>
    </row>
    <row r="2249" spans="1:4" ht="40.5">
      <c r="A2249" s="353">
        <v>92794</v>
      </c>
      <c r="B2249" s="354" t="s">
        <v>2170</v>
      </c>
      <c r="C2249" s="353" t="s">
        <v>17</v>
      </c>
      <c r="D2249" s="355">
        <v>15.43</v>
      </c>
    </row>
    <row r="2250" spans="1:4" ht="40.5">
      <c r="A2250" s="353">
        <v>92795</v>
      </c>
      <c r="B2250" s="354" t="s">
        <v>2171</v>
      </c>
      <c r="C2250" s="353" t="s">
        <v>17</v>
      </c>
      <c r="D2250" s="355">
        <v>13.3</v>
      </c>
    </row>
    <row r="2251" spans="1:4" ht="40.5">
      <c r="A2251" s="353">
        <v>92796</v>
      </c>
      <c r="B2251" s="354" t="s">
        <v>2172</v>
      </c>
      <c r="C2251" s="353" t="s">
        <v>17</v>
      </c>
      <c r="D2251" s="355">
        <v>13.23</v>
      </c>
    </row>
    <row r="2252" spans="1:4" ht="40.5">
      <c r="A2252" s="353">
        <v>92797</v>
      </c>
      <c r="B2252" s="354" t="s">
        <v>2173</v>
      </c>
      <c r="C2252" s="353" t="s">
        <v>17</v>
      </c>
      <c r="D2252" s="355">
        <v>15.63</v>
      </c>
    </row>
    <row r="2253" spans="1:4" ht="40.5">
      <c r="A2253" s="353">
        <v>92798</v>
      </c>
      <c r="B2253" s="354" t="s">
        <v>2174</v>
      </c>
      <c r="C2253" s="353" t="s">
        <v>17</v>
      </c>
      <c r="D2253" s="355">
        <v>15.61</v>
      </c>
    </row>
    <row r="2254" spans="1:4" ht="27">
      <c r="A2254" s="353">
        <v>92799</v>
      </c>
      <c r="B2254" s="354" t="s">
        <v>2175</v>
      </c>
      <c r="C2254" s="353" t="s">
        <v>17</v>
      </c>
      <c r="D2254" s="355">
        <v>15.68</v>
      </c>
    </row>
    <row r="2255" spans="1:4" ht="27">
      <c r="A2255" s="353">
        <v>92800</v>
      </c>
      <c r="B2255" s="354" t="s">
        <v>2176</v>
      </c>
      <c r="C2255" s="353" t="s">
        <v>17</v>
      </c>
      <c r="D2255" s="355">
        <v>14.99</v>
      </c>
    </row>
    <row r="2256" spans="1:4" ht="27">
      <c r="A2256" s="353">
        <v>92801</v>
      </c>
      <c r="B2256" s="354" t="s">
        <v>2177</v>
      </c>
      <c r="C2256" s="353" t="s">
        <v>17</v>
      </c>
      <c r="D2256" s="355">
        <v>16.059999999999999</v>
      </c>
    </row>
    <row r="2257" spans="1:4" ht="27">
      <c r="A2257" s="353">
        <v>92802</v>
      </c>
      <c r="B2257" s="354" t="s">
        <v>2178</v>
      </c>
      <c r="C2257" s="353" t="s">
        <v>17</v>
      </c>
      <c r="D2257" s="355">
        <v>16.440000000000001</v>
      </c>
    </row>
    <row r="2258" spans="1:4" ht="27">
      <c r="A2258" s="353">
        <v>92803</v>
      </c>
      <c r="B2258" s="354" t="s">
        <v>2179</v>
      </c>
      <c r="C2258" s="353" t="s">
        <v>17</v>
      </c>
      <c r="D2258" s="355">
        <v>15.36</v>
      </c>
    </row>
    <row r="2259" spans="1:4" ht="27">
      <c r="A2259" s="353">
        <v>92804</v>
      </c>
      <c r="B2259" s="354" t="s">
        <v>2180</v>
      </c>
      <c r="C2259" s="353" t="s">
        <v>17</v>
      </c>
      <c r="D2259" s="355">
        <v>13.25</v>
      </c>
    </row>
    <row r="2260" spans="1:4" ht="27">
      <c r="A2260" s="353">
        <v>92805</v>
      </c>
      <c r="B2260" s="354" t="s">
        <v>2181</v>
      </c>
      <c r="C2260" s="353" t="s">
        <v>17</v>
      </c>
      <c r="D2260" s="355">
        <v>13.21</v>
      </c>
    </row>
    <row r="2261" spans="1:4" ht="27">
      <c r="A2261" s="353">
        <v>92806</v>
      </c>
      <c r="B2261" s="354" t="s">
        <v>2182</v>
      </c>
      <c r="C2261" s="353" t="s">
        <v>17</v>
      </c>
      <c r="D2261" s="355">
        <v>15.62</v>
      </c>
    </row>
    <row r="2262" spans="1:4" ht="27">
      <c r="A2262" s="353">
        <v>92875</v>
      </c>
      <c r="B2262" s="354" t="s">
        <v>2240</v>
      </c>
      <c r="C2262" s="353" t="s">
        <v>17</v>
      </c>
      <c r="D2262" s="355">
        <v>14.87</v>
      </c>
    </row>
    <row r="2263" spans="1:4" ht="27">
      <c r="A2263" s="353">
        <v>92876</v>
      </c>
      <c r="B2263" s="354" t="s">
        <v>2241</v>
      </c>
      <c r="C2263" s="353" t="s">
        <v>17</v>
      </c>
      <c r="D2263" s="355">
        <v>15.02</v>
      </c>
    </row>
    <row r="2264" spans="1:4" ht="27">
      <c r="A2264" s="353">
        <v>92877</v>
      </c>
      <c r="B2264" s="354" t="s">
        <v>2242</v>
      </c>
      <c r="C2264" s="353" t="s">
        <v>17</v>
      </c>
      <c r="D2264" s="355">
        <v>16.559999999999999</v>
      </c>
    </row>
    <row r="2265" spans="1:4" ht="27">
      <c r="A2265" s="353">
        <v>92878</v>
      </c>
      <c r="B2265" s="354" t="s">
        <v>2243</v>
      </c>
      <c r="C2265" s="353" t="s">
        <v>17</v>
      </c>
      <c r="D2265" s="355">
        <v>16.46</v>
      </c>
    </row>
    <row r="2266" spans="1:4" ht="27">
      <c r="A2266" s="353">
        <v>92879</v>
      </c>
      <c r="B2266" s="354" t="s">
        <v>2244</v>
      </c>
      <c r="C2266" s="353" t="s">
        <v>17</v>
      </c>
      <c r="D2266" s="355">
        <v>16.39</v>
      </c>
    </row>
    <row r="2267" spans="1:4" ht="27">
      <c r="A2267" s="353">
        <v>92880</v>
      </c>
      <c r="B2267" s="354" t="s">
        <v>2245</v>
      </c>
      <c r="C2267" s="353" t="s">
        <v>17</v>
      </c>
      <c r="D2267" s="355">
        <v>16.809999999999999</v>
      </c>
    </row>
    <row r="2268" spans="1:4" ht="27">
      <c r="A2268" s="353">
        <v>92881</v>
      </c>
      <c r="B2268" s="354" t="s">
        <v>2246</v>
      </c>
      <c r="C2268" s="353" t="s">
        <v>17</v>
      </c>
      <c r="D2268" s="355">
        <v>16.79</v>
      </c>
    </row>
    <row r="2269" spans="1:4" ht="27">
      <c r="A2269" s="353">
        <v>92882</v>
      </c>
      <c r="B2269" s="354" t="s">
        <v>2247</v>
      </c>
      <c r="C2269" s="353" t="s">
        <v>17</v>
      </c>
      <c r="D2269" s="355">
        <v>17.420000000000002</v>
      </c>
    </row>
    <row r="2270" spans="1:4" ht="27">
      <c r="A2270" s="353">
        <v>92883</v>
      </c>
      <c r="B2270" s="354" t="s">
        <v>2248</v>
      </c>
      <c r="C2270" s="353" t="s">
        <v>17</v>
      </c>
      <c r="D2270" s="355">
        <v>17.05</v>
      </c>
    </row>
    <row r="2271" spans="1:4" ht="27">
      <c r="A2271" s="353">
        <v>92884</v>
      </c>
      <c r="B2271" s="354" t="s">
        <v>2249</v>
      </c>
      <c r="C2271" s="353" t="s">
        <v>17</v>
      </c>
      <c r="D2271" s="355">
        <v>18.190000000000001</v>
      </c>
    </row>
    <row r="2272" spans="1:4" ht="27">
      <c r="A2272" s="353">
        <v>92885</v>
      </c>
      <c r="B2272" s="354" t="s">
        <v>2250</v>
      </c>
      <c r="C2272" s="353" t="s">
        <v>17</v>
      </c>
      <c r="D2272" s="355">
        <v>17.77</v>
      </c>
    </row>
    <row r="2273" spans="1:4" ht="27">
      <c r="A2273" s="353">
        <v>92886</v>
      </c>
      <c r="B2273" s="354" t="s">
        <v>2251</v>
      </c>
      <c r="C2273" s="353" t="s">
        <v>17</v>
      </c>
      <c r="D2273" s="355">
        <v>17.420000000000002</v>
      </c>
    </row>
    <row r="2274" spans="1:4" ht="27">
      <c r="A2274" s="353">
        <v>92887</v>
      </c>
      <c r="B2274" s="354" t="s">
        <v>2252</v>
      </c>
      <c r="C2274" s="353" t="s">
        <v>17</v>
      </c>
      <c r="D2274" s="355">
        <v>17.649999999999999</v>
      </c>
    </row>
    <row r="2275" spans="1:4" ht="27">
      <c r="A2275" s="353">
        <v>92888</v>
      </c>
      <c r="B2275" s="354" t="s">
        <v>2253</v>
      </c>
      <c r="C2275" s="353" t="s">
        <v>17</v>
      </c>
      <c r="D2275" s="355">
        <v>17.47</v>
      </c>
    </row>
    <row r="2276" spans="1:4" ht="54">
      <c r="A2276" s="353">
        <v>92915</v>
      </c>
      <c r="B2276" s="354" t="s">
        <v>3281</v>
      </c>
      <c r="C2276" s="353" t="s">
        <v>17</v>
      </c>
      <c r="D2276" s="355">
        <v>19.53</v>
      </c>
    </row>
    <row r="2277" spans="1:4" ht="54">
      <c r="A2277" s="353">
        <v>92916</v>
      </c>
      <c r="B2277" s="354" t="s">
        <v>3282</v>
      </c>
      <c r="C2277" s="353" t="s">
        <v>17</v>
      </c>
      <c r="D2277" s="355">
        <v>19.579999999999998</v>
      </c>
    </row>
    <row r="2278" spans="1:4" ht="54">
      <c r="A2278" s="353">
        <v>92917</v>
      </c>
      <c r="B2278" s="354" t="s">
        <v>3283</v>
      </c>
      <c r="C2278" s="353" t="s">
        <v>17</v>
      </c>
      <c r="D2278" s="355">
        <v>19.149999999999999</v>
      </c>
    </row>
    <row r="2279" spans="1:4" ht="54">
      <c r="A2279" s="353">
        <v>92919</v>
      </c>
      <c r="B2279" s="354" t="s">
        <v>3284</v>
      </c>
      <c r="C2279" s="353" t="s">
        <v>17</v>
      </c>
      <c r="D2279" s="355">
        <v>17.489999999999998</v>
      </c>
    </row>
    <row r="2280" spans="1:4" ht="54">
      <c r="A2280" s="353">
        <v>92921</v>
      </c>
      <c r="B2280" s="354" t="s">
        <v>3285</v>
      </c>
      <c r="C2280" s="353" t="s">
        <v>17</v>
      </c>
      <c r="D2280" s="355">
        <v>14.92</v>
      </c>
    </row>
    <row r="2281" spans="1:4" ht="54">
      <c r="A2281" s="353">
        <v>92922</v>
      </c>
      <c r="B2281" s="354" t="s">
        <v>3286</v>
      </c>
      <c r="C2281" s="353" t="s">
        <v>17</v>
      </c>
      <c r="D2281" s="355">
        <v>14.48</v>
      </c>
    </row>
    <row r="2282" spans="1:4" ht="54">
      <c r="A2282" s="353">
        <v>92923</v>
      </c>
      <c r="B2282" s="354" t="s">
        <v>3287</v>
      </c>
      <c r="C2282" s="353" t="s">
        <v>17</v>
      </c>
      <c r="D2282" s="355">
        <v>16.61</v>
      </c>
    </row>
    <row r="2283" spans="1:4" ht="54">
      <c r="A2283" s="353">
        <v>92924</v>
      </c>
      <c r="B2283" s="354" t="s">
        <v>3288</v>
      </c>
      <c r="C2283" s="353" t="s">
        <v>17</v>
      </c>
      <c r="D2283" s="355">
        <v>16.37</v>
      </c>
    </row>
    <row r="2284" spans="1:4" ht="40.5">
      <c r="A2284" s="353">
        <v>95445</v>
      </c>
      <c r="B2284" s="354" t="s">
        <v>2792</v>
      </c>
      <c r="C2284" s="353" t="s">
        <v>17</v>
      </c>
      <c r="D2284" s="355">
        <v>13.46</v>
      </c>
    </row>
    <row r="2285" spans="1:4" ht="40.5">
      <c r="A2285" s="353">
        <v>95446</v>
      </c>
      <c r="B2285" s="354" t="s">
        <v>2793</v>
      </c>
      <c r="C2285" s="353" t="s">
        <v>17</v>
      </c>
      <c r="D2285" s="355">
        <v>14.82</v>
      </c>
    </row>
    <row r="2286" spans="1:4" ht="40.5">
      <c r="A2286" s="353">
        <v>95448</v>
      </c>
      <c r="B2286" s="354" t="s">
        <v>3924</v>
      </c>
      <c r="C2286" s="353" t="s">
        <v>17</v>
      </c>
      <c r="D2286" s="355">
        <v>17.149999999999999</v>
      </c>
    </row>
    <row r="2287" spans="1:4" ht="54">
      <c r="A2287" s="353">
        <v>95576</v>
      </c>
      <c r="B2287" s="354" t="s">
        <v>3397</v>
      </c>
      <c r="C2287" s="353" t="s">
        <v>17</v>
      </c>
      <c r="D2287" s="355">
        <v>18.600000000000001</v>
      </c>
    </row>
    <row r="2288" spans="1:4" ht="40.5">
      <c r="A2288" s="353">
        <v>95577</v>
      </c>
      <c r="B2288" s="354" t="s">
        <v>2804</v>
      </c>
      <c r="C2288" s="353" t="s">
        <v>17</v>
      </c>
      <c r="D2288" s="355">
        <v>17.149999999999999</v>
      </c>
    </row>
    <row r="2289" spans="1:4" ht="54">
      <c r="A2289" s="353">
        <v>95578</v>
      </c>
      <c r="B2289" s="354" t="s">
        <v>3398</v>
      </c>
      <c r="C2289" s="353" t="s">
        <v>17</v>
      </c>
      <c r="D2289" s="355">
        <v>14.77</v>
      </c>
    </row>
    <row r="2290" spans="1:4" ht="40.5">
      <c r="A2290" s="353">
        <v>95579</v>
      </c>
      <c r="B2290" s="354" t="s">
        <v>2805</v>
      </c>
      <c r="C2290" s="353" t="s">
        <v>17</v>
      </c>
      <c r="D2290" s="355">
        <v>14.45</v>
      </c>
    </row>
    <row r="2291" spans="1:4" ht="40.5">
      <c r="A2291" s="353">
        <v>95580</v>
      </c>
      <c r="B2291" s="354" t="s">
        <v>2806</v>
      </c>
      <c r="C2291" s="353" t="s">
        <v>17</v>
      </c>
      <c r="D2291" s="355">
        <v>16.7</v>
      </c>
    </row>
    <row r="2292" spans="1:4" ht="40.5">
      <c r="A2292" s="353">
        <v>95581</v>
      </c>
      <c r="B2292" s="354" t="s">
        <v>2807</v>
      </c>
      <c r="C2292" s="353" t="s">
        <v>17</v>
      </c>
      <c r="D2292" s="355">
        <v>16.54</v>
      </c>
    </row>
    <row r="2293" spans="1:4" ht="40.5">
      <c r="A2293" s="353">
        <v>95582</v>
      </c>
      <c r="B2293" s="354" t="s">
        <v>3925</v>
      </c>
      <c r="C2293" s="353" t="s">
        <v>17</v>
      </c>
      <c r="D2293" s="355">
        <v>17.98</v>
      </c>
    </row>
    <row r="2294" spans="1:4" ht="40.5">
      <c r="A2294" s="353">
        <v>95583</v>
      </c>
      <c r="B2294" s="354" t="s">
        <v>2808</v>
      </c>
      <c r="C2294" s="353" t="s">
        <v>17</v>
      </c>
      <c r="D2294" s="355">
        <v>19.16</v>
      </c>
    </row>
    <row r="2295" spans="1:4" ht="40.5">
      <c r="A2295" s="353">
        <v>95584</v>
      </c>
      <c r="B2295" s="354" t="s">
        <v>2809</v>
      </c>
      <c r="C2295" s="353" t="s">
        <v>17</v>
      </c>
      <c r="D2295" s="355">
        <v>18.510000000000002</v>
      </c>
    </row>
    <row r="2296" spans="1:4" ht="54">
      <c r="A2296" s="353">
        <v>95585</v>
      </c>
      <c r="B2296" s="354" t="s">
        <v>3399</v>
      </c>
      <c r="C2296" s="353" t="s">
        <v>17</v>
      </c>
      <c r="D2296" s="355">
        <v>18.95</v>
      </c>
    </row>
    <row r="2297" spans="1:4" ht="40.5">
      <c r="A2297" s="353">
        <v>95586</v>
      </c>
      <c r="B2297" s="354" t="s">
        <v>2810</v>
      </c>
      <c r="C2297" s="353" t="s">
        <v>17</v>
      </c>
      <c r="D2297" s="355">
        <v>17.41</v>
      </c>
    </row>
    <row r="2298" spans="1:4" ht="54">
      <c r="A2298" s="353">
        <v>95587</v>
      </c>
      <c r="B2298" s="354" t="s">
        <v>3400</v>
      </c>
      <c r="C2298" s="353" t="s">
        <v>17</v>
      </c>
      <c r="D2298" s="355">
        <v>14.98</v>
      </c>
    </row>
    <row r="2299" spans="1:4" ht="40.5">
      <c r="A2299" s="353">
        <v>95588</v>
      </c>
      <c r="B2299" s="354" t="s">
        <v>2811</v>
      </c>
      <c r="C2299" s="353" t="s">
        <v>17</v>
      </c>
      <c r="D2299" s="355">
        <v>14.63</v>
      </c>
    </row>
    <row r="2300" spans="1:4" ht="40.5">
      <c r="A2300" s="353">
        <v>95589</v>
      </c>
      <c r="B2300" s="354" t="s">
        <v>2812</v>
      </c>
      <c r="C2300" s="353" t="s">
        <v>17</v>
      </c>
      <c r="D2300" s="355">
        <v>16.829999999999998</v>
      </c>
    </row>
    <row r="2301" spans="1:4" ht="40.5">
      <c r="A2301" s="353">
        <v>95590</v>
      </c>
      <c r="B2301" s="354" t="s">
        <v>2813</v>
      </c>
      <c r="C2301" s="353" t="s">
        <v>17</v>
      </c>
      <c r="D2301" s="355">
        <v>16.66</v>
      </c>
    </row>
    <row r="2302" spans="1:4" ht="40.5">
      <c r="A2302" s="353">
        <v>95591</v>
      </c>
      <c r="B2302" s="354" t="s">
        <v>3926</v>
      </c>
      <c r="C2302" s="353" t="s">
        <v>17</v>
      </c>
      <c r="D2302" s="355">
        <v>18.05</v>
      </c>
    </row>
    <row r="2303" spans="1:4" ht="40.5">
      <c r="A2303" s="353">
        <v>95592</v>
      </c>
      <c r="B2303" s="354" t="s">
        <v>2814</v>
      </c>
      <c r="C2303" s="353" t="s">
        <v>17</v>
      </c>
      <c r="D2303" s="355">
        <v>22.12</v>
      </c>
    </row>
    <row r="2304" spans="1:4" ht="40.5">
      <c r="A2304" s="353">
        <v>95593</v>
      </c>
      <c r="B2304" s="354" t="s">
        <v>2815</v>
      </c>
      <c r="C2304" s="353" t="s">
        <v>17</v>
      </c>
      <c r="D2304" s="355">
        <v>20.61</v>
      </c>
    </row>
    <row r="2305" spans="1:4" ht="54">
      <c r="A2305" s="353">
        <v>95943</v>
      </c>
      <c r="B2305" s="354" t="s">
        <v>5448</v>
      </c>
      <c r="C2305" s="353" t="s">
        <v>17</v>
      </c>
      <c r="D2305" s="355">
        <v>22.89</v>
      </c>
    </row>
    <row r="2306" spans="1:4" ht="54">
      <c r="A2306" s="353">
        <v>95944</v>
      </c>
      <c r="B2306" s="354" t="s">
        <v>5449</v>
      </c>
      <c r="C2306" s="353" t="s">
        <v>17</v>
      </c>
      <c r="D2306" s="355">
        <v>22.56</v>
      </c>
    </row>
    <row r="2307" spans="1:4" ht="54">
      <c r="A2307" s="353">
        <v>95945</v>
      </c>
      <c r="B2307" s="354" t="s">
        <v>5450</v>
      </c>
      <c r="C2307" s="353" t="s">
        <v>17</v>
      </c>
      <c r="D2307" s="355">
        <v>20.49</v>
      </c>
    </row>
    <row r="2308" spans="1:4" ht="54">
      <c r="A2308" s="353">
        <v>95946</v>
      </c>
      <c r="B2308" s="354" t="s">
        <v>5451</v>
      </c>
      <c r="C2308" s="353" t="s">
        <v>17</v>
      </c>
      <c r="D2308" s="355">
        <v>17.79</v>
      </c>
    </row>
    <row r="2309" spans="1:4" ht="54">
      <c r="A2309" s="353">
        <v>95947</v>
      </c>
      <c r="B2309" s="354" t="s">
        <v>5452</v>
      </c>
      <c r="C2309" s="353" t="s">
        <v>17</v>
      </c>
      <c r="D2309" s="355">
        <v>14.61</v>
      </c>
    </row>
    <row r="2310" spans="1:4" ht="54">
      <c r="A2310" s="353">
        <v>95948</v>
      </c>
      <c r="B2310" s="354" t="s">
        <v>5453</v>
      </c>
      <c r="C2310" s="353" t="s">
        <v>17</v>
      </c>
      <c r="D2310" s="355">
        <v>13.86</v>
      </c>
    </row>
    <row r="2311" spans="1:4" ht="40.5">
      <c r="A2311" s="353">
        <v>96544</v>
      </c>
      <c r="B2311" s="354" t="s">
        <v>3034</v>
      </c>
      <c r="C2311" s="353" t="s">
        <v>17</v>
      </c>
      <c r="D2311" s="355">
        <v>20.3</v>
      </c>
    </row>
    <row r="2312" spans="1:4" ht="40.5">
      <c r="A2312" s="353">
        <v>96545</v>
      </c>
      <c r="B2312" s="354" t="s">
        <v>3035</v>
      </c>
      <c r="C2312" s="353" t="s">
        <v>17</v>
      </c>
      <c r="D2312" s="355">
        <v>19.73</v>
      </c>
    </row>
    <row r="2313" spans="1:4" ht="40.5">
      <c r="A2313" s="353">
        <v>96546</v>
      </c>
      <c r="B2313" s="354" t="s">
        <v>3036</v>
      </c>
      <c r="C2313" s="353" t="s">
        <v>17</v>
      </c>
      <c r="D2313" s="355">
        <v>17.95</v>
      </c>
    </row>
    <row r="2314" spans="1:4" ht="40.5">
      <c r="A2314" s="353">
        <v>96547</v>
      </c>
      <c r="B2314" s="354" t="s">
        <v>3037</v>
      </c>
      <c r="C2314" s="353" t="s">
        <v>17</v>
      </c>
      <c r="D2314" s="355">
        <v>15.33</v>
      </c>
    </row>
    <row r="2315" spans="1:4" ht="40.5">
      <c r="A2315" s="353">
        <v>96548</v>
      </c>
      <c r="B2315" s="354" t="s">
        <v>3038</v>
      </c>
      <c r="C2315" s="353" t="s">
        <v>17</v>
      </c>
      <c r="D2315" s="355">
        <v>14.84</v>
      </c>
    </row>
    <row r="2316" spans="1:4" ht="40.5">
      <c r="A2316" s="353">
        <v>96549</v>
      </c>
      <c r="B2316" s="354" t="s">
        <v>3039</v>
      </c>
      <c r="C2316" s="353" t="s">
        <v>17</v>
      </c>
      <c r="D2316" s="355">
        <v>16.940000000000001</v>
      </c>
    </row>
    <row r="2317" spans="1:4" ht="40.5">
      <c r="A2317" s="353">
        <v>96550</v>
      </c>
      <c r="B2317" s="354" t="s">
        <v>3040</v>
      </c>
      <c r="C2317" s="353" t="s">
        <v>17</v>
      </c>
      <c r="D2317" s="355">
        <v>16.68</v>
      </c>
    </row>
    <row r="2318" spans="1:4" ht="54">
      <c r="A2318" s="353">
        <v>100064</v>
      </c>
      <c r="B2318" s="354" t="s">
        <v>6766</v>
      </c>
      <c r="C2318" s="353" t="s">
        <v>17</v>
      </c>
      <c r="D2318" s="355">
        <v>17.84</v>
      </c>
    </row>
    <row r="2319" spans="1:4" ht="54">
      <c r="A2319" s="353">
        <v>100066</v>
      </c>
      <c r="B2319" s="354" t="s">
        <v>3927</v>
      </c>
      <c r="C2319" s="353" t="s">
        <v>17</v>
      </c>
      <c r="D2319" s="355">
        <v>17.920000000000002</v>
      </c>
    </row>
    <row r="2320" spans="1:4" ht="54">
      <c r="A2320" s="353">
        <v>100067</v>
      </c>
      <c r="B2320" s="354" t="s">
        <v>3928</v>
      </c>
      <c r="C2320" s="353" t="s">
        <v>17</v>
      </c>
      <c r="D2320" s="355">
        <v>16.71</v>
      </c>
    </row>
    <row r="2321" spans="1:4" ht="54">
      <c r="A2321" s="353">
        <v>100068</v>
      </c>
      <c r="B2321" s="354" t="s">
        <v>3929</v>
      </c>
      <c r="C2321" s="353" t="s">
        <v>17</v>
      </c>
      <c r="D2321" s="355">
        <v>14.12</v>
      </c>
    </row>
    <row r="2322" spans="1:4" ht="27">
      <c r="A2322" s="353">
        <v>89993</v>
      </c>
      <c r="B2322" s="354" t="s">
        <v>330</v>
      </c>
      <c r="C2322" s="353" t="s">
        <v>24</v>
      </c>
      <c r="D2322" s="355">
        <v>669.42</v>
      </c>
    </row>
    <row r="2323" spans="1:4" ht="40.5">
      <c r="A2323" s="353">
        <v>89994</v>
      </c>
      <c r="B2323" s="354" t="s">
        <v>1663</v>
      </c>
      <c r="C2323" s="353" t="s">
        <v>24</v>
      </c>
      <c r="D2323" s="355">
        <v>576.49</v>
      </c>
    </row>
    <row r="2324" spans="1:4" ht="40.5">
      <c r="A2324" s="353">
        <v>89995</v>
      </c>
      <c r="B2324" s="354" t="s">
        <v>1664</v>
      </c>
      <c r="C2324" s="353" t="s">
        <v>24</v>
      </c>
      <c r="D2324" s="355">
        <v>645.65</v>
      </c>
    </row>
    <row r="2325" spans="1:4" ht="54">
      <c r="A2325" s="353">
        <v>90278</v>
      </c>
      <c r="B2325" s="354" t="s">
        <v>1671</v>
      </c>
      <c r="C2325" s="353" t="s">
        <v>24</v>
      </c>
      <c r="D2325" s="355">
        <v>344.63</v>
      </c>
    </row>
    <row r="2326" spans="1:4" ht="54">
      <c r="A2326" s="353">
        <v>90279</v>
      </c>
      <c r="B2326" s="354" t="s">
        <v>1672</v>
      </c>
      <c r="C2326" s="353" t="s">
        <v>24</v>
      </c>
      <c r="D2326" s="355">
        <v>370.73</v>
      </c>
    </row>
    <row r="2327" spans="1:4" ht="54">
      <c r="A2327" s="353">
        <v>90280</v>
      </c>
      <c r="B2327" s="354" t="s">
        <v>1673</v>
      </c>
      <c r="C2327" s="353" t="s">
        <v>24</v>
      </c>
      <c r="D2327" s="355">
        <v>414.88</v>
      </c>
    </row>
    <row r="2328" spans="1:4" ht="54">
      <c r="A2328" s="353">
        <v>90281</v>
      </c>
      <c r="B2328" s="354" t="s">
        <v>1674</v>
      </c>
      <c r="C2328" s="353" t="s">
        <v>24</v>
      </c>
      <c r="D2328" s="355">
        <v>479.4</v>
      </c>
    </row>
    <row r="2329" spans="1:4" ht="54">
      <c r="A2329" s="353">
        <v>90282</v>
      </c>
      <c r="B2329" s="354" t="s">
        <v>1675</v>
      </c>
      <c r="C2329" s="353" t="s">
        <v>24</v>
      </c>
      <c r="D2329" s="355">
        <v>347.84</v>
      </c>
    </row>
    <row r="2330" spans="1:4" ht="54">
      <c r="A2330" s="353">
        <v>90283</v>
      </c>
      <c r="B2330" s="354" t="s">
        <v>1676</v>
      </c>
      <c r="C2330" s="353" t="s">
        <v>24</v>
      </c>
      <c r="D2330" s="355">
        <v>375.21</v>
      </c>
    </row>
    <row r="2331" spans="1:4" ht="54">
      <c r="A2331" s="353">
        <v>90284</v>
      </c>
      <c r="B2331" s="354" t="s">
        <v>1677</v>
      </c>
      <c r="C2331" s="353" t="s">
        <v>24</v>
      </c>
      <c r="D2331" s="355">
        <v>420.47</v>
      </c>
    </row>
    <row r="2332" spans="1:4" ht="54">
      <c r="A2332" s="353">
        <v>90285</v>
      </c>
      <c r="B2332" s="354" t="s">
        <v>1678</v>
      </c>
      <c r="C2332" s="353" t="s">
        <v>24</v>
      </c>
      <c r="D2332" s="355">
        <v>487.94</v>
      </c>
    </row>
    <row r="2333" spans="1:4" ht="67.5">
      <c r="A2333" s="353">
        <v>90853</v>
      </c>
      <c r="B2333" s="354" t="s">
        <v>3930</v>
      </c>
      <c r="C2333" s="353" t="s">
        <v>24</v>
      </c>
      <c r="D2333" s="355">
        <v>574.46</v>
      </c>
    </row>
    <row r="2334" spans="1:4" ht="67.5">
      <c r="A2334" s="353">
        <v>90854</v>
      </c>
      <c r="B2334" s="354" t="s">
        <v>3931</v>
      </c>
      <c r="C2334" s="353" t="s">
        <v>24</v>
      </c>
      <c r="D2334" s="355">
        <v>557.55999999999995</v>
      </c>
    </row>
    <row r="2335" spans="1:4" ht="67.5">
      <c r="A2335" s="353">
        <v>90855</v>
      </c>
      <c r="B2335" s="354" t="s">
        <v>3932</v>
      </c>
      <c r="C2335" s="353" t="s">
        <v>24</v>
      </c>
      <c r="D2335" s="355">
        <v>604.74</v>
      </c>
    </row>
    <row r="2336" spans="1:4" ht="67.5">
      <c r="A2336" s="353">
        <v>90856</v>
      </c>
      <c r="B2336" s="354" t="s">
        <v>3933</v>
      </c>
      <c r="C2336" s="353" t="s">
        <v>24</v>
      </c>
      <c r="D2336" s="355">
        <v>577.65</v>
      </c>
    </row>
    <row r="2337" spans="1:4" ht="67.5">
      <c r="A2337" s="353">
        <v>90857</v>
      </c>
      <c r="B2337" s="354" t="s">
        <v>3934</v>
      </c>
      <c r="C2337" s="353" t="s">
        <v>24</v>
      </c>
      <c r="D2337" s="355">
        <v>559.69000000000005</v>
      </c>
    </row>
    <row r="2338" spans="1:4" ht="67.5">
      <c r="A2338" s="353">
        <v>90858</v>
      </c>
      <c r="B2338" s="354" t="s">
        <v>3935</v>
      </c>
      <c r="C2338" s="353" t="s">
        <v>24</v>
      </c>
      <c r="D2338" s="355">
        <v>619.36</v>
      </c>
    </row>
    <row r="2339" spans="1:4" ht="67.5">
      <c r="A2339" s="353">
        <v>90859</v>
      </c>
      <c r="B2339" s="354" t="s">
        <v>3936</v>
      </c>
      <c r="C2339" s="353" t="s">
        <v>24</v>
      </c>
      <c r="D2339" s="355">
        <v>579.6</v>
      </c>
    </row>
    <row r="2340" spans="1:4" ht="67.5">
      <c r="A2340" s="353">
        <v>90860</v>
      </c>
      <c r="B2340" s="354" t="s">
        <v>3937</v>
      </c>
      <c r="C2340" s="353" t="s">
        <v>24</v>
      </c>
      <c r="D2340" s="355">
        <v>584.01</v>
      </c>
    </row>
    <row r="2341" spans="1:4" ht="67.5">
      <c r="A2341" s="353">
        <v>90861</v>
      </c>
      <c r="B2341" s="354" t="s">
        <v>3938</v>
      </c>
      <c r="C2341" s="353" t="s">
        <v>24</v>
      </c>
      <c r="D2341" s="355">
        <v>564.98</v>
      </c>
    </row>
    <row r="2342" spans="1:4" ht="67.5">
      <c r="A2342" s="353">
        <v>90862</v>
      </c>
      <c r="B2342" s="354" t="s">
        <v>3939</v>
      </c>
      <c r="C2342" s="353" t="s">
        <v>24</v>
      </c>
      <c r="D2342" s="355">
        <v>546.37</v>
      </c>
    </row>
    <row r="2343" spans="1:4" ht="67.5">
      <c r="A2343" s="353">
        <v>92718</v>
      </c>
      <c r="B2343" s="354" t="s">
        <v>2109</v>
      </c>
      <c r="C2343" s="353" t="s">
        <v>24</v>
      </c>
      <c r="D2343" s="355">
        <v>617.65</v>
      </c>
    </row>
    <row r="2344" spans="1:4" ht="67.5">
      <c r="A2344" s="353">
        <v>92719</v>
      </c>
      <c r="B2344" s="354" t="s">
        <v>2110</v>
      </c>
      <c r="C2344" s="353" t="s">
        <v>24</v>
      </c>
      <c r="D2344" s="355">
        <v>501.04</v>
      </c>
    </row>
    <row r="2345" spans="1:4" ht="67.5">
      <c r="A2345" s="353">
        <v>92720</v>
      </c>
      <c r="B2345" s="354" t="s">
        <v>2111</v>
      </c>
      <c r="C2345" s="353" t="s">
        <v>24</v>
      </c>
      <c r="D2345" s="355">
        <v>536.79</v>
      </c>
    </row>
    <row r="2346" spans="1:4" ht="67.5">
      <c r="A2346" s="353">
        <v>92721</v>
      </c>
      <c r="B2346" s="354" t="s">
        <v>2112</v>
      </c>
      <c r="C2346" s="353" t="s">
        <v>24</v>
      </c>
      <c r="D2346" s="355">
        <v>493.89</v>
      </c>
    </row>
    <row r="2347" spans="1:4" ht="67.5">
      <c r="A2347" s="353">
        <v>92722</v>
      </c>
      <c r="B2347" s="354" t="s">
        <v>2113</v>
      </c>
      <c r="C2347" s="353" t="s">
        <v>24</v>
      </c>
      <c r="D2347" s="355">
        <v>533.82000000000005</v>
      </c>
    </row>
    <row r="2348" spans="1:4" ht="81">
      <c r="A2348" s="353">
        <v>92723</v>
      </c>
      <c r="B2348" s="354" t="s">
        <v>2114</v>
      </c>
      <c r="C2348" s="353" t="s">
        <v>24</v>
      </c>
      <c r="D2348" s="355">
        <v>521.54999999999995</v>
      </c>
    </row>
    <row r="2349" spans="1:4" ht="67.5">
      <c r="A2349" s="353">
        <v>92724</v>
      </c>
      <c r="B2349" s="354" t="s">
        <v>2115</v>
      </c>
      <c r="C2349" s="353" t="s">
        <v>24</v>
      </c>
      <c r="D2349" s="355">
        <v>518.96</v>
      </c>
    </row>
    <row r="2350" spans="1:4" ht="81">
      <c r="A2350" s="353">
        <v>92725</v>
      </c>
      <c r="B2350" s="354" t="s">
        <v>2116</v>
      </c>
      <c r="C2350" s="353" t="s">
        <v>24</v>
      </c>
      <c r="D2350" s="355">
        <v>517.85</v>
      </c>
    </row>
    <row r="2351" spans="1:4" ht="81">
      <c r="A2351" s="353">
        <v>92726</v>
      </c>
      <c r="B2351" s="354" t="s">
        <v>2117</v>
      </c>
      <c r="C2351" s="353" t="s">
        <v>24</v>
      </c>
      <c r="D2351" s="355">
        <v>516</v>
      </c>
    </row>
    <row r="2352" spans="1:4" ht="94.5">
      <c r="A2352" s="353">
        <v>92727</v>
      </c>
      <c r="B2352" s="354" t="s">
        <v>2118</v>
      </c>
      <c r="C2352" s="353" t="s">
        <v>24</v>
      </c>
      <c r="D2352" s="355">
        <v>561.67999999999995</v>
      </c>
    </row>
    <row r="2353" spans="1:4" ht="94.5">
      <c r="A2353" s="353">
        <v>92728</v>
      </c>
      <c r="B2353" s="354" t="s">
        <v>2119</v>
      </c>
      <c r="C2353" s="353" t="s">
        <v>24</v>
      </c>
      <c r="D2353" s="355">
        <v>543.1</v>
      </c>
    </row>
    <row r="2354" spans="1:4" ht="94.5">
      <c r="A2354" s="353">
        <v>92729</v>
      </c>
      <c r="B2354" s="354" t="s">
        <v>3940</v>
      </c>
      <c r="C2354" s="353" t="s">
        <v>24</v>
      </c>
      <c r="D2354" s="355">
        <v>535.23</v>
      </c>
    </row>
    <row r="2355" spans="1:4" ht="94.5">
      <c r="A2355" s="353">
        <v>92730</v>
      </c>
      <c r="B2355" s="354" t="s">
        <v>2120</v>
      </c>
      <c r="C2355" s="353" t="s">
        <v>24</v>
      </c>
      <c r="D2355" s="355">
        <v>522.1</v>
      </c>
    </row>
    <row r="2356" spans="1:4" ht="94.5">
      <c r="A2356" s="353">
        <v>92731</v>
      </c>
      <c r="B2356" s="354" t="s">
        <v>2121</v>
      </c>
      <c r="C2356" s="353" t="s">
        <v>24</v>
      </c>
      <c r="D2356" s="355">
        <v>537.29</v>
      </c>
    </row>
    <row r="2357" spans="1:4" ht="94.5">
      <c r="A2357" s="353">
        <v>92732</v>
      </c>
      <c r="B2357" s="354" t="s">
        <v>2122</v>
      </c>
      <c r="C2357" s="353" t="s">
        <v>24</v>
      </c>
      <c r="D2357" s="355">
        <v>524.54999999999995</v>
      </c>
    </row>
    <row r="2358" spans="1:4" ht="94.5">
      <c r="A2358" s="353">
        <v>92733</v>
      </c>
      <c r="B2358" s="354" t="s">
        <v>2123</v>
      </c>
      <c r="C2358" s="353" t="s">
        <v>24</v>
      </c>
      <c r="D2358" s="355">
        <v>519.13</v>
      </c>
    </row>
    <row r="2359" spans="1:4" ht="94.5">
      <c r="A2359" s="353">
        <v>92734</v>
      </c>
      <c r="B2359" s="354" t="s">
        <v>2124</v>
      </c>
      <c r="C2359" s="353" t="s">
        <v>24</v>
      </c>
      <c r="D2359" s="355">
        <v>510.14</v>
      </c>
    </row>
    <row r="2360" spans="1:4" ht="94.5">
      <c r="A2360" s="353">
        <v>92735</v>
      </c>
      <c r="B2360" s="354" t="s">
        <v>2125</v>
      </c>
      <c r="C2360" s="353" t="s">
        <v>24</v>
      </c>
      <c r="D2360" s="355">
        <v>515.37</v>
      </c>
    </row>
    <row r="2361" spans="1:4" ht="94.5">
      <c r="A2361" s="353">
        <v>92736</v>
      </c>
      <c r="B2361" s="354" t="s">
        <v>2126</v>
      </c>
      <c r="C2361" s="353" t="s">
        <v>24</v>
      </c>
      <c r="D2361" s="355">
        <v>505.66</v>
      </c>
    </row>
    <row r="2362" spans="1:4" ht="94.5">
      <c r="A2362" s="353">
        <v>92739</v>
      </c>
      <c r="B2362" s="354" t="s">
        <v>2127</v>
      </c>
      <c r="C2362" s="353" t="s">
        <v>24</v>
      </c>
      <c r="D2362" s="355">
        <v>491.55</v>
      </c>
    </row>
    <row r="2363" spans="1:4" ht="94.5">
      <c r="A2363" s="353">
        <v>92740</v>
      </c>
      <c r="B2363" s="354" t="s">
        <v>2128</v>
      </c>
      <c r="C2363" s="353" t="s">
        <v>24</v>
      </c>
      <c r="D2363" s="355">
        <v>486.74</v>
      </c>
    </row>
    <row r="2364" spans="1:4" ht="81">
      <c r="A2364" s="353">
        <v>92741</v>
      </c>
      <c r="B2364" s="354" t="s">
        <v>2129</v>
      </c>
      <c r="C2364" s="353" t="s">
        <v>24</v>
      </c>
      <c r="D2364" s="355">
        <v>663.57</v>
      </c>
    </row>
    <row r="2365" spans="1:4" ht="81">
      <c r="A2365" s="353">
        <v>92742</v>
      </c>
      <c r="B2365" s="354" t="s">
        <v>2130</v>
      </c>
      <c r="C2365" s="353" t="s">
        <v>24</v>
      </c>
      <c r="D2365" s="355">
        <v>849.51</v>
      </c>
    </row>
    <row r="2366" spans="1:4" ht="40.5">
      <c r="A2366" s="353">
        <v>92873</v>
      </c>
      <c r="B2366" s="354" t="s">
        <v>42</v>
      </c>
      <c r="C2366" s="353" t="s">
        <v>24</v>
      </c>
      <c r="D2366" s="355">
        <v>144.18</v>
      </c>
    </row>
    <row r="2367" spans="1:4" ht="40.5">
      <c r="A2367" s="353">
        <v>92874</v>
      </c>
      <c r="B2367" s="354" t="s">
        <v>2239</v>
      </c>
      <c r="C2367" s="353" t="s">
        <v>24</v>
      </c>
      <c r="D2367" s="355">
        <v>23.86</v>
      </c>
    </row>
    <row r="2368" spans="1:4" ht="54">
      <c r="A2368" s="353">
        <v>94962</v>
      </c>
      <c r="B2368" s="354" t="s">
        <v>6767</v>
      </c>
      <c r="C2368" s="353" t="s">
        <v>24</v>
      </c>
      <c r="D2368" s="355">
        <v>296.5</v>
      </c>
    </row>
    <row r="2369" spans="1:4" ht="54">
      <c r="A2369" s="353">
        <v>94963</v>
      </c>
      <c r="B2369" s="354" t="s">
        <v>6768</v>
      </c>
      <c r="C2369" s="353" t="s">
        <v>24</v>
      </c>
      <c r="D2369" s="355">
        <v>333.61</v>
      </c>
    </row>
    <row r="2370" spans="1:4" ht="54">
      <c r="A2370" s="353">
        <v>94964</v>
      </c>
      <c r="B2370" s="354" t="s">
        <v>6769</v>
      </c>
      <c r="C2370" s="353" t="s">
        <v>24</v>
      </c>
      <c r="D2370" s="355">
        <v>367.28</v>
      </c>
    </row>
    <row r="2371" spans="1:4" ht="54">
      <c r="A2371" s="353">
        <v>94965</v>
      </c>
      <c r="B2371" s="354" t="s">
        <v>6770</v>
      </c>
      <c r="C2371" s="353" t="s">
        <v>24</v>
      </c>
      <c r="D2371" s="355">
        <v>385.69</v>
      </c>
    </row>
    <row r="2372" spans="1:4" ht="54">
      <c r="A2372" s="353">
        <v>94966</v>
      </c>
      <c r="B2372" s="354" t="s">
        <v>6771</v>
      </c>
      <c r="C2372" s="353" t="s">
        <v>24</v>
      </c>
      <c r="D2372" s="355">
        <v>400.57</v>
      </c>
    </row>
    <row r="2373" spans="1:4" ht="54">
      <c r="A2373" s="353">
        <v>94967</v>
      </c>
      <c r="B2373" s="354" t="s">
        <v>6772</v>
      </c>
      <c r="C2373" s="353" t="s">
        <v>24</v>
      </c>
      <c r="D2373" s="355">
        <v>461.83</v>
      </c>
    </row>
    <row r="2374" spans="1:4" ht="54">
      <c r="A2374" s="353">
        <v>94968</v>
      </c>
      <c r="B2374" s="354" t="s">
        <v>6773</v>
      </c>
      <c r="C2374" s="353" t="s">
        <v>24</v>
      </c>
      <c r="D2374" s="355">
        <v>295.51</v>
      </c>
    </row>
    <row r="2375" spans="1:4" ht="54">
      <c r="A2375" s="353">
        <v>94969</v>
      </c>
      <c r="B2375" s="354" t="s">
        <v>6774</v>
      </c>
      <c r="C2375" s="353" t="s">
        <v>24</v>
      </c>
      <c r="D2375" s="355">
        <v>330.51</v>
      </c>
    </row>
    <row r="2376" spans="1:4" ht="54">
      <c r="A2376" s="353">
        <v>94970</v>
      </c>
      <c r="B2376" s="354" t="s">
        <v>6775</v>
      </c>
      <c r="C2376" s="353" t="s">
        <v>24</v>
      </c>
      <c r="D2376" s="355">
        <v>360.42</v>
      </c>
    </row>
    <row r="2377" spans="1:4" ht="54">
      <c r="A2377" s="353">
        <v>94971</v>
      </c>
      <c r="B2377" s="354" t="s">
        <v>6776</v>
      </c>
      <c r="C2377" s="353" t="s">
        <v>24</v>
      </c>
      <c r="D2377" s="355">
        <v>382.79</v>
      </c>
    </row>
    <row r="2378" spans="1:4" ht="54">
      <c r="A2378" s="353">
        <v>94972</v>
      </c>
      <c r="B2378" s="354" t="s">
        <v>6777</v>
      </c>
      <c r="C2378" s="353" t="s">
        <v>24</v>
      </c>
      <c r="D2378" s="355">
        <v>397.66</v>
      </c>
    </row>
    <row r="2379" spans="1:4" ht="54">
      <c r="A2379" s="353">
        <v>94973</v>
      </c>
      <c r="B2379" s="354" t="s">
        <v>6778</v>
      </c>
      <c r="C2379" s="353" t="s">
        <v>24</v>
      </c>
      <c r="D2379" s="355">
        <v>458.02</v>
      </c>
    </row>
    <row r="2380" spans="1:4" ht="54">
      <c r="A2380" s="353">
        <v>94974</v>
      </c>
      <c r="B2380" s="354" t="s">
        <v>6779</v>
      </c>
      <c r="C2380" s="353" t="s">
        <v>24</v>
      </c>
      <c r="D2380" s="355">
        <v>339.33</v>
      </c>
    </row>
    <row r="2381" spans="1:4" ht="40.5">
      <c r="A2381" s="353">
        <v>94975</v>
      </c>
      <c r="B2381" s="354" t="s">
        <v>6780</v>
      </c>
      <c r="C2381" s="353" t="s">
        <v>24</v>
      </c>
      <c r="D2381" s="355">
        <v>372.69</v>
      </c>
    </row>
    <row r="2382" spans="1:4" ht="54">
      <c r="A2382" s="353">
        <v>96555</v>
      </c>
      <c r="B2382" s="354" t="s">
        <v>3041</v>
      </c>
      <c r="C2382" s="353" t="s">
        <v>24</v>
      </c>
      <c r="D2382" s="355">
        <v>534.73</v>
      </c>
    </row>
    <row r="2383" spans="1:4" ht="40.5">
      <c r="A2383" s="353">
        <v>96556</v>
      </c>
      <c r="B2383" s="354" t="s">
        <v>3042</v>
      </c>
      <c r="C2383" s="353" t="s">
        <v>24</v>
      </c>
      <c r="D2383" s="355">
        <v>591.42999999999995</v>
      </c>
    </row>
    <row r="2384" spans="1:4" ht="54">
      <c r="A2384" s="353">
        <v>96557</v>
      </c>
      <c r="B2384" s="354" t="s">
        <v>3043</v>
      </c>
      <c r="C2384" s="353" t="s">
        <v>24</v>
      </c>
      <c r="D2384" s="355">
        <v>565.45000000000005</v>
      </c>
    </row>
    <row r="2385" spans="1:4" ht="40.5">
      <c r="A2385" s="353">
        <v>96558</v>
      </c>
      <c r="B2385" s="354" t="s">
        <v>3044</v>
      </c>
      <c r="C2385" s="353" t="s">
        <v>24</v>
      </c>
      <c r="D2385" s="355">
        <v>570.58000000000004</v>
      </c>
    </row>
    <row r="2386" spans="1:4" ht="67.5">
      <c r="A2386" s="353">
        <v>99235</v>
      </c>
      <c r="B2386" s="354" t="s">
        <v>3941</v>
      </c>
      <c r="C2386" s="353" t="s">
        <v>24</v>
      </c>
      <c r="D2386" s="355">
        <v>552.35</v>
      </c>
    </row>
    <row r="2387" spans="1:4" ht="81">
      <c r="A2387" s="353">
        <v>99431</v>
      </c>
      <c r="B2387" s="354" t="s">
        <v>3942</v>
      </c>
      <c r="C2387" s="353" t="s">
        <v>24</v>
      </c>
      <c r="D2387" s="355">
        <v>572.08000000000004</v>
      </c>
    </row>
    <row r="2388" spans="1:4" ht="81">
      <c r="A2388" s="353">
        <v>99432</v>
      </c>
      <c r="B2388" s="354" t="s">
        <v>3943</v>
      </c>
      <c r="C2388" s="353" t="s">
        <v>24</v>
      </c>
      <c r="D2388" s="355">
        <v>555.25</v>
      </c>
    </row>
    <row r="2389" spans="1:4" ht="81">
      <c r="A2389" s="353">
        <v>99433</v>
      </c>
      <c r="B2389" s="354" t="s">
        <v>3944</v>
      </c>
      <c r="C2389" s="353" t="s">
        <v>24</v>
      </c>
      <c r="D2389" s="355">
        <v>602.28</v>
      </c>
    </row>
    <row r="2390" spans="1:4" ht="81">
      <c r="A2390" s="353">
        <v>99434</v>
      </c>
      <c r="B2390" s="354" t="s">
        <v>3945</v>
      </c>
      <c r="C2390" s="353" t="s">
        <v>24</v>
      </c>
      <c r="D2390" s="355">
        <v>575.27</v>
      </c>
    </row>
    <row r="2391" spans="1:4" ht="81">
      <c r="A2391" s="353">
        <v>99435</v>
      </c>
      <c r="B2391" s="354" t="s">
        <v>3946</v>
      </c>
      <c r="C2391" s="353" t="s">
        <v>24</v>
      </c>
      <c r="D2391" s="355">
        <v>557.38</v>
      </c>
    </row>
    <row r="2392" spans="1:4" ht="81">
      <c r="A2392" s="353">
        <v>99436</v>
      </c>
      <c r="B2392" s="354" t="s">
        <v>3947</v>
      </c>
      <c r="C2392" s="353" t="s">
        <v>24</v>
      </c>
      <c r="D2392" s="355">
        <v>616.9</v>
      </c>
    </row>
    <row r="2393" spans="1:4" ht="67.5">
      <c r="A2393" s="353">
        <v>99437</v>
      </c>
      <c r="B2393" s="354" t="s">
        <v>3948</v>
      </c>
      <c r="C2393" s="353" t="s">
        <v>24</v>
      </c>
      <c r="D2393" s="355">
        <v>585.91</v>
      </c>
    </row>
    <row r="2394" spans="1:4" ht="67.5">
      <c r="A2394" s="353">
        <v>99438</v>
      </c>
      <c r="B2394" s="354" t="s">
        <v>3949</v>
      </c>
      <c r="C2394" s="353" t="s">
        <v>24</v>
      </c>
      <c r="D2394" s="355">
        <v>590.32000000000005</v>
      </c>
    </row>
    <row r="2395" spans="1:4" ht="81">
      <c r="A2395" s="353">
        <v>99439</v>
      </c>
      <c r="B2395" s="354" t="s">
        <v>3950</v>
      </c>
      <c r="C2395" s="353" t="s">
        <v>24</v>
      </c>
      <c r="D2395" s="355">
        <v>562.64</v>
      </c>
    </row>
    <row r="2396" spans="1:4" ht="54">
      <c r="A2396" s="353">
        <v>102473</v>
      </c>
      <c r="B2396" s="354" t="s">
        <v>6781</v>
      </c>
      <c r="C2396" s="353" t="s">
        <v>24</v>
      </c>
      <c r="D2396" s="355">
        <v>316.24</v>
      </c>
    </row>
    <row r="2397" spans="1:4" ht="54">
      <c r="A2397" s="353">
        <v>102474</v>
      </c>
      <c r="B2397" s="354" t="s">
        <v>6782</v>
      </c>
      <c r="C2397" s="353" t="s">
        <v>24</v>
      </c>
      <c r="D2397" s="355">
        <v>353.16</v>
      </c>
    </row>
    <row r="2398" spans="1:4" ht="54">
      <c r="A2398" s="353">
        <v>102475</v>
      </c>
      <c r="B2398" s="354" t="s">
        <v>6783</v>
      </c>
      <c r="C2398" s="353" t="s">
        <v>24</v>
      </c>
      <c r="D2398" s="355">
        <v>389.3</v>
      </c>
    </row>
    <row r="2399" spans="1:4" ht="54">
      <c r="A2399" s="353">
        <v>102476</v>
      </c>
      <c r="B2399" s="354" t="s">
        <v>6784</v>
      </c>
      <c r="C2399" s="353" t="s">
        <v>24</v>
      </c>
      <c r="D2399" s="355">
        <v>409.78</v>
      </c>
    </row>
    <row r="2400" spans="1:4" ht="54">
      <c r="A2400" s="353">
        <v>102477</v>
      </c>
      <c r="B2400" s="354" t="s">
        <v>6785</v>
      </c>
      <c r="C2400" s="353" t="s">
        <v>24</v>
      </c>
      <c r="D2400" s="355">
        <v>437.71</v>
      </c>
    </row>
    <row r="2401" spans="1:4" ht="54">
      <c r="A2401" s="353">
        <v>102478</v>
      </c>
      <c r="B2401" s="354" t="s">
        <v>6786</v>
      </c>
      <c r="C2401" s="353" t="s">
        <v>24</v>
      </c>
      <c r="D2401" s="355">
        <v>489.04</v>
      </c>
    </row>
    <row r="2402" spans="1:4" ht="54">
      <c r="A2402" s="353">
        <v>102479</v>
      </c>
      <c r="B2402" s="354" t="s">
        <v>6787</v>
      </c>
      <c r="C2402" s="353" t="s">
        <v>24</v>
      </c>
      <c r="D2402" s="355">
        <v>315.18</v>
      </c>
    </row>
    <row r="2403" spans="1:4" ht="54">
      <c r="A2403" s="353">
        <v>102480</v>
      </c>
      <c r="B2403" s="354" t="s">
        <v>6788</v>
      </c>
      <c r="C2403" s="353" t="s">
        <v>24</v>
      </c>
      <c r="D2403" s="355">
        <v>350.17</v>
      </c>
    </row>
    <row r="2404" spans="1:4" ht="54">
      <c r="A2404" s="353">
        <v>102481</v>
      </c>
      <c r="B2404" s="354" t="s">
        <v>6789</v>
      </c>
      <c r="C2404" s="353" t="s">
        <v>24</v>
      </c>
      <c r="D2404" s="355">
        <v>382.3</v>
      </c>
    </row>
    <row r="2405" spans="1:4" ht="54">
      <c r="A2405" s="353">
        <v>102482</v>
      </c>
      <c r="B2405" s="354" t="s">
        <v>6790</v>
      </c>
      <c r="C2405" s="353" t="s">
        <v>24</v>
      </c>
      <c r="D2405" s="355">
        <v>409.01</v>
      </c>
    </row>
    <row r="2406" spans="1:4" ht="54">
      <c r="A2406" s="353">
        <v>102483</v>
      </c>
      <c r="B2406" s="354" t="s">
        <v>6791</v>
      </c>
      <c r="C2406" s="353" t="s">
        <v>24</v>
      </c>
      <c r="D2406" s="355">
        <v>434.37</v>
      </c>
    </row>
    <row r="2407" spans="1:4" ht="54">
      <c r="A2407" s="353">
        <v>102484</v>
      </c>
      <c r="B2407" s="354" t="s">
        <v>6792</v>
      </c>
      <c r="C2407" s="353" t="s">
        <v>24</v>
      </c>
      <c r="D2407" s="355">
        <v>489.55</v>
      </c>
    </row>
    <row r="2408" spans="1:4" ht="54">
      <c r="A2408" s="353">
        <v>102485</v>
      </c>
      <c r="B2408" s="354" t="s">
        <v>6793</v>
      </c>
      <c r="C2408" s="353" t="s">
        <v>24</v>
      </c>
      <c r="D2408" s="355">
        <v>358.7</v>
      </c>
    </row>
    <row r="2409" spans="1:4" ht="54">
      <c r="A2409" s="353">
        <v>102486</v>
      </c>
      <c r="B2409" s="354" t="s">
        <v>6794</v>
      </c>
      <c r="C2409" s="353" t="s">
        <v>24</v>
      </c>
      <c r="D2409" s="355">
        <v>391.77</v>
      </c>
    </row>
    <row r="2410" spans="1:4" ht="40.5">
      <c r="A2410" s="353">
        <v>102487</v>
      </c>
      <c r="B2410" s="354" t="s">
        <v>6795</v>
      </c>
      <c r="C2410" s="353" t="s">
        <v>24</v>
      </c>
      <c r="D2410" s="355">
        <v>423.29</v>
      </c>
    </row>
    <row r="2411" spans="1:4" ht="67.5">
      <c r="A2411" s="353">
        <v>101963</v>
      </c>
      <c r="B2411" s="354" t="s">
        <v>5454</v>
      </c>
      <c r="C2411" s="353" t="s">
        <v>36</v>
      </c>
      <c r="D2411" s="355">
        <v>169.31</v>
      </c>
    </row>
    <row r="2412" spans="1:4" ht="67.5">
      <c r="A2412" s="353">
        <v>101964</v>
      </c>
      <c r="B2412" s="354" t="s">
        <v>5455</v>
      </c>
      <c r="C2412" s="353" t="s">
        <v>36</v>
      </c>
      <c r="D2412" s="355">
        <v>157.02000000000001</v>
      </c>
    </row>
    <row r="2413" spans="1:4" ht="54">
      <c r="A2413" s="353">
        <v>101165</v>
      </c>
      <c r="B2413" s="354" t="s">
        <v>5456</v>
      </c>
      <c r="C2413" s="353" t="s">
        <v>24</v>
      </c>
      <c r="D2413" s="355">
        <v>671.12</v>
      </c>
    </row>
    <row r="2414" spans="1:4" ht="54">
      <c r="A2414" s="353">
        <v>101166</v>
      </c>
      <c r="B2414" s="354" t="s">
        <v>5457</v>
      </c>
      <c r="C2414" s="353" t="s">
        <v>24</v>
      </c>
      <c r="D2414" s="355">
        <v>574.84</v>
      </c>
    </row>
    <row r="2415" spans="1:4" ht="40.5">
      <c r="A2415" s="353">
        <v>98576</v>
      </c>
      <c r="B2415" s="354" t="s">
        <v>3951</v>
      </c>
      <c r="C2415" s="353" t="s">
        <v>15</v>
      </c>
      <c r="D2415" s="355">
        <v>20.32</v>
      </c>
    </row>
    <row r="2416" spans="1:4" ht="27">
      <c r="A2416" s="353">
        <v>93182</v>
      </c>
      <c r="B2416" s="354" t="s">
        <v>487</v>
      </c>
      <c r="C2416" s="353" t="s">
        <v>15</v>
      </c>
      <c r="D2416" s="355">
        <v>37.130000000000003</v>
      </c>
    </row>
    <row r="2417" spans="1:4" ht="27">
      <c r="A2417" s="353">
        <v>93183</v>
      </c>
      <c r="B2417" s="354" t="s">
        <v>488</v>
      </c>
      <c r="C2417" s="353" t="s">
        <v>15</v>
      </c>
      <c r="D2417" s="355">
        <v>48.92</v>
      </c>
    </row>
    <row r="2418" spans="1:4" ht="27">
      <c r="A2418" s="353">
        <v>93184</v>
      </c>
      <c r="B2418" s="354" t="s">
        <v>489</v>
      </c>
      <c r="C2418" s="353" t="s">
        <v>15</v>
      </c>
      <c r="D2418" s="355">
        <v>26.96</v>
      </c>
    </row>
    <row r="2419" spans="1:4" ht="27">
      <c r="A2419" s="353">
        <v>93185</v>
      </c>
      <c r="B2419" s="354" t="s">
        <v>490</v>
      </c>
      <c r="C2419" s="353" t="s">
        <v>15</v>
      </c>
      <c r="D2419" s="355">
        <v>48.32</v>
      </c>
    </row>
    <row r="2420" spans="1:4" ht="27">
      <c r="A2420" s="353">
        <v>93186</v>
      </c>
      <c r="B2420" s="354" t="s">
        <v>2311</v>
      </c>
      <c r="C2420" s="353" t="s">
        <v>15</v>
      </c>
      <c r="D2420" s="355">
        <v>64.41</v>
      </c>
    </row>
    <row r="2421" spans="1:4" ht="40.5">
      <c r="A2421" s="353">
        <v>93187</v>
      </c>
      <c r="B2421" s="354" t="s">
        <v>2312</v>
      </c>
      <c r="C2421" s="353" t="s">
        <v>15</v>
      </c>
      <c r="D2421" s="355">
        <v>75.45</v>
      </c>
    </row>
    <row r="2422" spans="1:4" ht="27">
      <c r="A2422" s="353">
        <v>93188</v>
      </c>
      <c r="B2422" s="354" t="s">
        <v>2313</v>
      </c>
      <c r="C2422" s="353" t="s">
        <v>15</v>
      </c>
      <c r="D2422" s="355">
        <v>61.11</v>
      </c>
    </row>
    <row r="2423" spans="1:4" ht="40.5">
      <c r="A2423" s="353">
        <v>93189</v>
      </c>
      <c r="B2423" s="354" t="s">
        <v>2314</v>
      </c>
      <c r="C2423" s="353" t="s">
        <v>15</v>
      </c>
      <c r="D2423" s="355">
        <v>76.489999999999995</v>
      </c>
    </row>
    <row r="2424" spans="1:4" ht="40.5">
      <c r="A2424" s="353">
        <v>93190</v>
      </c>
      <c r="B2424" s="354" t="s">
        <v>2315</v>
      </c>
      <c r="C2424" s="353" t="s">
        <v>15</v>
      </c>
      <c r="D2424" s="355">
        <v>38.22</v>
      </c>
    </row>
    <row r="2425" spans="1:4" ht="40.5">
      <c r="A2425" s="353">
        <v>93191</v>
      </c>
      <c r="B2425" s="354" t="s">
        <v>2316</v>
      </c>
      <c r="C2425" s="353" t="s">
        <v>15</v>
      </c>
      <c r="D2425" s="355">
        <v>41.95</v>
      </c>
    </row>
    <row r="2426" spans="1:4" ht="40.5">
      <c r="A2426" s="353">
        <v>93192</v>
      </c>
      <c r="B2426" s="354" t="s">
        <v>2317</v>
      </c>
      <c r="C2426" s="353" t="s">
        <v>15</v>
      </c>
      <c r="D2426" s="355">
        <v>42.25</v>
      </c>
    </row>
    <row r="2427" spans="1:4" ht="40.5">
      <c r="A2427" s="353">
        <v>93193</v>
      </c>
      <c r="B2427" s="354" t="s">
        <v>2318</v>
      </c>
      <c r="C2427" s="353" t="s">
        <v>15</v>
      </c>
      <c r="D2427" s="355">
        <v>43.06</v>
      </c>
    </row>
    <row r="2428" spans="1:4" ht="27">
      <c r="A2428" s="353">
        <v>93194</v>
      </c>
      <c r="B2428" s="354" t="s">
        <v>2319</v>
      </c>
      <c r="C2428" s="353" t="s">
        <v>15</v>
      </c>
      <c r="D2428" s="355">
        <v>36.51</v>
      </c>
    </row>
    <row r="2429" spans="1:4" ht="27">
      <c r="A2429" s="353">
        <v>93195</v>
      </c>
      <c r="B2429" s="354" t="s">
        <v>2320</v>
      </c>
      <c r="C2429" s="353" t="s">
        <v>15</v>
      </c>
      <c r="D2429" s="355">
        <v>43.39</v>
      </c>
    </row>
    <row r="2430" spans="1:4" ht="40.5">
      <c r="A2430" s="353">
        <v>93196</v>
      </c>
      <c r="B2430" s="354" t="s">
        <v>2321</v>
      </c>
      <c r="C2430" s="353" t="s">
        <v>15</v>
      </c>
      <c r="D2430" s="355">
        <v>61.55</v>
      </c>
    </row>
    <row r="2431" spans="1:4" ht="40.5">
      <c r="A2431" s="353">
        <v>93197</v>
      </c>
      <c r="B2431" s="354" t="s">
        <v>491</v>
      </c>
      <c r="C2431" s="353" t="s">
        <v>15</v>
      </c>
      <c r="D2431" s="355">
        <v>68.55</v>
      </c>
    </row>
    <row r="2432" spans="1:4" ht="40.5">
      <c r="A2432" s="353">
        <v>93198</v>
      </c>
      <c r="B2432" s="354" t="s">
        <v>2322</v>
      </c>
      <c r="C2432" s="353" t="s">
        <v>15</v>
      </c>
      <c r="D2432" s="355">
        <v>33.49</v>
      </c>
    </row>
    <row r="2433" spans="1:4" ht="54">
      <c r="A2433" s="353">
        <v>93199</v>
      </c>
      <c r="B2433" s="354" t="s">
        <v>2323</v>
      </c>
      <c r="C2433" s="353" t="s">
        <v>15</v>
      </c>
      <c r="D2433" s="355">
        <v>33.1</v>
      </c>
    </row>
    <row r="2434" spans="1:4" ht="40.5">
      <c r="A2434" s="353">
        <v>93200</v>
      </c>
      <c r="B2434" s="354" t="s">
        <v>492</v>
      </c>
      <c r="C2434" s="353" t="s">
        <v>15</v>
      </c>
      <c r="D2434" s="355">
        <v>2.2400000000000002</v>
      </c>
    </row>
    <row r="2435" spans="1:4" ht="40.5">
      <c r="A2435" s="353">
        <v>93201</v>
      </c>
      <c r="B2435" s="354" t="s">
        <v>493</v>
      </c>
      <c r="C2435" s="353" t="s">
        <v>15</v>
      </c>
      <c r="D2435" s="355">
        <v>4.4400000000000004</v>
      </c>
    </row>
    <row r="2436" spans="1:4" ht="27">
      <c r="A2436" s="353">
        <v>93202</v>
      </c>
      <c r="B2436" s="354" t="s">
        <v>2324</v>
      </c>
      <c r="C2436" s="353" t="s">
        <v>15</v>
      </c>
      <c r="D2436" s="355">
        <v>21.7</v>
      </c>
    </row>
    <row r="2437" spans="1:4" ht="40.5">
      <c r="A2437" s="353">
        <v>93203</v>
      </c>
      <c r="B2437" s="354" t="s">
        <v>3394</v>
      </c>
      <c r="C2437" s="353" t="s">
        <v>15</v>
      </c>
      <c r="D2437" s="355">
        <v>13.9</v>
      </c>
    </row>
    <row r="2438" spans="1:4" ht="27">
      <c r="A2438" s="353">
        <v>93204</v>
      </c>
      <c r="B2438" s="354" t="s">
        <v>2325</v>
      </c>
      <c r="C2438" s="353" t="s">
        <v>15</v>
      </c>
      <c r="D2438" s="355">
        <v>49.66</v>
      </c>
    </row>
    <row r="2439" spans="1:4" ht="40.5">
      <c r="A2439" s="353">
        <v>93205</v>
      </c>
      <c r="B2439" s="354" t="s">
        <v>2326</v>
      </c>
      <c r="C2439" s="353" t="s">
        <v>15</v>
      </c>
      <c r="D2439" s="355">
        <v>34.909999999999997</v>
      </c>
    </row>
    <row r="2440" spans="1:4" ht="67.5">
      <c r="A2440" s="353">
        <v>95952</v>
      </c>
      <c r="B2440" s="354" t="s">
        <v>581</v>
      </c>
      <c r="C2440" s="353" t="s">
        <v>24</v>
      </c>
      <c r="D2440" s="355">
        <v>2269.4</v>
      </c>
    </row>
    <row r="2441" spans="1:4" ht="67.5">
      <c r="A2441" s="353">
        <v>95953</v>
      </c>
      <c r="B2441" s="354" t="s">
        <v>2923</v>
      </c>
      <c r="C2441" s="353" t="s">
        <v>24</v>
      </c>
      <c r="D2441" s="355">
        <v>3364.49</v>
      </c>
    </row>
    <row r="2442" spans="1:4" ht="81">
      <c r="A2442" s="353">
        <v>95954</v>
      </c>
      <c r="B2442" s="354" t="s">
        <v>582</v>
      </c>
      <c r="C2442" s="353" t="s">
        <v>24</v>
      </c>
      <c r="D2442" s="355">
        <v>2485.6</v>
      </c>
    </row>
    <row r="2443" spans="1:4" ht="67.5">
      <c r="A2443" s="353">
        <v>95955</v>
      </c>
      <c r="B2443" s="354" t="s">
        <v>583</v>
      </c>
      <c r="C2443" s="353" t="s">
        <v>24</v>
      </c>
      <c r="D2443" s="355">
        <v>2989.42</v>
      </c>
    </row>
    <row r="2444" spans="1:4" ht="67.5">
      <c r="A2444" s="353">
        <v>95956</v>
      </c>
      <c r="B2444" s="354" t="s">
        <v>2924</v>
      </c>
      <c r="C2444" s="353" t="s">
        <v>24</v>
      </c>
      <c r="D2444" s="355">
        <v>2409.62</v>
      </c>
    </row>
    <row r="2445" spans="1:4" ht="54">
      <c r="A2445" s="353">
        <v>95957</v>
      </c>
      <c r="B2445" s="354" t="s">
        <v>584</v>
      </c>
      <c r="C2445" s="353" t="s">
        <v>24</v>
      </c>
      <c r="D2445" s="355">
        <v>3276.76</v>
      </c>
    </row>
    <row r="2446" spans="1:4" ht="40.5">
      <c r="A2446" s="353">
        <v>95969</v>
      </c>
      <c r="B2446" s="354" t="s">
        <v>2926</v>
      </c>
      <c r="C2446" s="353" t="s">
        <v>24</v>
      </c>
      <c r="D2446" s="355">
        <v>2865.39</v>
      </c>
    </row>
    <row r="2447" spans="1:4" ht="40.5">
      <c r="A2447" s="353">
        <v>97733</v>
      </c>
      <c r="B2447" s="354" t="s">
        <v>3462</v>
      </c>
      <c r="C2447" s="353" t="s">
        <v>24</v>
      </c>
      <c r="D2447" s="355">
        <v>2730.49</v>
      </c>
    </row>
    <row r="2448" spans="1:4" ht="40.5">
      <c r="A2448" s="353">
        <v>97734</v>
      </c>
      <c r="B2448" s="354" t="s">
        <v>3463</v>
      </c>
      <c r="C2448" s="353" t="s">
        <v>24</v>
      </c>
      <c r="D2448" s="355">
        <v>2300.73</v>
      </c>
    </row>
    <row r="2449" spans="1:4" ht="40.5">
      <c r="A2449" s="353">
        <v>97735</v>
      </c>
      <c r="B2449" s="354" t="s">
        <v>3464</v>
      </c>
      <c r="C2449" s="353" t="s">
        <v>24</v>
      </c>
      <c r="D2449" s="355">
        <v>1971.46</v>
      </c>
    </row>
    <row r="2450" spans="1:4" ht="40.5">
      <c r="A2450" s="353">
        <v>97736</v>
      </c>
      <c r="B2450" s="354" t="s">
        <v>3465</v>
      </c>
      <c r="C2450" s="353" t="s">
        <v>24</v>
      </c>
      <c r="D2450" s="355">
        <v>1405.33</v>
      </c>
    </row>
    <row r="2451" spans="1:4" ht="40.5">
      <c r="A2451" s="353">
        <v>97737</v>
      </c>
      <c r="B2451" s="354" t="s">
        <v>3466</v>
      </c>
      <c r="C2451" s="353" t="s">
        <v>24</v>
      </c>
      <c r="D2451" s="355">
        <v>2978.15</v>
      </c>
    </row>
    <row r="2452" spans="1:4" ht="54">
      <c r="A2452" s="353">
        <v>97738</v>
      </c>
      <c r="B2452" s="354" t="s">
        <v>3536</v>
      </c>
      <c r="C2452" s="353" t="s">
        <v>24</v>
      </c>
      <c r="D2452" s="355">
        <v>3665.35</v>
      </c>
    </row>
    <row r="2453" spans="1:4" ht="40.5">
      <c r="A2453" s="353">
        <v>97739</v>
      </c>
      <c r="B2453" s="354" t="s">
        <v>3467</v>
      </c>
      <c r="C2453" s="353" t="s">
        <v>24</v>
      </c>
      <c r="D2453" s="355">
        <v>2269.67</v>
      </c>
    </row>
    <row r="2454" spans="1:4" ht="40.5">
      <c r="A2454" s="353">
        <v>97740</v>
      </c>
      <c r="B2454" s="354" t="s">
        <v>3468</v>
      </c>
      <c r="C2454" s="353" t="s">
        <v>24</v>
      </c>
      <c r="D2454" s="355">
        <v>1853.25</v>
      </c>
    </row>
    <row r="2455" spans="1:4" ht="54">
      <c r="A2455" s="353">
        <v>98615</v>
      </c>
      <c r="B2455" s="354" t="s">
        <v>3952</v>
      </c>
      <c r="C2455" s="353" t="s">
        <v>36</v>
      </c>
      <c r="D2455" s="355">
        <v>112.7</v>
      </c>
    </row>
    <row r="2456" spans="1:4" ht="54">
      <c r="A2456" s="353">
        <v>98616</v>
      </c>
      <c r="B2456" s="354" t="s">
        <v>3953</v>
      </c>
      <c r="C2456" s="353" t="s">
        <v>36</v>
      </c>
      <c r="D2456" s="355">
        <v>90.55</v>
      </c>
    </row>
    <row r="2457" spans="1:4" ht="40.5">
      <c r="A2457" s="353">
        <v>98617</v>
      </c>
      <c r="B2457" s="354" t="s">
        <v>3954</v>
      </c>
      <c r="C2457" s="353" t="s">
        <v>36</v>
      </c>
      <c r="D2457" s="355">
        <v>84.74</v>
      </c>
    </row>
    <row r="2458" spans="1:4" ht="54">
      <c r="A2458" s="353">
        <v>98618</v>
      </c>
      <c r="B2458" s="354" t="s">
        <v>3955</v>
      </c>
      <c r="C2458" s="353" t="s">
        <v>36</v>
      </c>
      <c r="D2458" s="355">
        <v>115.76</v>
      </c>
    </row>
    <row r="2459" spans="1:4" ht="54">
      <c r="A2459" s="353">
        <v>98619</v>
      </c>
      <c r="B2459" s="354" t="s">
        <v>3956</v>
      </c>
      <c r="C2459" s="353" t="s">
        <v>36</v>
      </c>
      <c r="D2459" s="355">
        <v>106.94</v>
      </c>
    </row>
    <row r="2460" spans="1:4" ht="40.5">
      <c r="A2460" s="353">
        <v>98620</v>
      </c>
      <c r="B2460" s="354" t="s">
        <v>3957</v>
      </c>
      <c r="C2460" s="353" t="s">
        <v>36</v>
      </c>
      <c r="D2460" s="355">
        <v>102.48</v>
      </c>
    </row>
    <row r="2461" spans="1:4" ht="54">
      <c r="A2461" s="353">
        <v>98621</v>
      </c>
      <c r="B2461" s="354" t="s">
        <v>3958</v>
      </c>
      <c r="C2461" s="353" t="s">
        <v>36</v>
      </c>
      <c r="D2461" s="355">
        <v>133.35</v>
      </c>
    </row>
    <row r="2462" spans="1:4" ht="54">
      <c r="A2462" s="353">
        <v>98622</v>
      </c>
      <c r="B2462" s="354" t="s">
        <v>3959</v>
      </c>
      <c r="C2462" s="353" t="s">
        <v>36</v>
      </c>
      <c r="D2462" s="355">
        <v>126.26</v>
      </c>
    </row>
    <row r="2463" spans="1:4" ht="40.5">
      <c r="A2463" s="353">
        <v>98623</v>
      </c>
      <c r="B2463" s="354" t="s">
        <v>3960</v>
      </c>
      <c r="C2463" s="353" t="s">
        <v>36</v>
      </c>
      <c r="D2463" s="355">
        <v>122.61</v>
      </c>
    </row>
    <row r="2464" spans="1:4" ht="54">
      <c r="A2464" s="353">
        <v>98624</v>
      </c>
      <c r="B2464" s="354" t="s">
        <v>3961</v>
      </c>
      <c r="C2464" s="353" t="s">
        <v>36</v>
      </c>
      <c r="D2464" s="355">
        <v>152.04</v>
      </c>
    </row>
    <row r="2465" spans="1:4" ht="54">
      <c r="A2465" s="353">
        <v>98625</v>
      </c>
      <c r="B2465" s="354" t="s">
        <v>3962</v>
      </c>
      <c r="C2465" s="353" t="s">
        <v>36</v>
      </c>
      <c r="D2465" s="355">
        <v>146.02000000000001</v>
      </c>
    </row>
    <row r="2466" spans="1:4" ht="40.5">
      <c r="A2466" s="353">
        <v>98626</v>
      </c>
      <c r="B2466" s="354" t="s">
        <v>3963</v>
      </c>
      <c r="C2466" s="353" t="s">
        <v>36</v>
      </c>
      <c r="D2466" s="355">
        <v>142.88</v>
      </c>
    </row>
    <row r="2467" spans="1:4" ht="40.5">
      <c r="A2467" s="353">
        <v>98655</v>
      </c>
      <c r="B2467" s="354" t="s">
        <v>3964</v>
      </c>
      <c r="C2467" s="353" t="s">
        <v>15</v>
      </c>
      <c r="D2467" s="355">
        <v>632.88</v>
      </c>
    </row>
    <row r="2468" spans="1:4" ht="40.5">
      <c r="A2468" s="353">
        <v>98656</v>
      </c>
      <c r="B2468" s="354" t="s">
        <v>3965</v>
      </c>
      <c r="C2468" s="353" t="s">
        <v>15</v>
      </c>
      <c r="D2468" s="355">
        <v>640.05999999999995</v>
      </c>
    </row>
    <row r="2469" spans="1:4" ht="40.5">
      <c r="A2469" s="353">
        <v>98657</v>
      </c>
      <c r="B2469" s="354" t="s">
        <v>3966</v>
      </c>
      <c r="C2469" s="353" t="s">
        <v>15</v>
      </c>
      <c r="D2469" s="355">
        <v>647.25</v>
      </c>
    </row>
    <row r="2470" spans="1:4" ht="40.5">
      <c r="A2470" s="353">
        <v>98658</v>
      </c>
      <c r="B2470" s="354" t="s">
        <v>3967</v>
      </c>
      <c r="C2470" s="353" t="s">
        <v>15</v>
      </c>
      <c r="D2470" s="355">
        <v>654.44000000000005</v>
      </c>
    </row>
    <row r="2471" spans="1:4" ht="40.5">
      <c r="A2471" s="353">
        <v>98659</v>
      </c>
      <c r="B2471" s="354" t="s">
        <v>3968</v>
      </c>
      <c r="C2471" s="353" t="s">
        <v>15</v>
      </c>
      <c r="D2471" s="355">
        <v>668.81</v>
      </c>
    </row>
    <row r="2472" spans="1:4" ht="40.5">
      <c r="A2472" s="353">
        <v>98746</v>
      </c>
      <c r="B2472" s="354" t="s">
        <v>3969</v>
      </c>
      <c r="C2472" s="353" t="s">
        <v>15</v>
      </c>
      <c r="D2472" s="355">
        <v>42.05</v>
      </c>
    </row>
    <row r="2473" spans="1:4" ht="40.5">
      <c r="A2473" s="353">
        <v>98749</v>
      </c>
      <c r="B2473" s="354" t="s">
        <v>3970</v>
      </c>
      <c r="C2473" s="353" t="s">
        <v>15</v>
      </c>
      <c r="D2473" s="355">
        <v>50.06</v>
      </c>
    </row>
    <row r="2474" spans="1:4" ht="40.5">
      <c r="A2474" s="353">
        <v>98750</v>
      </c>
      <c r="B2474" s="354" t="s">
        <v>3971</v>
      </c>
      <c r="C2474" s="353" t="s">
        <v>15</v>
      </c>
      <c r="D2474" s="355">
        <v>59.74</v>
      </c>
    </row>
    <row r="2475" spans="1:4" ht="40.5">
      <c r="A2475" s="353">
        <v>98751</v>
      </c>
      <c r="B2475" s="354" t="s">
        <v>3972</v>
      </c>
      <c r="C2475" s="353" t="s">
        <v>15</v>
      </c>
      <c r="D2475" s="355">
        <v>84.98</v>
      </c>
    </row>
    <row r="2476" spans="1:4" ht="40.5">
      <c r="A2476" s="353">
        <v>98752</v>
      </c>
      <c r="B2476" s="354" t="s">
        <v>3973</v>
      </c>
      <c r="C2476" s="353" t="s">
        <v>15</v>
      </c>
      <c r="D2476" s="355">
        <v>115.36</v>
      </c>
    </row>
    <row r="2477" spans="1:4" ht="40.5">
      <c r="A2477" s="353">
        <v>98753</v>
      </c>
      <c r="B2477" s="354" t="s">
        <v>3974</v>
      </c>
      <c r="C2477" s="353" t="s">
        <v>15</v>
      </c>
      <c r="D2477" s="355">
        <v>153.11000000000001</v>
      </c>
    </row>
    <row r="2478" spans="1:4" ht="81">
      <c r="A2478" s="353">
        <v>100763</v>
      </c>
      <c r="B2478" s="354" t="s">
        <v>3975</v>
      </c>
      <c r="C2478" s="353" t="s">
        <v>17</v>
      </c>
      <c r="D2478" s="355">
        <v>16.18</v>
      </c>
    </row>
    <row r="2479" spans="1:4" ht="81">
      <c r="A2479" s="353">
        <v>100764</v>
      </c>
      <c r="B2479" s="354" t="s">
        <v>3976</v>
      </c>
      <c r="C2479" s="353" t="s">
        <v>17</v>
      </c>
      <c r="D2479" s="355">
        <v>16.07</v>
      </c>
    </row>
    <row r="2480" spans="1:4" ht="81">
      <c r="A2480" s="353">
        <v>100765</v>
      </c>
      <c r="B2480" s="354" t="s">
        <v>3977</v>
      </c>
      <c r="C2480" s="353" t="s">
        <v>17</v>
      </c>
      <c r="D2480" s="355">
        <v>15.59</v>
      </c>
    </row>
    <row r="2481" spans="1:4" ht="81">
      <c r="A2481" s="353">
        <v>100766</v>
      </c>
      <c r="B2481" s="354" t="s">
        <v>6796</v>
      </c>
      <c r="C2481" s="353" t="s">
        <v>17</v>
      </c>
      <c r="D2481" s="355">
        <v>15.72</v>
      </c>
    </row>
    <row r="2482" spans="1:4" ht="81">
      <c r="A2482" s="353">
        <v>100767</v>
      </c>
      <c r="B2482" s="354" t="s">
        <v>3978</v>
      </c>
      <c r="C2482" s="353" t="s">
        <v>17</v>
      </c>
      <c r="D2482" s="355">
        <v>14.48</v>
      </c>
    </row>
    <row r="2483" spans="1:4" ht="81">
      <c r="A2483" s="353">
        <v>100768</v>
      </c>
      <c r="B2483" s="354" t="s">
        <v>6797</v>
      </c>
      <c r="C2483" s="353" t="s">
        <v>17</v>
      </c>
      <c r="D2483" s="355">
        <v>17.670000000000002</v>
      </c>
    </row>
    <row r="2484" spans="1:4" ht="81">
      <c r="A2484" s="353">
        <v>100769</v>
      </c>
      <c r="B2484" s="354" t="s">
        <v>3979</v>
      </c>
      <c r="C2484" s="353" t="s">
        <v>17</v>
      </c>
      <c r="D2484" s="355">
        <v>21.39</v>
      </c>
    </row>
    <row r="2485" spans="1:4" ht="81">
      <c r="A2485" s="353">
        <v>100770</v>
      </c>
      <c r="B2485" s="354" t="s">
        <v>6798</v>
      </c>
      <c r="C2485" s="353" t="s">
        <v>17</v>
      </c>
      <c r="D2485" s="355">
        <v>20.82</v>
      </c>
    </row>
    <row r="2486" spans="1:4" ht="81">
      <c r="A2486" s="353">
        <v>100771</v>
      </c>
      <c r="B2486" s="354" t="s">
        <v>3980</v>
      </c>
      <c r="C2486" s="353" t="s">
        <v>17</v>
      </c>
      <c r="D2486" s="355">
        <v>24.43</v>
      </c>
    </row>
    <row r="2487" spans="1:4" ht="81">
      <c r="A2487" s="353">
        <v>100772</v>
      </c>
      <c r="B2487" s="354" t="s">
        <v>6799</v>
      </c>
      <c r="C2487" s="353" t="s">
        <v>17</v>
      </c>
      <c r="D2487" s="355">
        <v>14.93</v>
      </c>
    </row>
    <row r="2488" spans="1:4" ht="67.5">
      <c r="A2488" s="353">
        <v>100773</v>
      </c>
      <c r="B2488" s="354" t="s">
        <v>3981</v>
      </c>
      <c r="C2488" s="353" t="s">
        <v>17</v>
      </c>
      <c r="D2488" s="355">
        <v>18.57</v>
      </c>
    </row>
    <row r="2489" spans="1:4" ht="67.5">
      <c r="A2489" s="353">
        <v>100774</v>
      </c>
      <c r="B2489" s="354" t="s">
        <v>3982</v>
      </c>
      <c r="C2489" s="353" t="s">
        <v>17</v>
      </c>
      <c r="D2489" s="355">
        <v>11.95</v>
      </c>
    </row>
    <row r="2490" spans="1:4" ht="67.5">
      <c r="A2490" s="353">
        <v>100775</v>
      </c>
      <c r="B2490" s="354" t="s">
        <v>3983</v>
      </c>
      <c r="C2490" s="353" t="s">
        <v>17</v>
      </c>
      <c r="D2490" s="355">
        <v>13.49</v>
      </c>
    </row>
    <row r="2491" spans="1:4" ht="67.5">
      <c r="A2491" s="353">
        <v>100776</v>
      </c>
      <c r="B2491" s="354" t="s">
        <v>3984</v>
      </c>
      <c r="C2491" s="353" t="s">
        <v>17</v>
      </c>
      <c r="D2491" s="355">
        <v>18.61</v>
      </c>
    </row>
    <row r="2492" spans="1:4" ht="67.5">
      <c r="A2492" s="353">
        <v>100777</v>
      </c>
      <c r="B2492" s="354" t="s">
        <v>3985</v>
      </c>
      <c r="C2492" s="353" t="s">
        <v>17</v>
      </c>
      <c r="D2492" s="355">
        <v>14.45</v>
      </c>
    </row>
    <row r="2493" spans="1:4" ht="67.5">
      <c r="A2493" s="353">
        <v>100778</v>
      </c>
      <c r="B2493" s="354" t="s">
        <v>3986</v>
      </c>
      <c r="C2493" s="353" t="s">
        <v>17</v>
      </c>
      <c r="D2493" s="355">
        <v>10.59</v>
      </c>
    </row>
    <row r="2494" spans="1:4" ht="40.5">
      <c r="A2494" s="353">
        <v>98560</v>
      </c>
      <c r="B2494" s="354" t="s">
        <v>3987</v>
      </c>
      <c r="C2494" s="353" t="s">
        <v>36</v>
      </c>
      <c r="D2494" s="355">
        <v>34.520000000000003</v>
      </c>
    </row>
    <row r="2495" spans="1:4" ht="54">
      <c r="A2495" s="353">
        <v>98561</v>
      </c>
      <c r="B2495" s="354" t="s">
        <v>3988</v>
      </c>
      <c r="C2495" s="353" t="s">
        <v>36</v>
      </c>
      <c r="D2495" s="355">
        <v>30.34</v>
      </c>
    </row>
    <row r="2496" spans="1:4" ht="54">
      <c r="A2496" s="353">
        <v>98562</v>
      </c>
      <c r="B2496" s="354" t="s">
        <v>3989</v>
      </c>
      <c r="C2496" s="353" t="s">
        <v>36</v>
      </c>
      <c r="D2496" s="355">
        <v>31.01</v>
      </c>
    </row>
    <row r="2497" spans="1:4" ht="40.5">
      <c r="A2497" s="353">
        <v>98555</v>
      </c>
      <c r="B2497" s="354" t="s">
        <v>3990</v>
      </c>
      <c r="C2497" s="353" t="s">
        <v>36</v>
      </c>
      <c r="D2497" s="355">
        <v>19.62</v>
      </c>
    </row>
    <row r="2498" spans="1:4" ht="54">
      <c r="A2498" s="353">
        <v>98556</v>
      </c>
      <c r="B2498" s="354" t="s">
        <v>3991</v>
      </c>
      <c r="C2498" s="353" t="s">
        <v>36</v>
      </c>
      <c r="D2498" s="355">
        <v>38.770000000000003</v>
      </c>
    </row>
    <row r="2499" spans="1:4" ht="54">
      <c r="A2499" s="353">
        <v>98558</v>
      </c>
      <c r="B2499" s="354" t="s">
        <v>3992</v>
      </c>
      <c r="C2499" s="353" t="s">
        <v>27</v>
      </c>
      <c r="D2499" s="355">
        <v>6.04</v>
      </c>
    </row>
    <row r="2500" spans="1:4" ht="27">
      <c r="A2500" s="353">
        <v>98559</v>
      </c>
      <c r="B2500" s="354" t="s">
        <v>3993</v>
      </c>
      <c r="C2500" s="353" t="s">
        <v>15</v>
      </c>
      <c r="D2500" s="355">
        <v>3.95</v>
      </c>
    </row>
    <row r="2501" spans="1:4" ht="54">
      <c r="A2501" s="353">
        <v>98546</v>
      </c>
      <c r="B2501" s="354" t="s">
        <v>3994</v>
      </c>
      <c r="C2501" s="353" t="s">
        <v>36</v>
      </c>
      <c r="D2501" s="355">
        <v>90.53</v>
      </c>
    </row>
    <row r="2502" spans="1:4" ht="54">
      <c r="A2502" s="353">
        <v>98547</v>
      </c>
      <c r="B2502" s="354" t="s">
        <v>3995</v>
      </c>
      <c r="C2502" s="353" t="s">
        <v>36</v>
      </c>
      <c r="D2502" s="355">
        <v>172.6</v>
      </c>
    </row>
    <row r="2503" spans="1:4" ht="40.5">
      <c r="A2503" s="353">
        <v>98553</v>
      </c>
      <c r="B2503" s="354" t="s">
        <v>3996</v>
      </c>
      <c r="C2503" s="353" t="s">
        <v>36</v>
      </c>
      <c r="D2503" s="355">
        <v>100.75</v>
      </c>
    </row>
    <row r="2504" spans="1:4" ht="40.5">
      <c r="A2504" s="353">
        <v>98554</v>
      </c>
      <c r="B2504" s="354" t="s">
        <v>3997</v>
      </c>
      <c r="C2504" s="353" t="s">
        <v>36</v>
      </c>
      <c r="D2504" s="355">
        <v>33.64</v>
      </c>
    </row>
    <row r="2505" spans="1:4" ht="27">
      <c r="A2505" s="353">
        <v>98557</v>
      </c>
      <c r="B2505" s="354" t="s">
        <v>3998</v>
      </c>
      <c r="C2505" s="353" t="s">
        <v>36</v>
      </c>
      <c r="D2505" s="355">
        <v>55.87</v>
      </c>
    </row>
    <row r="2506" spans="1:4" ht="40.5">
      <c r="A2506" s="353">
        <v>98563</v>
      </c>
      <c r="B2506" s="354" t="s">
        <v>3999</v>
      </c>
      <c r="C2506" s="353" t="s">
        <v>36</v>
      </c>
      <c r="D2506" s="355">
        <v>26.06</v>
      </c>
    </row>
    <row r="2507" spans="1:4" ht="40.5">
      <c r="A2507" s="353">
        <v>98564</v>
      </c>
      <c r="B2507" s="354" t="s">
        <v>4000</v>
      </c>
      <c r="C2507" s="353" t="s">
        <v>36</v>
      </c>
      <c r="D2507" s="355">
        <v>37.49</v>
      </c>
    </row>
    <row r="2508" spans="1:4" ht="40.5">
      <c r="A2508" s="353">
        <v>98565</v>
      </c>
      <c r="B2508" s="354" t="s">
        <v>4001</v>
      </c>
      <c r="C2508" s="353" t="s">
        <v>36</v>
      </c>
      <c r="D2508" s="355">
        <v>37.14</v>
      </c>
    </row>
    <row r="2509" spans="1:4" ht="40.5">
      <c r="A2509" s="353">
        <v>98566</v>
      </c>
      <c r="B2509" s="354" t="s">
        <v>4002</v>
      </c>
      <c r="C2509" s="353" t="s">
        <v>36</v>
      </c>
      <c r="D2509" s="355">
        <v>48.57</v>
      </c>
    </row>
    <row r="2510" spans="1:4" ht="40.5">
      <c r="A2510" s="353">
        <v>98567</v>
      </c>
      <c r="B2510" s="354" t="s">
        <v>4003</v>
      </c>
      <c r="C2510" s="353" t="s">
        <v>36</v>
      </c>
      <c r="D2510" s="355">
        <v>47.62</v>
      </c>
    </row>
    <row r="2511" spans="1:4" ht="40.5">
      <c r="A2511" s="353">
        <v>98568</v>
      </c>
      <c r="B2511" s="354" t="s">
        <v>4004</v>
      </c>
      <c r="C2511" s="353" t="s">
        <v>36</v>
      </c>
      <c r="D2511" s="355">
        <v>59.03</v>
      </c>
    </row>
    <row r="2512" spans="1:4" ht="40.5">
      <c r="A2512" s="353">
        <v>98569</v>
      </c>
      <c r="B2512" s="354" t="s">
        <v>4005</v>
      </c>
      <c r="C2512" s="353" t="s">
        <v>36</v>
      </c>
      <c r="D2512" s="355">
        <v>58.69</v>
      </c>
    </row>
    <row r="2513" spans="1:4" ht="40.5">
      <c r="A2513" s="353">
        <v>98570</v>
      </c>
      <c r="B2513" s="354" t="s">
        <v>4006</v>
      </c>
      <c r="C2513" s="353" t="s">
        <v>36</v>
      </c>
      <c r="D2513" s="355">
        <v>70.14</v>
      </c>
    </row>
    <row r="2514" spans="1:4" ht="40.5">
      <c r="A2514" s="353">
        <v>98571</v>
      </c>
      <c r="B2514" s="354" t="s">
        <v>4007</v>
      </c>
      <c r="C2514" s="353" t="s">
        <v>36</v>
      </c>
      <c r="D2514" s="355">
        <v>32.71</v>
      </c>
    </row>
    <row r="2515" spans="1:4" ht="40.5">
      <c r="A2515" s="353">
        <v>98572</v>
      </c>
      <c r="B2515" s="354" t="s">
        <v>4008</v>
      </c>
      <c r="C2515" s="353" t="s">
        <v>36</v>
      </c>
      <c r="D2515" s="355">
        <v>40.17</v>
      </c>
    </row>
    <row r="2516" spans="1:4" ht="27">
      <c r="A2516" s="353">
        <v>98573</v>
      </c>
      <c r="B2516" s="354" t="s">
        <v>4009</v>
      </c>
      <c r="C2516" s="353" t="s">
        <v>36</v>
      </c>
      <c r="D2516" s="355">
        <v>51.33</v>
      </c>
    </row>
    <row r="2517" spans="1:4" ht="54">
      <c r="A2517" s="353">
        <v>91831</v>
      </c>
      <c r="B2517" s="354" t="s">
        <v>1907</v>
      </c>
      <c r="C2517" s="353" t="s">
        <v>15</v>
      </c>
      <c r="D2517" s="355">
        <v>6.12</v>
      </c>
    </row>
    <row r="2518" spans="1:4" ht="54">
      <c r="A2518" s="353">
        <v>91833</v>
      </c>
      <c r="B2518" s="354" t="s">
        <v>4010</v>
      </c>
      <c r="C2518" s="353" t="s">
        <v>15</v>
      </c>
      <c r="D2518" s="355">
        <v>6.52</v>
      </c>
    </row>
    <row r="2519" spans="1:4" ht="54">
      <c r="A2519" s="353">
        <v>91834</v>
      </c>
      <c r="B2519" s="354" t="s">
        <v>1908</v>
      </c>
      <c r="C2519" s="353" t="s">
        <v>15</v>
      </c>
      <c r="D2519" s="355">
        <v>6.76</v>
      </c>
    </row>
    <row r="2520" spans="1:4" ht="54">
      <c r="A2520" s="353">
        <v>91835</v>
      </c>
      <c r="B2520" s="354" t="s">
        <v>4011</v>
      </c>
      <c r="C2520" s="353" t="s">
        <v>15</v>
      </c>
      <c r="D2520" s="355">
        <v>7.8</v>
      </c>
    </row>
    <row r="2521" spans="1:4" ht="54">
      <c r="A2521" s="353">
        <v>91836</v>
      </c>
      <c r="B2521" s="354" t="s">
        <v>1909</v>
      </c>
      <c r="C2521" s="353" t="s">
        <v>15</v>
      </c>
      <c r="D2521" s="355">
        <v>8.81</v>
      </c>
    </row>
    <row r="2522" spans="1:4" ht="54">
      <c r="A2522" s="353">
        <v>91837</v>
      </c>
      <c r="B2522" s="354" t="s">
        <v>4012</v>
      </c>
      <c r="C2522" s="353" t="s">
        <v>15</v>
      </c>
      <c r="D2522" s="355">
        <v>11.25</v>
      </c>
    </row>
    <row r="2523" spans="1:4" ht="54">
      <c r="A2523" s="353">
        <v>91839</v>
      </c>
      <c r="B2523" s="354" t="s">
        <v>4013</v>
      </c>
      <c r="C2523" s="353" t="s">
        <v>15</v>
      </c>
      <c r="D2523" s="355">
        <v>7.84</v>
      </c>
    </row>
    <row r="2524" spans="1:4" ht="54">
      <c r="A2524" s="353">
        <v>91840</v>
      </c>
      <c r="B2524" s="354" t="s">
        <v>4014</v>
      </c>
      <c r="C2524" s="353" t="s">
        <v>15</v>
      </c>
      <c r="D2524" s="355">
        <v>9.83</v>
      </c>
    </row>
    <row r="2525" spans="1:4" ht="54">
      <c r="A2525" s="353">
        <v>91841</v>
      </c>
      <c r="B2525" s="354" t="s">
        <v>4015</v>
      </c>
      <c r="C2525" s="353" t="s">
        <v>15</v>
      </c>
      <c r="D2525" s="355">
        <v>9.27</v>
      </c>
    </row>
    <row r="2526" spans="1:4" ht="54">
      <c r="A2526" s="353">
        <v>91842</v>
      </c>
      <c r="B2526" s="354" t="s">
        <v>1910</v>
      </c>
      <c r="C2526" s="353" t="s">
        <v>15</v>
      </c>
      <c r="D2526" s="355">
        <v>4.17</v>
      </c>
    </row>
    <row r="2527" spans="1:4" ht="54">
      <c r="A2527" s="353">
        <v>91843</v>
      </c>
      <c r="B2527" s="354" t="s">
        <v>4016</v>
      </c>
      <c r="C2527" s="353" t="s">
        <v>15</v>
      </c>
      <c r="D2527" s="355">
        <v>4.57</v>
      </c>
    </row>
    <row r="2528" spans="1:4" ht="54">
      <c r="A2528" s="353">
        <v>91844</v>
      </c>
      <c r="B2528" s="354" t="s">
        <v>1911</v>
      </c>
      <c r="C2528" s="353" t="s">
        <v>15</v>
      </c>
      <c r="D2528" s="355">
        <v>4.8099999999999996</v>
      </c>
    </row>
    <row r="2529" spans="1:4" ht="54">
      <c r="A2529" s="353">
        <v>91845</v>
      </c>
      <c r="B2529" s="354" t="s">
        <v>4017</v>
      </c>
      <c r="C2529" s="353" t="s">
        <v>15</v>
      </c>
      <c r="D2529" s="355">
        <v>5.85</v>
      </c>
    </row>
    <row r="2530" spans="1:4" ht="54">
      <c r="A2530" s="353">
        <v>91846</v>
      </c>
      <c r="B2530" s="354" t="s">
        <v>1912</v>
      </c>
      <c r="C2530" s="353" t="s">
        <v>15</v>
      </c>
      <c r="D2530" s="355">
        <v>6.86</v>
      </c>
    </row>
    <row r="2531" spans="1:4" ht="54">
      <c r="A2531" s="353">
        <v>91847</v>
      </c>
      <c r="B2531" s="354" t="s">
        <v>4018</v>
      </c>
      <c r="C2531" s="353" t="s">
        <v>15</v>
      </c>
      <c r="D2531" s="355">
        <v>9.3000000000000007</v>
      </c>
    </row>
    <row r="2532" spans="1:4" ht="54">
      <c r="A2532" s="353">
        <v>91849</v>
      </c>
      <c r="B2532" s="354" t="s">
        <v>4019</v>
      </c>
      <c r="C2532" s="353" t="s">
        <v>15</v>
      </c>
      <c r="D2532" s="355">
        <v>5.89</v>
      </c>
    </row>
    <row r="2533" spans="1:4" ht="54">
      <c r="A2533" s="353">
        <v>91850</v>
      </c>
      <c r="B2533" s="354" t="s">
        <v>4020</v>
      </c>
      <c r="C2533" s="353" t="s">
        <v>15</v>
      </c>
      <c r="D2533" s="355">
        <v>7.93</v>
      </c>
    </row>
    <row r="2534" spans="1:4" ht="54">
      <c r="A2534" s="353">
        <v>91851</v>
      </c>
      <c r="B2534" s="354" t="s">
        <v>4021</v>
      </c>
      <c r="C2534" s="353" t="s">
        <v>15</v>
      </c>
      <c r="D2534" s="355">
        <v>7.37</v>
      </c>
    </row>
    <row r="2535" spans="1:4" ht="54">
      <c r="A2535" s="353">
        <v>91852</v>
      </c>
      <c r="B2535" s="354" t="s">
        <v>1913</v>
      </c>
      <c r="C2535" s="353" t="s">
        <v>15</v>
      </c>
      <c r="D2535" s="355">
        <v>5.85</v>
      </c>
    </row>
    <row r="2536" spans="1:4" ht="54">
      <c r="A2536" s="353">
        <v>91853</v>
      </c>
      <c r="B2536" s="354" t="s">
        <v>4022</v>
      </c>
      <c r="C2536" s="353" t="s">
        <v>15</v>
      </c>
      <c r="D2536" s="355">
        <v>6.22</v>
      </c>
    </row>
    <row r="2537" spans="1:4" ht="54">
      <c r="A2537" s="353">
        <v>91854</v>
      </c>
      <c r="B2537" s="354" t="s">
        <v>1914</v>
      </c>
      <c r="C2537" s="353" t="s">
        <v>15</v>
      </c>
      <c r="D2537" s="355">
        <v>6.47</v>
      </c>
    </row>
    <row r="2538" spans="1:4" ht="54">
      <c r="A2538" s="353">
        <v>91855</v>
      </c>
      <c r="B2538" s="354" t="s">
        <v>4023</v>
      </c>
      <c r="C2538" s="353" t="s">
        <v>15</v>
      </c>
      <c r="D2538" s="355">
        <v>7.43</v>
      </c>
    </row>
    <row r="2539" spans="1:4" ht="54">
      <c r="A2539" s="353">
        <v>91856</v>
      </c>
      <c r="B2539" s="354" t="s">
        <v>1915</v>
      </c>
      <c r="C2539" s="353" t="s">
        <v>15</v>
      </c>
      <c r="D2539" s="355">
        <v>8.43</v>
      </c>
    </row>
    <row r="2540" spans="1:4" ht="54">
      <c r="A2540" s="353">
        <v>91857</v>
      </c>
      <c r="B2540" s="354" t="s">
        <v>4024</v>
      </c>
      <c r="C2540" s="353" t="s">
        <v>15</v>
      </c>
      <c r="D2540" s="355">
        <v>10.68</v>
      </c>
    </row>
    <row r="2541" spans="1:4" ht="54">
      <c r="A2541" s="353">
        <v>91859</v>
      </c>
      <c r="B2541" s="354" t="s">
        <v>4025</v>
      </c>
      <c r="C2541" s="353" t="s">
        <v>15</v>
      </c>
      <c r="D2541" s="355">
        <v>7.52</v>
      </c>
    </row>
    <row r="2542" spans="1:4" ht="54">
      <c r="A2542" s="353">
        <v>91860</v>
      </c>
      <c r="B2542" s="354" t="s">
        <v>4026</v>
      </c>
      <c r="C2542" s="353" t="s">
        <v>15</v>
      </c>
      <c r="D2542" s="355">
        <v>9.4600000000000009</v>
      </c>
    </row>
    <row r="2543" spans="1:4" ht="54">
      <c r="A2543" s="353">
        <v>91861</v>
      </c>
      <c r="B2543" s="354" t="s">
        <v>4027</v>
      </c>
      <c r="C2543" s="353" t="s">
        <v>15</v>
      </c>
      <c r="D2543" s="355">
        <v>8.94</v>
      </c>
    </row>
    <row r="2544" spans="1:4" ht="54">
      <c r="A2544" s="353">
        <v>91862</v>
      </c>
      <c r="B2544" s="354" t="s">
        <v>1916</v>
      </c>
      <c r="C2544" s="353" t="s">
        <v>15</v>
      </c>
      <c r="D2544" s="355">
        <v>7.41</v>
      </c>
    </row>
    <row r="2545" spans="1:4" ht="54">
      <c r="A2545" s="353">
        <v>91863</v>
      </c>
      <c r="B2545" s="354" t="s">
        <v>1917</v>
      </c>
      <c r="C2545" s="353" t="s">
        <v>15</v>
      </c>
      <c r="D2545" s="355">
        <v>8.64</v>
      </c>
    </row>
    <row r="2546" spans="1:4" ht="54">
      <c r="A2546" s="353">
        <v>91864</v>
      </c>
      <c r="B2546" s="354" t="s">
        <v>1918</v>
      </c>
      <c r="C2546" s="353" t="s">
        <v>15</v>
      </c>
      <c r="D2546" s="355">
        <v>11.39</v>
      </c>
    </row>
    <row r="2547" spans="1:4" ht="54">
      <c r="A2547" s="353">
        <v>91865</v>
      </c>
      <c r="B2547" s="354" t="s">
        <v>1919</v>
      </c>
      <c r="C2547" s="353" t="s">
        <v>15</v>
      </c>
      <c r="D2547" s="355">
        <v>14.11</v>
      </c>
    </row>
    <row r="2548" spans="1:4" ht="54">
      <c r="A2548" s="353">
        <v>91866</v>
      </c>
      <c r="B2548" s="354" t="s">
        <v>1920</v>
      </c>
      <c r="C2548" s="353" t="s">
        <v>15</v>
      </c>
      <c r="D2548" s="355">
        <v>5.57</v>
      </c>
    </row>
    <row r="2549" spans="1:4" ht="54">
      <c r="A2549" s="353">
        <v>91867</v>
      </c>
      <c r="B2549" s="354" t="s">
        <v>1921</v>
      </c>
      <c r="C2549" s="353" t="s">
        <v>15</v>
      </c>
      <c r="D2549" s="355">
        <v>6.79</v>
      </c>
    </row>
    <row r="2550" spans="1:4" ht="54">
      <c r="A2550" s="353">
        <v>91868</v>
      </c>
      <c r="B2550" s="354" t="s">
        <v>1922</v>
      </c>
      <c r="C2550" s="353" t="s">
        <v>15</v>
      </c>
      <c r="D2550" s="355">
        <v>9.5500000000000007</v>
      </c>
    </row>
    <row r="2551" spans="1:4" ht="54">
      <c r="A2551" s="353">
        <v>91869</v>
      </c>
      <c r="B2551" s="354" t="s">
        <v>1923</v>
      </c>
      <c r="C2551" s="353" t="s">
        <v>15</v>
      </c>
      <c r="D2551" s="355">
        <v>12.27</v>
      </c>
    </row>
    <row r="2552" spans="1:4" ht="54">
      <c r="A2552" s="353">
        <v>91870</v>
      </c>
      <c r="B2552" s="354" t="s">
        <v>1924</v>
      </c>
      <c r="C2552" s="353" t="s">
        <v>15</v>
      </c>
      <c r="D2552" s="355">
        <v>7.7</v>
      </c>
    </row>
    <row r="2553" spans="1:4" ht="54">
      <c r="A2553" s="353">
        <v>91871</v>
      </c>
      <c r="B2553" s="354" t="s">
        <v>1925</v>
      </c>
      <c r="C2553" s="353" t="s">
        <v>15</v>
      </c>
      <c r="D2553" s="355">
        <v>8.9700000000000006</v>
      </c>
    </row>
    <row r="2554" spans="1:4" ht="54">
      <c r="A2554" s="353">
        <v>91872</v>
      </c>
      <c r="B2554" s="354" t="s">
        <v>1926</v>
      </c>
      <c r="C2554" s="353" t="s">
        <v>15</v>
      </c>
      <c r="D2554" s="355">
        <v>11.72</v>
      </c>
    </row>
    <row r="2555" spans="1:4" ht="54">
      <c r="A2555" s="353">
        <v>91873</v>
      </c>
      <c r="B2555" s="354" t="s">
        <v>1927</v>
      </c>
      <c r="C2555" s="353" t="s">
        <v>15</v>
      </c>
      <c r="D2555" s="355">
        <v>14.4</v>
      </c>
    </row>
    <row r="2556" spans="1:4" ht="40.5">
      <c r="A2556" s="353">
        <v>93008</v>
      </c>
      <c r="B2556" s="354" t="s">
        <v>2288</v>
      </c>
      <c r="C2556" s="353" t="s">
        <v>15</v>
      </c>
      <c r="D2556" s="355">
        <v>12.24</v>
      </c>
    </row>
    <row r="2557" spans="1:4" ht="40.5">
      <c r="A2557" s="353">
        <v>93009</v>
      </c>
      <c r="B2557" s="354" t="s">
        <v>2289</v>
      </c>
      <c r="C2557" s="353" t="s">
        <v>15</v>
      </c>
      <c r="D2557" s="355">
        <v>18.28</v>
      </c>
    </row>
    <row r="2558" spans="1:4" ht="40.5">
      <c r="A2558" s="353">
        <v>93010</v>
      </c>
      <c r="B2558" s="354" t="s">
        <v>2290</v>
      </c>
      <c r="C2558" s="353" t="s">
        <v>15</v>
      </c>
      <c r="D2558" s="355">
        <v>25.56</v>
      </c>
    </row>
    <row r="2559" spans="1:4" ht="40.5">
      <c r="A2559" s="353">
        <v>93011</v>
      </c>
      <c r="B2559" s="354" t="s">
        <v>2291</v>
      </c>
      <c r="C2559" s="353" t="s">
        <v>15</v>
      </c>
      <c r="D2559" s="355">
        <v>31.34</v>
      </c>
    </row>
    <row r="2560" spans="1:4" ht="40.5">
      <c r="A2560" s="353">
        <v>93012</v>
      </c>
      <c r="B2560" s="354" t="s">
        <v>2292</v>
      </c>
      <c r="C2560" s="353" t="s">
        <v>15</v>
      </c>
      <c r="D2560" s="355">
        <v>47.59</v>
      </c>
    </row>
    <row r="2561" spans="1:4" ht="40.5">
      <c r="A2561" s="353">
        <v>95726</v>
      </c>
      <c r="B2561" s="354" t="s">
        <v>2869</v>
      </c>
      <c r="C2561" s="353" t="s">
        <v>15</v>
      </c>
      <c r="D2561" s="355">
        <v>5.18</v>
      </c>
    </row>
    <row r="2562" spans="1:4" ht="40.5">
      <c r="A2562" s="353">
        <v>95727</v>
      </c>
      <c r="B2562" s="354" t="s">
        <v>2870</v>
      </c>
      <c r="C2562" s="353" t="s">
        <v>15</v>
      </c>
      <c r="D2562" s="355">
        <v>5.87</v>
      </c>
    </row>
    <row r="2563" spans="1:4" ht="40.5">
      <c r="A2563" s="353">
        <v>95728</v>
      </c>
      <c r="B2563" s="354" t="s">
        <v>2871</v>
      </c>
      <c r="C2563" s="353" t="s">
        <v>15</v>
      </c>
      <c r="D2563" s="355">
        <v>7.38</v>
      </c>
    </row>
    <row r="2564" spans="1:4" ht="40.5">
      <c r="A2564" s="353">
        <v>95729</v>
      </c>
      <c r="B2564" s="354" t="s">
        <v>2872</v>
      </c>
      <c r="C2564" s="353" t="s">
        <v>15</v>
      </c>
      <c r="D2564" s="355">
        <v>6.56</v>
      </c>
    </row>
    <row r="2565" spans="1:4" ht="40.5">
      <c r="A2565" s="353">
        <v>95730</v>
      </c>
      <c r="B2565" s="354" t="s">
        <v>2873</v>
      </c>
      <c r="C2565" s="353" t="s">
        <v>15</v>
      </c>
      <c r="D2565" s="355">
        <v>7.25</v>
      </c>
    </row>
    <row r="2566" spans="1:4" ht="40.5">
      <c r="A2566" s="353">
        <v>95731</v>
      </c>
      <c r="B2566" s="354" t="s">
        <v>2874</v>
      </c>
      <c r="C2566" s="353" t="s">
        <v>15</v>
      </c>
      <c r="D2566" s="355">
        <v>8.76</v>
      </c>
    </row>
    <row r="2567" spans="1:4" ht="54">
      <c r="A2567" s="353">
        <v>95732</v>
      </c>
      <c r="B2567" s="354" t="s">
        <v>2875</v>
      </c>
      <c r="C2567" s="353" t="s">
        <v>27</v>
      </c>
      <c r="D2567" s="355">
        <v>3.3</v>
      </c>
    </row>
    <row r="2568" spans="1:4" ht="54">
      <c r="A2568" s="353">
        <v>95745</v>
      </c>
      <c r="B2568" s="354" t="s">
        <v>2881</v>
      </c>
      <c r="C2568" s="353" t="s">
        <v>15</v>
      </c>
      <c r="D2568" s="355">
        <v>16.77</v>
      </c>
    </row>
    <row r="2569" spans="1:4" ht="54">
      <c r="A2569" s="353">
        <v>95746</v>
      </c>
      <c r="B2569" s="354" t="s">
        <v>2882</v>
      </c>
      <c r="C2569" s="353" t="s">
        <v>15</v>
      </c>
      <c r="D2569" s="355">
        <v>20.79</v>
      </c>
    </row>
    <row r="2570" spans="1:4" ht="54">
      <c r="A2570" s="353">
        <v>95747</v>
      </c>
      <c r="B2570" s="354" t="s">
        <v>2883</v>
      </c>
      <c r="C2570" s="353" t="s">
        <v>15</v>
      </c>
      <c r="D2570" s="355">
        <v>34.58</v>
      </c>
    </row>
    <row r="2571" spans="1:4" ht="54">
      <c r="A2571" s="353">
        <v>95748</v>
      </c>
      <c r="B2571" s="354" t="s">
        <v>576</v>
      </c>
      <c r="C2571" s="353" t="s">
        <v>15</v>
      </c>
      <c r="D2571" s="355">
        <v>37.15</v>
      </c>
    </row>
    <row r="2572" spans="1:4" ht="54">
      <c r="A2572" s="353">
        <v>95749</v>
      </c>
      <c r="B2572" s="354" t="s">
        <v>2884</v>
      </c>
      <c r="C2572" s="353" t="s">
        <v>15</v>
      </c>
      <c r="D2572" s="355">
        <v>21.24</v>
      </c>
    </row>
    <row r="2573" spans="1:4" ht="54">
      <c r="A2573" s="353">
        <v>95750</v>
      </c>
      <c r="B2573" s="354" t="s">
        <v>2885</v>
      </c>
      <c r="C2573" s="353" t="s">
        <v>15</v>
      </c>
      <c r="D2573" s="355">
        <v>25.14</v>
      </c>
    </row>
    <row r="2574" spans="1:4" ht="54">
      <c r="A2574" s="353">
        <v>95751</v>
      </c>
      <c r="B2574" s="354" t="s">
        <v>2886</v>
      </c>
      <c r="C2574" s="353" t="s">
        <v>15</v>
      </c>
      <c r="D2574" s="355">
        <v>38.799999999999997</v>
      </c>
    </row>
    <row r="2575" spans="1:4" ht="54">
      <c r="A2575" s="353">
        <v>95752</v>
      </c>
      <c r="B2575" s="354" t="s">
        <v>2887</v>
      </c>
      <c r="C2575" s="353" t="s">
        <v>15</v>
      </c>
      <c r="D2575" s="355">
        <v>41.21</v>
      </c>
    </row>
    <row r="2576" spans="1:4" ht="40.5">
      <c r="A2576" s="353">
        <v>97667</v>
      </c>
      <c r="B2576" s="354" t="s">
        <v>4028</v>
      </c>
      <c r="C2576" s="353" t="s">
        <v>15</v>
      </c>
      <c r="D2576" s="355">
        <v>6.2</v>
      </c>
    </row>
    <row r="2577" spans="1:4" ht="40.5">
      <c r="A2577" s="353">
        <v>97668</v>
      </c>
      <c r="B2577" s="354" t="s">
        <v>4029</v>
      </c>
      <c r="C2577" s="353" t="s">
        <v>15</v>
      </c>
      <c r="D2577" s="355">
        <v>9.44</v>
      </c>
    </row>
    <row r="2578" spans="1:4" ht="40.5">
      <c r="A2578" s="353">
        <v>97669</v>
      </c>
      <c r="B2578" s="354" t="s">
        <v>4030</v>
      </c>
      <c r="C2578" s="353" t="s">
        <v>15</v>
      </c>
      <c r="D2578" s="355">
        <v>14.79</v>
      </c>
    </row>
    <row r="2579" spans="1:4" ht="40.5">
      <c r="A2579" s="353">
        <v>97670</v>
      </c>
      <c r="B2579" s="354" t="s">
        <v>4031</v>
      </c>
      <c r="C2579" s="353" t="s">
        <v>15</v>
      </c>
      <c r="D2579" s="355">
        <v>19.23</v>
      </c>
    </row>
    <row r="2580" spans="1:4" ht="54">
      <c r="A2580" s="353">
        <v>91874</v>
      </c>
      <c r="B2580" s="354" t="s">
        <v>1928</v>
      </c>
      <c r="C2580" s="353" t="s">
        <v>27</v>
      </c>
      <c r="D2580" s="355">
        <v>3.26</v>
      </c>
    </row>
    <row r="2581" spans="1:4" ht="54">
      <c r="A2581" s="353">
        <v>91875</v>
      </c>
      <c r="B2581" s="354" t="s">
        <v>1929</v>
      </c>
      <c r="C2581" s="353" t="s">
        <v>27</v>
      </c>
      <c r="D2581" s="355">
        <v>4.3099999999999996</v>
      </c>
    </row>
    <row r="2582" spans="1:4" ht="54">
      <c r="A2582" s="353">
        <v>91876</v>
      </c>
      <c r="B2582" s="354" t="s">
        <v>1930</v>
      </c>
      <c r="C2582" s="353" t="s">
        <v>27</v>
      </c>
      <c r="D2582" s="355">
        <v>5.7</v>
      </c>
    </row>
    <row r="2583" spans="1:4" ht="54">
      <c r="A2583" s="353">
        <v>91877</v>
      </c>
      <c r="B2583" s="354" t="s">
        <v>421</v>
      </c>
      <c r="C2583" s="353" t="s">
        <v>27</v>
      </c>
      <c r="D2583" s="355">
        <v>7.57</v>
      </c>
    </row>
    <row r="2584" spans="1:4" ht="54">
      <c r="A2584" s="353">
        <v>91878</v>
      </c>
      <c r="B2584" s="354" t="s">
        <v>1931</v>
      </c>
      <c r="C2584" s="353" t="s">
        <v>27</v>
      </c>
      <c r="D2584" s="355">
        <v>4.1900000000000004</v>
      </c>
    </row>
    <row r="2585" spans="1:4" ht="54">
      <c r="A2585" s="353">
        <v>91879</v>
      </c>
      <c r="B2585" s="354" t="s">
        <v>1932</v>
      </c>
      <c r="C2585" s="353" t="s">
        <v>27</v>
      </c>
      <c r="D2585" s="355">
        <v>5.23</v>
      </c>
    </row>
    <row r="2586" spans="1:4" ht="54">
      <c r="A2586" s="353">
        <v>91880</v>
      </c>
      <c r="B2586" s="354" t="s">
        <v>1933</v>
      </c>
      <c r="C2586" s="353" t="s">
        <v>27</v>
      </c>
      <c r="D2586" s="355">
        <v>6.64</v>
      </c>
    </row>
    <row r="2587" spans="1:4" ht="54">
      <c r="A2587" s="353">
        <v>91881</v>
      </c>
      <c r="B2587" s="354" t="s">
        <v>422</v>
      </c>
      <c r="C2587" s="353" t="s">
        <v>27</v>
      </c>
      <c r="D2587" s="355">
        <v>8.51</v>
      </c>
    </row>
    <row r="2588" spans="1:4" ht="54">
      <c r="A2588" s="353">
        <v>91882</v>
      </c>
      <c r="B2588" s="354" t="s">
        <v>1934</v>
      </c>
      <c r="C2588" s="353" t="s">
        <v>27</v>
      </c>
      <c r="D2588" s="355">
        <v>5.2</v>
      </c>
    </row>
    <row r="2589" spans="1:4" ht="54">
      <c r="A2589" s="353">
        <v>91884</v>
      </c>
      <c r="B2589" s="354" t="s">
        <v>1935</v>
      </c>
      <c r="C2589" s="353" t="s">
        <v>27</v>
      </c>
      <c r="D2589" s="355">
        <v>5.99</v>
      </c>
    </row>
    <row r="2590" spans="1:4" ht="54">
      <c r="A2590" s="353">
        <v>91885</v>
      </c>
      <c r="B2590" s="354" t="s">
        <v>1936</v>
      </c>
      <c r="C2590" s="353" t="s">
        <v>27</v>
      </c>
      <c r="D2590" s="355">
        <v>7.09</v>
      </c>
    </row>
    <row r="2591" spans="1:4" ht="54">
      <c r="A2591" s="353">
        <v>91886</v>
      </c>
      <c r="B2591" s="354" t="s">
        <v>1937</v>
      </c>
      <c r="C2591" s="353" t="s">
        <v>27</v>
      </c>
      <c r="D2591" s="355">
        <v>8.6</v>
      </c>
    </row>
    <row r="2592" spans="1:4" ht="54">
      <c r="A2592" s="353">
        <v>91887</v>
      </c>
      <c r="B2592" s="354" t="s">
        <v>1938</v>
      </c>
      <c r="C2592" s="353" t="s">
        <v>27</v>
      </c>
      <c r="D2592" s="355">
        <v>6.02</v>
      </c>
    </row>
    <row r="2593" spans="1:4" ht="54">
      <c r="A2593" s="353">
        <v>91889</v>
      </c>
      <c r="B2593" s="354" t="s">
        <v>1939</v>
      </c>
      <c r="C2593" s="353" t="s">
        <v>27</v>
      </c>
      <c r="D2593" s="355">
        <v>5.8</v>
      </c>
    </row>
    <row r="2594" spans="1:4" ht="54">
      <c r="A2594" s="353">
        <v>91890</v>
      </c>
      <c r="B2594" s="354" t="s">
        <v>1940</v>
      </c>
      <c r="C2594" s="353" t="s">
        <v>27</v>
      </c>
      <c r="D2594" s="355">
        <v>7.17</v>
      </c>
    </row>
    <row r="2595" spans="1:4" ht="54">
      <c r="A2595" s="353">
        <v>91892</v>
      </c>
      <c r="B2595" s="354" t="s">
        <v>1941</v>
      </c>
      <c r="C2595" s="353" t="s">
        <v>27</v>
      </c>
      <c r="D2595" s="355">
        <v>8.6199999999999992</v>
      </c>
    </row>
    <row r="2596" spans="1:4" ht="54">
      <c r="A2596" s="353">
        <v>91893</v>
      </c>
      <c r="B2596" s="354" t="s">
        <v>1942</v>
      </c>
      <c r="C2596" s="353" t="s">
        <v>27</v>
      </c>
      <c r="D2596" s="355">
        <v>9.7899999999999991</v>
      </c>
    </row>
    <row r="2597" spans="1:4" ht="54">
      <c r="A2597" s="353">
        <v>91895</v>
      </c>
      <c r="B2597" s="354" t="s">
        <v>4032</v>
      </c>
      <c r="C2597" s="353" t="s">
        <v>27</v>
      </c>
      <c r="D2597" s="355">
        <v>11.26</v>
      </c>
    </row>
    <row r="2598" spans="1:4" ht="54">
      <c r="A2598" s="353">
        <v>91896</v>
      </c>
      <c r="B2598" s="354" t="s">
        <v>423</v>
      </c>
      <c r="C2598" s="353" t="s">
        <v>27</v>
      </c>
      <c r="D2598" s="355">
        <v>11.96</v>
      </c>
    </row>
    <row r="2599" spans="1:4" ht="54">
      <c r="A2599" s="353">
        <v>91898</v>
      </c>
      <c r="B2599" s="354" t="s">
        <v>1943</v>
      </c>
      <c r="C2599" s="353" t="s">
        <v>27</v>
      </c>
      <c r="D2599" s="355">
        <v>13.53</v>
      </c>
    </row>
    <row r="2600" spans="1:4" ht="54">
      <c r="A2600" s="353">
        <v>91899</v>
      </c>
      <c r="B2600" s="354" t="s">
        <v>1944</v>
      </c>
      <c r="C2600" s="353" t="s">
        <v>27</v>
      </c>
      <c r="D2600" s="355">
        <v>7.37</v>
      </c>
    </row>
    <row r="2601" spans="1:4" ht="54">
      <c r="A2601" s="353">
        <v>91901</v>
      </c>
      <c r="B2601" s="354" t="s">
        <v>1945</v>
      </c>
      <c r="C2601" s="353" t="s">
        <v>27</v>
      </c>
      <c r="D2601" s="355">
        <v>7.15</v>
      </c>
    </row>
    <row r="2602" spans="1:4" ht="54">
      <c r="A2602" s="353">
        <v>91902</v>
      </c>
      <c r="B2602" s="354" t="s">
        <v>1946</v>
      </c>
      <c r="C2602" s="353" t="s">
        <v>27</v>
      </c>
      <c r="D2602" s="355">
        <v>8.52</v>
      </c>
    </row>
    <row r="2603" spans="1:4" ht="54">
      <c r="A2603" s="353">
        <v>91904</v>
      </c>
      <c r="B2603" s="354" t="s">
        <v>1947</v>
      </c>
      <c r="C2603" s="353" t="s">
        <v>27</v>
      </c>
      <c r="D2603" s="355">
        <v>9.9700000000000006</v>
      </c>
    </row>
    <row r="2604" spans="1:4" ht="54">
      <c r="A2604" s="353">
        <v>91905</v>
      </c>
      <c r="B2604" s="354" t="s">
        <v>1948</v>
      </c>
      <c r="C2604" s="353" t="s">
        <v>27</v>
      </c>
      <c r="D2604" s="355">
        <v>11.15</v>
      </c>
    </row>
    <row r="2605" spans="1:4" ht="54">
      <c r="A2605" s="353">
        <v>91907</v>
      </c>
      <c r="B2605" s="354" t="s">
        <v>4033</v>
      </c>
      <c r="C2605" s="353" t="s">
        <v>27</v>
      </c>
      <c r="D2605" s="355">
        <v>12.62</v>
      </c>
    </row>
    <row r="2606" spans="1:4" ht="54">
      <c r="A2606" s="353">
        <v>91908</v>
      </c>
      <c r="B2606" s="354" t="s">
        <v>1949</v>
      </c>
      <c r="C2606" s="353" t="s">
        <v>27</v>
      </c>
      <c r="D2606" s="355">
        <v>13.34</v>
      </c>
    </row>
    <row r="2607" spans="1:4" ht="54">
      <c r="A2607" s="353">
        <v>91910</v>
      </c>
      <c r="B2607" s="354" t="s">
        <v>1950</v>
      </c>
      <c r="C2607" s="353" t="s">
        <v>27</v>
      </c>
      <c r="D2607" s="355">
        <v>14.91</v>
      </c>
    </row>
    <row r="2608" spans="1:4" ht="54">
      <c r="A2608" s="353">
        <v>91911</v>
      </c>
      <c r="B2608" s="354" t="s">
        <v>1951</v>
      </c>
      <c r="C2608" s="353" t="s">
        <v>27</v>
      </c>
      <c r="D2608" s="355">
        <v>8.93</v>
      </c>
    </row>
    <row r="2609" spans="1:4" ht="54">
      <c r="A2609" s="353">
        <v>91913</v>
      </c>
      <c r="B2609" s="354" t="s">
        <v>424</v>
      </c>
      <c r="C2609" s="353" t="s">
        <v>27</v>
      </c>
      <c r="D2609" s="355">
        <v>8.7100000000000009</v>
      </c>
    </row>
    <row r="2610" spans="1:4" ht="54">
      <c r="A2610" s="353">
        <v>91914</v>
      </c>
      <c r="B2610" s="354" t="s">
        <v>1952</v>
      </c>
      <c r="C2610" s="353" t="s">
        <v>27</v>
      </c>
      <c r="D2610" s="355">
        <v>9.7200000000000006</v>
      </c>
    </row>
    <row r="2611" spans="1:4" ht="54">
      <c r="A2611" s="353">
        <v>91916</v>
      </c>
      <c r="B2611" s="354" t="s">
        <v>425</v>
      </c>
      <c r="C2611" s="353" t="s">
        <v>27</v>
      </c>
      <c r="D2611" s="355">
        <v>11.17</v>
      </c>
    </row>
    <row r="2612" spans="1:4" ht="54">
      <c r="A2612" s="353">
        <v>91917</v>
      </c>
      <c r="B2612" s="354" t="s">
        <v>1953</v>
      </c>
      <c r="C2612" s="353" t="s">
        <v>27</v>
      </c>
      <c r="D2612" s="355">
        <v>11.86</v>
      </c>
    </row>
    <row r="2613" spans="1:4" ht="54">
      <c r="A2613" s="353">
        <v>91919</v>
      </c>
      <c r="B2613" s="354" t="s">
        <v>4034</v>
      </c>
      <c r="C2613" s="353" t="s">
        <v>27</v>
      </c>
      <c r="D2613" s="355">
        <v>13.33</v>
      </c>
    </row>
    <row r="2614" spans="1:4" ht="54">
      <c r="A2614" s="353">
        <v>91920</v>
      </c>
      <c r="B2614" s="354" t="s">
        <v>426</v>
      </c>
      <c r="C2614" s="353" t="s">
        <v>27</v>
      </c>
      <c r="D2614" s="355">
        <v>13.5</v>
      </c>
    </row>
    <row r="2615" spans="1:4" ht="54">
      <c r="A2615" s="353">
        <v>91922</v>
      </c>
      <c r="B2615" s="354" t="s">
        <v>1954</v>
      </c>
      <c r="C2615" s="353" t="s">
        <v>27</v>
      </c>
      <c r="D2615" s="355">
        <v>15.07</v>
      </c>
    </row>
    <row r="2616" spans="1:4" ht="40.5">
      <c r="A2616" s="353">
        <v>93013</v>
      </c>
      <c r="B2616" s="354" t="s">
        <v>483</v>
      </c>
      <c r="C2616" s="353" t="s">
        <v>27</v>
      </c>
      <c r="D2616" s="355">
        <v>9.82</v>
      </c>
    </row>
    <row r="2617" spans="1:4" ht="40.5">
      <c r="A2617" s="353">
        <v>93014</v>
      </c>
      <c r="B2617" s="354" t="s">
        <v>2293</v>
      </c>
      <c r="C2617" s="353" t="s">
        <v>27</v>
      </c>
      <c r="D2617" s="355">
        <v>12.1</v>
      </c>
    </row>
    <row r="2618" spans="1:4" ht="40.5">
      <c r="A2618" s="353">
        <v>93015</v>
      </c>
      <c r="B2618" s="354" t="s">
        <v>484</v>
      </c>
      <c r="C2618" s="353" t="s">
        <v>27</v>
      </c>
      <c r="D2618" s="355">
        <v>18.32</v>
      </c>
    </row>
    <row r="2619" spans="1:4" ht="40.5">
      <c r="A2619" s="353">
        <v>93016</v>
      </c>
      <c r="B2619" s="354" t="s">
        <v>2294</v>
      </c>
      <c r="C2619" s="353" t="s">
        <v>27</v>
      </c>
      <c r="D2619" s="355">
        <v>22.28</v>
      </c>
    </row>
    <row r="2620" spans="1:4" ht="40.5">
      <c r="A2620" s="353">
        <v>93017</v>
      </c>
      <c r="B2620" s="354" t="s">
        <v>2295</v>
      </c>
      <c r="C2620" s="353" t="s">
        <v>27</v>
      </c>
      <c r="D2620" s="355">
        <v>33.53</v>
      </c>
    </row>
    <row r="2621" spans="1:4" ht="40.5">
      <c r="A2621" s="353">
        <v>93018</v>
      </c>
      <c r="B2621" s="354" t="s">
        <v>2296</v>
      </c>
      <c r="C2621" s="353" t="s">
        <v>27</v>
      </c>
      <c r="D2621" s="355">
        <v>15.01</v>
      </c>
    </row>
    <row r="2622" spans="1:4" ht="40.5">
      <c r="A2622" s="353">
        <v>93020</v>
      </c>
      <c r="B2622" s="354" t="s">
        <v>2297</v>
      </c>
      <c r="C2622" s="353" t="s">
        <v>27</v>
      </c>
      <c r="D2622" s="355">
        <v>19.27</v>
      </c>
    </row>
    <row r="2623" spans="1:4" ht="40.5">
      <c r="A2623" s="353">
        <v>93022</v>
      </c>
      <c r="B2623" s="354" t="s">
        <v>2298</v>
      </c>
      <c r="C2623" s="353" t="s">
        <v>27</v>
      </c>
      <c r="D2623" s="355">
        <v>32.25</v>
      </c>
    </row>
    <row r="2624" spans="1:4" ht="40.5">
      <c r="A2624" s="353">
        <v>93024</v>
      </c>
      <c r="B2624" s="354" t="s">
        <v>2299</v>
      </c>
      <c r="C2624" s="353" t="s">
        <v>27</v>
      </c>
      <c r="D2624" s="355">
        <v>33.880000000000003</v>
      </c>
    </row>
    <row r="2625" spans="1:4" ht="40.5">
      <c r="A2625" s="353">
        <v>93026</v>
      </c>
      <c r="B2625" s="354" t="s">
        <v>2300</v>
      </c>
      <c r="C2625" s="353" t="s">
        <v>27</v>
      </c>
      <c r="D2625" s="355">
        <v>55.44</v>
      </c>
    </row>
    <row r="2626" spans="1:4" ht="54">
      <c r="A2626" s="353">
        <v>95733</v>
      </c>
      <c r="B2626" s="354" t="s">
        <v>2876</v>
      </c>
      <c r="C2626" s="353" t="s">
        <v>27</v>
      </c>
      <c r="D2626" s="355">
        <v>4.28</v>
      </c>
    </row>
    <row r="2627" spans="1:4" ht="40.5">
      <c r="A2627" s="353">
        <v>95734</v>
      </c>
      <c r="B2627" s="354" t="s">
        <v>2877</v>
      </c>
      <c r="C2627" s="353" t="s">
        <v>27</v>
      </c>
      <c r="D2627" s="355">
        <v>5.7</v>
      </c>
    </row>
    <row r="2628" spans="1:4" ht="54">
      <c r="A2628" s="353">
        <v>95735</v>
      </c>
      <c r="B2628" s="354" t="s">
        <v>2878</v>
      </c>
      <c r="C2628" s="353" t="s">
        <v>27</v>
      </c>
      <c r="D2628" s="355">
        <v>4.7300000000000004</v>
      </c>
    </row>
    <row r="2629" spans="1:4" ht="54">
      <c r="A2629" s="353">
        <v>95736</v>
      </c>
      <c r="B2629" s="354" t="s">
        <v>2879</v>
      </c>
      <c r="C2629" s="353" t="s">
        <v>27</v>
      </c>
      <c r="D2629" s="355">
        <v>5.54</v>
      </c>
    </row>
    <row r="2630" spans="1:4" ht="54">
      <c r="A2630" s="353">
        <v>95738</v>
      </c>
      <c r="B2630" s="354" t="s">
        <v>2880</v>
      </c>
      <c r="C2630" s="353" t="s">
        <v>27</v>
      </c>
      <c r="D2630" s="355">
        <v>6.73</v>
      </c>
    </row>
    <row r="2631" spans="1:4" ht="54">
      <c r="A2631" s="353">
        <v>95753</v>
      </c>
      <c r="B2631" s="354" t="s">
        <v>2888</v>
      </c>
      <c r="C2631" s="353" t="s">
        <v>27</v>
      </c>
      <c r="D2631" s="355">
        <v>5.13</v>
      </c>
    </row>
    <row r="2632" spans="1:4" ht="54">
      <c r="A2632" s="353">
        <v>95754</v>
      </c>
      <c r="B2632" s="354" t="s">
        <v>2889</v>
      </c>
      <c r="C2632" s="353" t="s">
        <v>27</v>
      </c>
      <c r="D2632" s="355">
        <v>6.38</v>
      </c>
    </row>
    <row r="2633" spans="1:4" ht="54">
      <c r="A2633" s="353">
        <v>95755</v>
      </c>
      <c r="B2633" s="354" t="s">
        <v>2890</v>
      </c>
      <c r="C2633" s="353" t="s">
        <v>27</v>
      </c>
      <c r="D2633" s="355">
        <v>9.2799999999999994</v>
      </c>
    </row>
    <row r="2634" spans="1:4" ht="54">
      <c r="A2634" s="353">
        <v>95756</v>
      </c>
      <c r="B2634" s="354" t="s">
        <v>2891</v>
      </c>
      <c r="C2634" s="353" t="s">
        <v>27</v>
      </c>
      <c r="D2634" s="355">
        <v>12.43</v>
      </c>
    </row>
    <row r="2635" spans="1:4" ht="54">
      <c r="A2635" s="353">
        <v>95757</v>
      </c>
      <c r="B2635" s="354" t="s">
        <v>2892</v>
      </c>
      <c r="C2635" s="353" t="s">
        <v>27</v>
      </c>
      <c r="D2635" s="355">
        <v>7.62</v>
      </c>
    </row>
    <row r="2636" spans="1:4" ht="54">
      <c r="A2636" s="353">
        <v>95758</v>
      </c>
      <c r="B2636" s="354" t="s">
        <v>2893</v>
      </c>
      <c r="C2636" s="353" t="s">
        <v>27</v>
      </c>
      <c r="D2636" s="355">
        <v>8.58</v>
      </c>
    </row>
    <row r="2637" spans="1:4" ht="54">
      <c r="A2637" s="353">
        <v>95759</v>
      </c>
      <c r="B2637" s="354" t="s">
        <v>2894</v>
      </c>
      <c r="C2637" s="353" t="s">
        <v>27</v>
      </c>
      <c r="D2637" s="355">
        <v>11.07</v>
      </c>
    </row>
    <row r="2638" spans="1:4" ht="54">
      <c r="A2638" s="353">
        <v>95760</v>
      </c>
      <c r="B2638" s="354" t="s">
        <v>2895</v>
      </c>
      <c r="C2638" s="353" t="s">
        <v>27</v>
      </c>
      <c r="D2638" s="355">
        <v>13.74</v>
      </c>
    </row>
    <row r="2639" spans="1:4" ht="54">
      <c r="A2639" s="353">
        <v>97559</v>
      </c>
      <c r="B2639" s="354" t="s">
        <v>4035</v>
      </c>
      <c r="C2639" s="353" t="s">
        <v>27</v>
      </c>
      <c r="D2639" s="355">
        <v>7.01</v>
      </c>
    </row>
    <row r="2640" spans="1:4" ht="54">
      <c r="A2640" s="353">
        <v>97562</v>
      </c>
      <c r="B2640" s="354" t="s">
        <v>4036</v>
      </c>
      <c r="C2640" s="353" t="s">
        <v>27</v>
      </c>
      <c r="D2640" s="355">
        <v>8.36</v>
      </c>
    </row>
    <row r="2641" spans="1:4" ht="54">
      <c r="A2641" s="353">
        <v>97564</v>
      </c>
      <c r="B2641" s="354" t="s">
        <v>4037</v>
      </c>
      <c r="C2641" s="353" t="s">
        <v>27</v>
      </c>
      <c r="D2641" s="355">
        <v>9.56</v>
      </c>
    </row>
    <row r="2642" spans="1:4" ht="54">
      <c r="A2642" s="353">
        <v>91924</v>
      </c>
      <c r="B2642" s="354" t="s">
        <v>1955</v>
      </c>
      <c r="C2642" s="353" t="s">
        <v>15</v>
      </c>
      <c r="D2642" s="355">
        <v>2.61</v>
      </c>
    </row>
    <row r="2643" spans="1:4" ht="54">
      <c r="A2643" s="353">
        <v>91925</v>
      </c>
      <c r="B2643" s="354" t="s">
        <v>1956</v>
      </c>
      <c r="C2643" s="353" t="s">
        <v>15</v>
      </c>
      <c r="D2643" s="355">
        <v>3.9</v>
      </c>
    </row>
    <row r="2644" spans="1:4" ht="54">
      <c r="A2644" s="353">
        <v>91926</v>
      </c>
      <c r="B2644" s="354" t="s">
        <v>1957</v>
      </c>
      <c r="C2644" s="353" t="s">
        <v>15</v>
      </c>
      <c r="D2644" s="355">
        <v>3.89</v>
      </c>
    </row>
    <row r="2645" spans="1:4" ht="54">
      <c r="A2645" s="353">
        <v>91927</v>
      </c>
      <c r="B2645" s="354" t="s">
        <v>1958</v>
      </c>
      <c r="C2645" s="353" t="s">
        <v>15</v>
      </c>
      <c r="D2645" s="355">
        <v>5.3</v>
      </c>
    </row>
    <row r="2646" spans="1:4" ht="54">
      <c r="A2646" s="353">
        <v>91928</v>
      </c>
      <c r="B2646" s="354" t="s">
        <v>1959</v>
      </c>
      <c r="C2646" s="353" t="s">
        <v>15</v>
      </c>
      <c r="D2646" s="355">
        <v>6.52</v>
      </c>
    </row>
    <row r="2647" spans="1:4" ht="54">
      <c r="A2647" s="353">
        <v>91929</v>
      </c>
      <c r="B2647" s="354" t="s">
        <v>1960</v>
      </c>
      <c r="C2647" s="353" t="s">
        <v>15</v>
      </c>
      <c r="D2647" s="355">
        <v>7.5</v>
      </c>
    </row>
    <row r="2648" spans="1:4" ht="54">
      <c r="A2648" s="353">
        <v>91930</v>
      </c>
      <c r="B2648" s="354" t="s">
        <v>1961</v>
      </c>
      <c r="C2648" s="353" t="s">
        <v>15</v>
      </c>
      <c r="D2648" s="355">
        <v>8.9700000000000006</v>
      </c>
    </row>
    <row r="2649" spans="1:4" ht="54">
      <c r="A2649" s="353">
        <v>91931</v>
      </c>
      <c r="B2649" s="354" t="s">
        <v>1962</v>
      </c>
      <c r="C2649" s="353" t="s">
        <v>15</v>
      </c>
      <c r="D2649" s="355">
        <v>10.16</v>
      </c>
    </row>
    <row r="2650" spans="1:4" ht="54">
      <c r="A2650" s="353">
        <v>91932</v>
      </c>
      <c r="B2650" s="354" t="s">
        <v>1963</v>
      </c>
      <c r="C2650" s="353" t="s">
        <v>15</v>
      </c>
      <c r="D2650" s="355">
        <v>14.93</v>
      </c>
    </row>
    <row r="2651" spans="1:4" ht="54">
      <c r="A2651" s="353">
        <v>91933</v>
      </c>
      <c r="B2651" s="354" t="s">
        <v>1964</v>
      </c>
      <c r="C2651" s="353" t="s">
        <v>15</v>
      </c>
      <c r="D2651" s="355">
        <v>16.05</v>
      </c>
    </row>
    <row r="2652" spans="1:4" ht="54">
      <c r="A2652" s="353">
        <v>91934</v>
      </c>
      <c r="B2652" s="354" t="s">
        <v>1965</v>
      </c>
      <c r="C2652" s="353" t="s">
        <v>15</v>
      </c>
      <c r="D2652" s="355">
        <v>22.89</v>
      </c>
    </row>
    <row r="2653" spans="1:4" ht="54">
      <c r="A2653" s="353">
        <v>91935</v>
      </c>
      <c r="B2653" s="354" t="s">
        <v>1966</v>
      </c>
      <c r="C2653" s="353" t="s">
        <v>15</v>
      </c>
      <c r="D2653" s="355">
        <v>24.52</v>
      </c>
    </row>
    <row r="2654" spans="1:4" ht="40.5">
      <c r="A2654" s="353">
        <v>92979</v>
      </c>
      <c r="B2654" s="354" t="s">
        <v>2264</v>
      </c>
      <c r="C2654" s="353" t="s">
        <v>15</v>
      </c>
      <c r="D2654" s="355">
        <v>11.04</v>
      </c>
    </row>
    <row r="2655" spans="1:4" ht="40.5">
      <c r="A2655" s="353">
        <v>92980</v>
      </c>
      <c r="B2655" s="354" t="s">
        <v>2265</v>
      </c>
      <c r="C2655" s="353" t="s">
        <v>15</v>
      </c>
      <c r="D2655" s="355">
        <v>12</v>
      </c>
    </row>
    <row r="2656" spans="1:4" ht="40.5">
      <c r="A2656" s="353">
        <v>92981</v>
      </c>
      <c r="B2656" s="354" t="s">
        <v>2266</v>
      </c>
      <c r="C2656" s="353" t="s">
        <v>15</v>
      </c>
      <c r="D2656" s="355">
        <v>16.97</v>
      </c>
    </row>
    <row r="2657" spans="1:4" ht="40.5">
      <c r="A2657" s="353">
        <v>92982</v>
      </c>
      <c r="B2657" s="354" t="s">
        <v>2267</v>
      </c>
      <c r="C2657" s="353" t="s">
        <v>15</v>
      </c>
      <c r="D2657" s="355">
        <v>18.38</v>
      </c>
    </row>
    <row r="2658" spans="1:4" ht="40.5">
      <c r="A2658" s="353">
        <v>92983</v>
      </c>
      <c r="B2658" s="354" t="s">
        <v>2268</v>
      </c>
      <c r="C2658" s="353" t="s">
        <v>15</v>
      </c>
      <c r="D2658" s="355">
        <v>28.3</v>
      </c>
    </row>
    <row r="2659" spans="1:4" ht="40.5">
      <c r="A2659" s="353">
        <v>92984</v>
      </c>
      <c r="B2659" s="354" t="s">
        <v>2269</v>
      </c>
      <c r="C2659" s="353" t="s">
        <v>15</v>
      </c>
      <c r="D2659" s="355">
        <v>29.08</v>
      </c>
    </row>
    <row r="2660" spans="1:4" ht="40.5">
      <c r="A2660" s="353">
        <v>92985</v>
      </c>
      <c r="B2660" s="354" t="s">
        <v>2270</v>
      </c>
      <c r="C2660" s="353" t="s">
        <v>15</v>
      </c>
      <c r="D2660" s="355">
        <v>38.42</v>
      </c>
    </row>
    <row r="2661" spans="1:4" ht="40.5">
      <c r="A2661" s="353">
        <v>92986</v>
      </c>
      <c r="B2661" s="354" t="s">
        <v>2271</v>
      </c>
      <c r="C2661" s="353" t="s">
        <v>15</v>
      </c>
      <c r="D2661" s="355">
        <v>39.6</v>
      </c>
    </row>
    <row r="2662" spans="1:4" ht="40.5">
      <c r="A2662" s="353">
        <v>92987</v>
      </c>
      <c r="B2662" s="354" t="s">
        <v>2272</v>
      </c>
      <c r="C2662" s="353" t="s">
        <v>15</v>
      </c>
      <c r="D2662" s="355">
        <v>55.73</v>
      </c>
    </row>
    <row r="2663" spans="1:4" ht="40.5">
      <c r="A2663" s="353">
        <v>92988</v>
      </c>
      <c r="B2663" s="354" t="s">
        <v>2273</v>
      </c>
      <c r="C2663" s="353" t="s">
        <v>15</v>
      </c>
      <c r="D2663" s="355">
        <v>55.87</v>
      </c>
    </row>
    <row r="2664" spans="1:4" ht="40.5">
      <c r="A2664" s="353">
        <v>92989</v>
      </c>
      <c r="B2664" s="354" t="s">
        <v>2274</v>
      </c>
      <c r="C2664" s="353" t="s">
        <v>15</v>
      </c>
      <c r="D2664" s="355">
        <v>77.81</v>
      </c>
    </row>
    <row r="2665" spans="1:4" ht="40.5">
      <c r="A2665" s="353">
        <v>92990</v>
      </c>
      <c r="B2665" s="354" t="s">
        <v>2275</v>
      </c>
      <c r="C2665" s="353" t="s">
        <v>15</v>
      </c>
      <c r="D2665" s="355">
        <v>76.900000000000006</v>
      </c>
    </row>
    <row r="2666" spans="1:4" ht="40.5">
      <c r="A2666" s="353">
        <v>92991</v>
      </c>
      <c r="B2666" s="354" t="s">
        <v>2276</v>
      </c>
      <c r="C2666" s="353" t="s">
        <v>15</v>
      </c>
      <c r="D2666" s="355">
        <v>101.7</v>
      </c>
    </row>
    <row r="2667" spans="1:4" ht="40.5">
      <c r="A2667" s="353">
        <v>92992</v>
      </c>
      <c r="B2667" s="354" t="s">
        <v>2277</v>
      </c>
      <c r="C2667" s="353" t="s">
        <v>15</v>
      </c>
      <c r="D2667" s="355">
        <v>101.77</v>
      </c>
    </row>
    <row r="2668" spans="1:4" ht="40.5">
      <c r="A2668" s="353">
        <v>92993</v>
      </c>
      <c r="B2668" s="354" t="s">
        <v>2278</v>
      </c>
      <c r="C2668" s="353" t="s">
        <v>15</v>
      </c>
      <c r="D2668" s="355">
        <v>130.65</v>
      </c>
    </row>
    <row r="2669" spans="1:4" ht="40.5">
      <c r="A2669" s="353">
        <v>92994</v>
      </c>
      <c r="B2669" s="354" t="s">
        <v>2279</v>
      </c>
      <c r="C2669" s="353" t="s">
        <v>15</v>
      </c>
      <c r="D2669" s="355">
        <v>131.97999999999999</v>
      </c>
    </row>
    <row r="2670" spans="1:4" ht="40.5">
      <c r="A2670" s="353">
        <v>92995</v>
      </c>
      <c r="B2670" s="354" t="s">
        <v>2280</v>
      </c>
      <c r="C2670" s="353" t="s">
        <v>15</v>
      </c>
      <c r="D2670" s="355">
        <v>162.77000000000001</v>
      </c>
    </row>
    <row r="2671" spans="1:4" ht="40.5">
      <c r="A2671" s="353">
        <v>92996</v>
      </c>
      <c r="B2671" s="354" t="s">
        <v>2281</v>
      </c>
      <c r="C2671" s="353" t="s">
        <v>15</v>
      </c>
      <c r="D2671" s="355">
        <v>163.22999999999999</v>
      </c>
    </row>
    <row r="2672" spans="1:4" ht="40.5">
      <c r="A2672" s="353">
        <v>92997</v>
      </c>
      <c r="B2672" s="354" t="s">
        <v>2282</v>
      </c>
      <c r="C2672" s="353" t="s">
        <v>15</v>
      </c>
      <c r="D2672" s="355">
        <v>197.9</v>
      </c>
    </row>
    <row r="2673" spans="1:4" ht="40.5">
      <c r="A2673" s="353">
        <v>92998</v>
      </c>
      <c r="B2673" s="354" t="s">
        <v>2283</v>
      </c>
      <c r="C2673" s="353" t="s">
        <v>15</v>
      </c>
      <c r="D2673" s="355">
        <v>199.85</v>
      </c>
    </row>
    <row r="2674" spans="1:4" ht="40.5">
      <c r="A2674" s="353">
        <v>92999</v>
      </c>
      <c r="B2674" s="354" t="s">
        <v>2284</v>
      </c>
      <c r="C2674" s="353" t="s">
        <v>15</v>
      </c>
      <c r="D2674" s="355">
        <v>261.02</v>
      </c>
    </row>
    <row r="2675" spans="1:4" ht="40.5">
      <c r="A2675" s="353">
        <v>93000</v>
      </c>
      <c r="B2675" s="354" t="s">
        <v>2285</v>
      </c>
      <c r="C2675" s="353" t="s">
        <v>15</v>
      </c>
      <c r="D2675" s="355">
        <v>262.64</v>
      </c>
    </row>
    <row r="2676" spans="1:4" ht="40.5">
      <c r="A2676" s="353">
        <v>93001</v>
      </c>
      <c r="B2676" s="354" t="s">
        <v>2286</v>
      </c>
      <c r="C2676" s="353" t="s">
        <v>15</v>
      </c>
      <c r="D2676" s="355">
        <v>319.02</v>
      </c>
    </row>
    <row r="2677" spans="1:4" ht="40.5">
      <c r="A2677" s="353">
        <v>93002</v>
      </c>
      <c r="B2677" s="354" t="s">
        <v>2287</v>
      </c>
      <c r="C2677" s="353" t="s">
        <v>15</v>
      </c>
      <c r="D2677" s="355">
        <v>328.09</v>
      </c>
    </row>
    <row r="2678" spans="1:4" ht="54">
      <c r="A2678" s="353">
        <v>101884</v>
      </c>
      <c r="B2678" s="354" t="s">
        <v>5458</v>
      </c>
      <c r="C2678" s="353" t="s">
        <v>15</v>
      </c>
      <c r="D2678" s="355">
        <v>10.87</v>
      </c>
    </row>
    <row r="2679" spans="1:4" ht="54">
      <c r="A2679" s="353">
        <v>101885</v>
      </c>
      <c r="B2679" s="354" t="s">
        <v>5459</v>
      </c>
      <c r="C2679" s="353" t="s">
        <v>15</v>
      </c>
      <c r="D2679" s="355">
        <v>11.83</v>
      </c>
    </row>
    <row r="2680" spans="1:4" ht="54">
      <c r="A2680" s="353">
        <v>101886</v>
      </c>
      <c r="B2680" s="354" t="s">
        <v>5460</v>
      </c>
      <c r="C2680" s="353" t="s">
        <v>15</v>
      </c>
      <c r="D2680" s="355">
        <v>16.77</v>
      </c>
    </row>
    <row r="2681" spans="1:4" ht="54">
      <c r="A2681" s="353">
        <v>101887</v>
      </c>
      <c r="B2681" s="354" t="s">
        <v>5461</v>
      </c>
      <c r="C2681" s="353" t="s">
        <v>15</v>
      </c>
      <c r="D2681" s="355">
        <v>18.18</v>
      </c>
    </row>
    <row r="2682" spans="1:4" ht="54">
      <c r="A2682" s="353">
        <v>101888</v>
      </c>
      <c r="B2682" s="354" t="s">
        <v>5462</v>
      </c>
      <c r="C2682" s="353" t="s">
        <v>15</v>
      </c>
      <c r="D2682" s="355">
        <v>26.92</v>
      </c>
    </row>
    <row r="2683" spans="1:4" ht="54">
      <c r="A2683" s="353">
        <v>101889</v>
      </c>
      <c r="B2683" s="354" t="s">
        <v>5463</v>
      </c>
      <c r="C2683" s="353" t="s">
        <v>15</v>
      </c>
      <c r="D2683" s="355">
        <v>27.71</v>
      </c>
    </row>
    <row r="2684" spans="1:4" ht="40.5">
      <c r="A2684" s="353">
        <v>91936</v>
      </c>
      <c r="B2684" s="354" t="s">
        <v>1967</v>
      </c>
      <c r="C2684" s="353" t="s">
        <v>27</v>
      </c>
      <c r="D2684" s="355">
        <v>9.1</v>
      </c>
    </row>
    <row r="2685" spans="1:4" ht="40.5">
      <c r="A2685" s="353">
        <v>91937</v>
      </c>
      <c r="B2685" s="354" t="s">
        <v>1968</v>
      </c>
      <c r="C2685" s="353" t="s">
        <v>27</v>
      </c>
      <c r="D2685" s="355">
        <v>7.72</v>
      </c>
    </row>
    <row r="2686" spans="1:4" ht="40.5">
      <c r="A2686" s="353">
        <v>91939</v>
      </c>
      <c r="B2686" s="354" t="s">
        <v>1969</v>
      </c>
      <c r="C2686" s="353" t="s">
        <v>27</v>
      </c>
      <c r="D2686" s="355">
        <v>18.940000000000001</v>
      </c>
    </row>
    <row r="2687" spans="1:4" ht="40.5">
      <c r="A2687" s="353">
        <v>91940</v>
      </c>
      <c r="B2687" s="354" t="s">
        <v>1970</v>
      </c>
      <c r="C2687" s="353" t="s">
        <v>27</v>
      </c>
      <c r="D2687" s="355">
        <v>10.16</v>
      </c>
    </row>
    <row r="2688" spans="1:4" ht="40.5">
      <c r="A2688" s="353">
        <v>91941</v>
      </c>
      <c r="B2688" s="354" t="s">
        <v>1971</v>
      </c>
      <c r="C2688" s="353" t="s">
        <v>27</v>
      </c>
      <c r="D2688" s="355">
        <v>6.87</v>
      </c>
    </row>
    <row r="2689" spans="1:4" ht="40.5">
      <c r="A2689" s="353">
        <v>91942</v>
      </c>
      <c r="B2689" s="354" t="s">
        <v>1972</v>
      </c>
      <c r="C2689" s="353" t="s">
        <v>27</v>
      </c>
      <c r="D2689" s="355">
        <v>23.31</v>
      </c>
    </row>
    <row r="2690" spans="1:4" ht="40.5">
      <c r="A2690" s="353">
        <v>91943</v>
      </c>
      <c r="B2690" s="354" t="s">
        <v>1973</v>
      </c>
      <c r="C2690" s="353" t="s">
        <v>27</v>
      </c>
      <c r="D2690" s="355">
        <v>13.2</v>
      </c>
    </row>
    <row r="2691" spans="1:4" ht="40.5">
      <c r="A2691" s="353">
        <v>91944</v>
      </c>
      <c r="B2691" s="354" t="s">
        <v>1974</v>
      </c>
      <c r="C2691" s="353" t="s">
        <v>27</v>
      </c>
      <c r="D2691" s="355">
        <v>9.42</v>
      </c>
    </row>
    <row r="2692" spans="1:4" ht="40.5">
      <c r="A2692" s="353">
        <v>92865</v>
      </c>
      <c r="B2692" s="354" t="s">
        <v>478</v>
      </c>
      <c r="C2692" s="353" t="s">
        <v>27</v>
      </c>
      <c r="D2692" s="355">
        <v>8.18</v>
      </c>
    </row>
    <row r="2693" spans="1:4" ht="40.5">
      <c r="A2693" s="353">
        <v>92866</v>
      </c>
      <c r="B2693" s="354" t="s">
        <v>479</v>
      </c>
      <c r="C2693" s="353" t="s">
        <v>27</v>
      </c>
      <c r="D2693" s="355">
        <v>6.24</v>
      </c>
    </row>
    <row r="2694" spans="1:4" ht="40.5">
      <c r="A2694" s="353">
        <v>92867</v>
      </c>
      <c r="B2694" s="354" t="s">
        <v>480</v>
      </c>
      <c r="C2694" s="353" t="s">
        <v>27</v>
      </c>
      <c r="D2694" s="355">
        <v>18.89</v>
      </c>
    </row>
    <row r="2695" spans="1:4" ht="40.5">
      <c r="A2695" s="353">
        <v>92868</v>
      </c>
      <c r="B2695" s="354" t="s">
        <v>2235</v>
      </c>
      <c r="C2695" s="353" t="s">
        <v>27</v>
      </c>
      <c r="D2695" s="355">
        <v>10.11</v>
      </c>
    </row>
    <row r="2696" spans="1:4" ht="40.5">
      <c r="A2696" s="353">
        <v>92869</v>
      </c>
      <c r="B2696" s="354" t="s">
        <v>2236</v>
      </c>
      <c r="C2696" s="353" t="s">
        <v>27</v>
      </c>
      <c r="D2696" s="355">
        <v>6.82</v>
      </c>
    </row>
    <row r="2697" spans="1:4" ht="40.5">
      <c r="A2697" s="353">
        <v>92870</v>
      </c>
      <c r="B2697" s="354" t="s">
        <v>481</v>
      </c>
      <c r="C2697" s="353" t="s">
        <v>27</v>
      </c>
      <c r="D2697" s="355">
        <v>23.42</v>
      </c>
    </row>
    <row r="2698" spans="1:4" ht="40.5">
      <c r="A2698" s="353">
        <v>92871</v>
      </c>
      <c r="B2698" s="354" t="s">
        <v>2237</v>
      </c>
      <c r="C2698" s="353" t="s">
        <v>27</v>
      </c>
      <c r="D2698" s="355">
        <v>13.31</v>
      </c>
    </row>
    <row r="2699" spans="1:4" ht="40.5">
      <c r="A2699" s="353">
        <v>92872</v>
      </c>
      <c r="B2699" s="354" t="s">
        <v>2238</v>
      </c>
      <c r="C2699" s="353" t="s">
        <v>27</v>
      </c>
      <c r="D2699" s="355">
        <v>9.5299999999999994</v>
      </c>
    </row>
    <row r="2700" spans="1:4" ht="54">
      <c r="A2700" s="353">
        <v>95777</v>
      </c>
      <c r="B2700" s="354" t="s">
        <v>2896</v>
      </c>
      <c r="C2700" s="353" t="s">
        <v>27</v>
      </c>
      <c r="D2700" s="355">
        <v>20.45</v>
      </c>
    </row>
    <row r="2701" spans="1:4" ht="54">
      <c r="A2701" s="353">
        <v>95778</v>
      </c>
      <c r="B2701" s="354" t="s">
        <v>2897</v>
      </c>
      <c r="C2701" s="353" t="s">
        <v>27</v>
      </c>
      <c r="D2701" s="355">
        <v>20.98</v>
      </c>
    </row>
    <row r="2702" spans="1:4" ht="54">
      <c r="A2702" s="353">
        <v>95779</v>
      </c>
      <c r="B2702" s="354" t="s">
        <v>2898</v>
      </c>
      <c r="C2702" s="353" t="s">
        <v>27</v>
      </c>
      <c r="D2702" s="355">
        <v>19.2</v>
      </c>
    </row>
    <row r="2703" spans="1:4" ht="54">
      <c r="A2703" s="353">
        <v>95780</v>
      </c>
      <c r="B2703" s="354" t="s">
        <v>2899</v>
      </c>
      <c r="C2703" s="353" t="s">
        <v>27</v>
      </c>
      <c r="D2703" s="355">
        <v>23.37</v>
      </c>
    </row>
    <row r="2704" spans="1:4" ht="54">
      <c r="A2704" s="353">
        <v>95781</v>
      </c>
      <c r="B2704" s="354" t="s">
        <v>2900</v>
      </c>
      <c r="C2704" s="353" t="s">
        <v>27</v>
      </c>
      <c r="D2704" s="355">
        <v>23.77</v>
      </c>
    </row>
    <row r="2705" spans="1:4" ht="54">
      <c r="A2705" s="353">
        <v>95782</v>
      </c>
      <c r="B2705" s="354" t="s">
        <v>577</v>
      </c>
      <c r="C2705" s="353" t="s">
        <v>27</v>
      </c>
      <c r="D2705" s="355">
        <v>24.8</v>
      </c>
    </row>
    <row r="2706" spans="1:4" ht="54">
      <c r="A2706" s="353">
        <v>95785</v>
      </c>
      <c r="B2706" s="354" t="s">
        <v>2901</v>
      </c>
      <c r="C2706" s="353" t="s">
        <v>27</v>
      </c>
      <c r="D2706" s="355">
        <v>28.31</v>
      </c>
    </row>
    <row r="2707" spans="1:4" ht="54">
      <c r="A2707" s="353">
        <v>95787</v>
      </c>
      <c r="B2707" s="354" t="s">
        <v>578</v>
      </c>
      <c r="C2707" s="353" t="s">
        <v>27</v>
      </c>
      <c r="D2707" s="355">
        <v>20.53</v>
      </c>
    </row>
    <row r="2708" spans="1:4" ht="54">
      <c r="A2708" s="353">
        <v>95789</v>
      </c>
      <c r="B2708" s="354" t="s">
        <v>579</v>
      </c>
      <c r="C2708" s="353" t="s">
        <v>27</v>
      </c>
      <c r="D2708" s="355">
        <v>25.69</v>
      </c>
    </row>
    <row r="2709" spans="1:4" ht="54">
      <c r="A2709" s="353">
        <v>95791</v>
      </c>
      <c r="B2709" s="354" t="s">
        <v>580</v>
      </c>
      <c r="C2709" s="353" t="s">
        <v>27</v>
      </c>
      <c r="D2709" s="355">
        <v>33.4</v>
      </c>
    </row>
    <row r="2710" spans="1:4" ht="54">
      <c r="A2710" s="353">
        <v>95795</v>
      </c>
      <c r="B2710" s="354" t="s">
        <v>2902</v>
      </c>
      <c r="C2710" s="353" t="s">
        <v>27</v>
      </c>
      <c r="D2710" s="355">
        <v>23.67</v>
      </c>
    </row>
    <row r="2711" spans="1:4" ht="54">
      <c r="A2711" s="353">
        <v>95796</v>
      </c>
      <c r="B2711" s="354" t="s">
        <v>2903</v>
      </c>
      <c r="C2711" s="353" t="s">
        <v>27</v>
      </c>
      <c r="D2711" s="355">
        <v>30.21</v>
      </c>
    </row>
    <row r="2712" spans="1:4" ht="54">
      <c r="A2712" s="353">
        <v>95797</v>
      </c>
      <c r="B2712" s="354" t="s">
        <v>2904</v>
      </c>
      <c r="C2712" s="353" t="s">
        <v>27</v>
      </c>
      <c r="D2712" s="355">
        <v>38.71</v>
      </c>
    </row>
    <row r="2713" spans="1:4" ht="54">
      <c r="A2713" s="353">
        <v>95801</v>
      </c>
      <c r="B2713" s="354" t="s">
        <v>2905</v>
      </c>
      <c r="C2713" s="353" t="s">
        <v>27</v>
      </c>
      <c r="D2713" s="355">
        <v>28.5</v>
      </c>
    </row>
    <row r="2714" spans="1:4" ht="54">
      <c r="A2714" s="353">
        <v>95802</v>
      </c>
      <c r="B2714" s="354" t="s">
        <v>2906</v>
      </c>
      <c r="C2714" s="353" t="s">
        <v>27</v>
      </c>
      <c r="D2714" s="355">
        <v>31.85</v>
      </c>
    </row>
    <row r="2715" spans="1:4" ht="54">
      <c r="A2715" s="353">
        <v>95803</v>
      </c>
      <c r="B2715" s="354" t="s">
        <v>2907</v>
      </c>
      <c r="C2715" s="353" t="s">
        <v>27</v>
      </c>
      <c r="D2715" s="355">
        <v>42.69</v>
      </c>
    </row>
    <row r="2716" spans="1:4" ht="54">
      <c r="A2716" s="353">
        <v>95804</v>
      </c>
      <c r="B2716" s="354" t="s">
        <v>2908</v>
      </c>
      <c r="C2716" s="353" t="s">
        <v>27</v>
      </c>
      <c r="D2716" s="355">
        <v>17</v>
      </c>
    </row>
    <row r="2717" spans="1:4" ht="54">
      <c r="A2717" s="353">
        <v>95805</v>
      </c>
      <c r="B2717" s="354" t="s">
        <v>2909</v>
      </c>
      <c r="C2717" s="353" t="s">
        <v>27</v>
      </c>
      <c r="D2717" s="355">
        <v>17.149999999999999</v>
      </c>
    </row>
    <row r="2718" spans="1:4" ht="54">
      <c r="A2718" s="353">
        <v>95806</v>
      </c>
      <c r="B2718" s="354" t="s">
        <v>2910</v>
      </c>
      <c r="C2718" s="353" t="s">
        <v>27</v>
      </c>
      <c r="D2718" s="355">
        <v>17.690000000000001</v>
      </c>
    </row>
    <row r="2719" spans="1:4" ht="54">
      <c r="A2719" s="353">
        <v>95807</v>
      </c>
      <c r="B2719" s="354" t="s">
        <v>2911</v>
      </c>
      <c r="C2719" s="353" t="s">
        <v>27</v>
      </c>
      <c r="D2719" s="355">
        <v>19.48</v>
      </c>
    </row>
    <row r="2720" spans="1:4" ht="54">
      <c r="A2720" s="353">
        <v>95808</v>
      </c>
      <c r="B2720" s="354" t="s">
        <v>2912</v>
      </c>
      <c r="C2720" s="353" t="s">
        <v>27</v>
      </c>
      <c r="D2720" s="355">
        <v>19.940000000000001</v>
      </c>
    </row>
    <row r="2721" spans="1:4" ht="54">
      <c r="A2721" s="353">
        <v>95809</v>
      </c>
      <c r="B2721" s="354" t="s">
        <v>2913</v>
      </c>
      <c r="C2721" s="353" t="s">
        <v>27</v>
      </c>
      <c r="D2721" s="355">
        <v>21.91</v>
      </c>
    </row>
    <row r="2722" spans="1:4" ht="54">
      <c r="A2722" s="353">
        <v>95810</v>
      </c>
      <c r="B2722" s="354" t="s">
        <v>2914</v>
      </c>
      <c r="C2722" s="353" t="s">
        <v>27</v>
      </c>
      <c r="D2722" s="355">
        <v>10.66</v>
      </c>
    </row>
    <row r="2723" spans="1:4" ht="54">
      <c r="A2723" s="353">
        <v>95811</v>
      </c>
      <c r="B2723" s="354" t="s">
        <v>2915</v>
      </c>
      <c r="C2723" s="353" t="s">
        <v>27</v>
      </c>
      <c r="D2723" s="355">
        <v>11.12</v>
      </c>
    </row>
    <row r="2724" spans="1:4" ht="54">
      <c r="A2724" s="353">
        <v>95812</v>
      </c>
      <c r="B2724" s="354" t="s">
        <v>2916</v>
      </c>
      <c r="C2724" s="353" t="s">
        <v>27</v>
      </c>
      <c r="D2724" s="355">
        <v>13.08</v>
      </c>
    </row>
    <row r="2725" spans="1:4" ht="54">
      <c r="A2725" s="353">
        <v>95813</v>
      </c>
      <c r="B2725" s="354" t="s">
        <v>2917</v>
      </c>
      <c r="C2725" s="353" t="s">
        <v>27</v>
      </c>
      <c r="D2725" s="355">
        <v>12.8</v>
      </c>
    </row>
    <row r="2726" spans="1:4" ht="54">
      <c r="A2726" s="353">
        <v>95814</v>
      </c>
      <c r="B2726" s="354" t="s">
        <v>2918</v>
      </c>
      <c r="C2726" s="353" t="s">
        <v>27</v>
      </c>
      <c r="D2726" s="355">
        <v>13.48</v>
      </c>
    </row>
    <row r="2727" spans="1:4" ht="54">
      <c r="A2727" s="353">
        <v>95815</v>
      </c>
      <c r="B2727" s="354" t="s">
        <v>2919</v>
      </c>
      <c r="C2727" s="353" t="s">
        <v>27</v>
      </c>
      <c r="D2727" s="355">
        <v>17.28</v>
      </c>
    </row>
    <row r="2728" spans="1:4" ht="54">
      <c r="A2728" s="353">
        <v>95816</v>
      </c>
      <c r="B2728" s="354" t="s">
        <v>2920</v>
      </c>
      <c r="C2728" s="353" t="s">
        <v>27</v>
      </c>
      <c r="D2728" s="355">
        <v>23.95</v>
      </c>
    </row>
    <row r="2729" spans="1:4" ht="54">
      <c r="A2729" s="353">
        <v>95817</v>
      </c>
      <c r="B2729" s="354" t="s">
        <v>2921</v>
      </c>
      <c r="C2729" s="353" t="s">
        <v>27</v>
      </c>
      <c r="D2729" s="355">
        <v>24.53</v>
      </c>
    </row>
    <row r="2730" spans="1:4" ht="54">
      <c r="A2730" s="353">
        <v>95818</v>
      </c>
      <c r="B2730" s="354" t="s">
        <v>2922</v>
      </c>
      <c r="C2730" s="353" t="s">
        <v>27</v>
      </c>
      <c r="D2730" s="355">
        <v>29.64</v>
      </c>
    </row>
    <row r="2731" spans="1:4" ht="54">
      <c r="A2731" s="353">
        <v>97881</v>
      </c>
      <c r="B2731" s="354" t="s">
        <v>5464</v>
      </c>
      <c r="C2731" s="353" t="s">
        <v>27</v>
      </c>
      <c r="D2731" s="355">
        <v>113.94</v>
      </c>
    </row>
    <row r="2732" spans="1:4" ht="54">
      <c r="A2732" s="353">
        <v>97882</v>
      </c>
      <c r="B2732" s="354" t="s">
        <v>5465</v>
      </c>
      <c r="C2732" s="353" t="s">
        <v>27</v>
      </c>
      <c r="D2732" s="355">
        <v>179.13</v>
      </c>
    </row>
    <row r="2733" spans="1:4" ht="54">
      <c r="A2733" s="353">
        <v>97883</v>
      </c>
      <c r="B2733" s="354" t="s">
        <v>5466</v>
      </c>
      <c r="C2733" s="353" t="s">
        <v>27</v>
      </c>
      <c r="D2733" s="355">
        <v>345.42</v>
      </c>
    </row>
    <row r="2734" spans="1:4" ht="54">
      <c r="A2734" s="353">
        <v>97884</v>
      </c>
      <c r="B2734" s="354" t="s">
        <v>5467</v>
      </c>
      <c r="C2734" s="353" t="s">
        <v>27</v>
      </c>
      <c r="D2734" s="355">
        <v>678.77</v>
      </c>
    </row>
    <row r="2735" spans="1:4" ht="54">
      <c r="A2735" s="353">
        <v>97885</v>
      </c>
      <c r="B2735" s="354" t="s">
        <v>5468</v>
      </c>
      <c r="C2735" s="353" t="s">
        <v>27</v>
      </c>
      <c r="D2735" s="355">
        <v>1053.07</v>
      </c>
    </row>
    <row r="2736" spans="1:4" ht="54">
      <c r="A2736" s="353">
        <v>97886</v>
      </c>
      <c r="B2736" s="354" t="s">
        <v>5469</v>
      </c>
      <c r="C2736" s="353" t="s">
        <v>27</v>
      </c>
      <c r="D2736" s="355">
        <v>146.86000000000001</v>
      </c>
    </row>
    <row r="2737" spans="1:4" ht="54">
      <c r="A2737" s="353">
        <v>97887</v>
      </c>
      <c r="B2737" s="354" t="s">
        <v>5470</v>
      </c>
      <c r="C2737" s="353" t="s">
        <v>27</v>
      </c>
      <c r="D2737" s="355">
        <v>232.62</v>
      </c>
    </row>
    <row r="2738" spans="1:4" ht="54">
      <c r="A2738" s="353">
        <v>97888</v>
      </c>
      <c r="B2738" s="354" t="s">
        <v>5471</v>
      </c>
      <c r="C2738" s="353" t="s">
        <v>27</v>
      </c>
      <c r="D2738" s="355">
        <v>455.48</v>
      </c>
    </row>
    <row r="2739" spans="1:4" ht="54">
      <c r="A2739" s="353">
        <v>97889</v>
      </c>
      <c r="B2739" s="354" t="s">
        <v>5472</v>
      </c>
      <c r="C2739" s="353" t="s">
        <v>27</v>
      </c>
      <c r="D2739" s="355">
        <v>609.04</v>
      </c>
    </row>
    <row r="2740" spans="1:4" ht="54">
      <c r="A2740" s="353">
        <v>97890</v>
      </c>
      <c r="B2740" s="354" t="s">
        <v>5473</v>
      </c>
      <c r="C2740" s="353" t="s">
        <v>27</v>
      </c>
      <c r="D2740" s="355">
        <v>718.72</v>
      </c>
    </row>
    <row r="2741" spans="1:4" ht="54">
      <c r="A2741" s="353">
        <v>97891</v>
      </c>
      <c r="B2741" s="354" t="s">
        <v>5474</v>
      </c>
      <c r="C2741" s="353" t="s">
        <v>27</v>
      </c>
      <c r="D2741" s="355">
        <v>155.43</v>
      </c>
    </row>
    <row r="2742" spans="1:4" ht="54">
      <c r="A2742" s="353">
        <v>97892</v>
      </c>
      <c r="B2742" s="354" t="s">
        <v>5475</v>
      </c>
      <c r="C2742" s="353" t="s">
        <v>27</v>
      </c>
      <c r="D2742" s="355">
        <v>292.26</v>
      </c>
    </row>
    <row r="2743" spans="1:4" ht="54">
      <c r="A2743" s="353">
        <v>97893</v>
      </c>
      <c r="B2743" s="354" t="s">
        <v>5476</v>
      </c>
      <c r="C2743" s="353" t="s">
        <v>27</v>
      </c>
      <c r="D2743" s="355">
        <v>400.92</v>
      </c>
    </row>
    <row r="2744" spans="1:4" ht="54">
      <c r="A2744" s="353">
        <v>97894</v>
      </c>
      <c r="B2744" s="354" t="s">
        <v>5477</v>
      </c>
      <c r="C2744" s="353" t="s">
        <v>27</v>
      </c>
      <c r="D2744" s="355">
        <v>466.5</v>
      </c>
    </row>
    <row r="2745" spans="1:4" ht="40.5">
      <c r="A2745" s="353">
        <v>93653</v>
      </c>
      <c r="B2745" s="354" t="s">
        <v>5478</v>
      </c>
      <c r="C2745" s="353" t="s">
        <v>27</v>
      </c>
      <c r="D2745" s="355">
        <v>11.32</v>
      </c>
    </row>
    <row r="2746" spans="1:4" ht="40.5">
      <c r="A2746" s="353">
        <v>93654</v>
      </c>
      <c r="B2746" s="354" t="s">
        <v>5479</v>
      </c>
      <c r="C2746" s="353" t="s">
        <v>27</v>
      </c>
      <c r="D2746" s="355">
        <v>11.72</v>
      </c>
    </row>
    <row r="2747" spans="1:4" ht="40.5">
      <c r="A2747" s="353">
        <v>93655</v>
      </c>
      <c r="B2747" s="354" t="s">
        <v>5480</v>
      </c>
      <c r="C2747" s="353" t="s">
        <v>27</v>
      </c>
      <c r="D2747" s="355">
        <v>12.56</v>
      </c>
    </row>
    <row r="2748" spans="1:4" ht="40.5">
      <c r="A2748" s="353">
        <v>93656</v>
      </c>
      <c r="B2748" s="354" t="s">
        <v>5481</v>
      </c>
      <c r="C2748" s="353" t="s">
        <v>27</v>
      </c>
      <c r="D2748" s="355">
        <v>12.56</v>
      </c>
    </row>
    <row r="2749" spans="1:4" ht="40.5">
      <c r="A2749" s="353">
        <v>93657</v>
      </c>
      <c r="B2749" s="354" t="s">
        <v>5482</v>
      </c>
      <c r="C2749" s="353" t="s">
        <v>27</v>
      </c>
      <c r="D2749" s="355">
        <v>13.55</v>
      </c>
    </row>
    <row r="2750" spans="1:4" ht="40.5">
      <c r="A2750" s="353">
        <v>93658</v>
      </c>
      <c r="B2750" s="354" t="s">
        <v>5483</v>
      </c>
      <c r="C2750" s="353" t="s">
        <v>27</v>
      </c>
      <c r="D2750" s="355">
        <v>19.63</v>
      </c>
    </row>
    <row r="2751" spans="1:4" ht="40.5">
      <c r="A2751" s="353">
        <v>93659</v>
      </c>
      <c r="B2751" s="354" t="s">
        <v>5484</v>
      </c>
      <c r="C2751" s="353" t="s">
        <v>27</v>
      </c>
      <c r="D2751" s="355">
        <v>21.61</v>
      </c>
    </row>
    <row r="2752" spans="1:4" ht="40.5">
      <c r="A2752" s="353">
        <v>93660</v>
      </c>
      <c r="B2752" s="354" t="s">
        <v>5485</v>
      </c>
      <c r="C2752" s="353" t="s">
        <v>27</v>
      </c>
      <c r="D2752" s="355">
        <v>57.79</v>
      </c>
    </row>
    <row r="2753" spans="1:4" ht="40.5">
      <c r="A2753" s="353">
        <v>93661</v>
      </c>
      <c r="B2753" s="354" t="s">
        <v>5486</v>
      </c>
      <c r="C2753" s="353" t="s">
        <v>27</v>
      </c>
      <c r="D2753" s="355">
        <v>58.6</v>
      </c>
    </row>
    <row r="2754" spans="1:4" ht="40.5">
      <c r="A2754" s="353">
        <v>93662</v>
      </c>
      <c r="B2754" s="354" t="s">
        <v>5487</v>
      </c>
      <c r="C2754" s="353" t="s">
        <v>27</v>
      </c>
      <c r="D2754" s="355">
        <v>60.28</v>
      </c>
    </row>
    <row r="2755" spans="1:4" ht="40.5">
      <c r="A2755" s="353">
        <v>93663</v>
      </c>
      <c r="B2755" s="354" t="s">
        <v>5488</v>
      </c>
      <c r="C2755" s="353" t="s">
        <v>27</v>
      </c>
      <c r="D2755" s="355">
        <v>60.28</v>
      </c>
    </row>
    <row r="2756" spans="1:4" ht="40.5">
      <c r="A2756" s="353">
        <v>93664</v>
      </c>
      <c r="B2756" s="354" t="s">
        <v>5489</v>
      </c>
      <c r="C2756" s="353" t="s">
        <v>27</v>
      </c>
      <c r="D2756" s="355">
        <v>62.27</v>
      </c>
    </row>
    <row r="2757" spans="1:4" ht="40.5">
      <c r="A2757" s="353">
        <v>93665</v>
      </c>
      <c r="B2757" s="354" t="s">
        <v>5490</v>
      </c>
      <c r="C2757" s="353" t="s">
        <v>27</v>
      </c>
      <c r="D2757" s="355">
        <v>64.489999999999995</v>
      </c>
    </row>
    <row r="2758" spans="1:4" ht="40.5">
      <c r="A2758" s="353">
        <v>93666</v>
      </c>
      <c r="B2758" s="354" t="s">
        <v>5491</v>
      </c>
      <c r="C2758" s="353" t="s">
        <v>27</v>
      </c>
      <c r="D2758" s="355">
        <v>68.45</v>
      </c>
    </row>
    <row r="2759" spans="1:4" ht="40.5">
      <c r="A2759" s="353">
        <v>93667</v>
      </c>
      <c r="B2759" s="354" t="s">
        <v>5492</v>
      </c>
      <c r="C2759" s="353" t="s">
        <v>27</v>
      </c>
      <c r="D2759" s="355">
        <v>71.86</v>
      </c>
    </row>
    <row r="2760" spans="1:4" ht="40.5">
      <c r="A2760" s="353">
        <v>93668</v>
      </c>
      <c r="B2760" s="354" t="s">
        <v>5493</v>
      </c>
      <c r="C2760" s="353" t="s">
        <v>27</v>
      </c>
      <c r="D2760" s="355">
        <v>73.06</v>
      </c>
    </row>
    <row r="2761" spans="1:4" ht="40.5">
      <c r="A2761" s="353">
        <v>93669</v>
      </c>
      <c r="B2761" s="354" t="s">
        <v>5494</v>
      </c>
      <c r="C2761" s="353" t="s">
        <v>27</v>
      </c>
      <c r="D2761" s="355">
        <v>75.59</v>
      </c>
    </row>
    <row r="2762" spans="1:4" ht="40.5">
      <c r="A2762" s="353">
        <v>93670</v>
      </c>
      <c r="B2762" s="354" t="s">
        <v>5495</v>
      </c>
      <c r="C2762" s="353" t="s">
        <v>27</v>
      </c>
      <c r="D2762" s="355">
        <v>75.59</v>
      </c>
    </row>
    <row r="2763" spans="1:4" ht="40.5">
      <c r="A2763" s="353">
        <v>93671</v>
      </c>
      <c r="B2763" s="354" t="s">
        <v>5496</v>
      </c>
      <c r="C2763" s="353" t="s">
        <v>27</v>
      </c>
      <c r="D2763" s="355">
        <v>78.569999999999993</v>
      </c>
    </row>
    <row r="2764" spans="1:4" ht="40.5">
      <c r="A2764" s="353">
        <v>93672</v>
      </c>
      <c r="B2764" s="354" t="s">
        <v>5497</v>
      </c>
      <c r="C2764" s="353" t="s">
        <v>27</v>
      </c>
      <c r="D2764" s="355">
        <v>83.14</v>
      </c>
    </row>
    <row r="2765" spans="1:4" ht="40.5">
      <c r="A2765" s="353">
        <v>93673</v>
      </c>
      <c r="B2765" s="354" t="s">
        <v>5498</v>
      </c>
      <c r="C2765" s="353" t="s">
        <v>27</v>
      </c>
      <c r="D2765" s="355">
        <v>89.09</v>
      </c>
    </row>
    <row r="2766" spans="1:4" ht="40.5">
      <c r="A2766" s="353">
        <v>97359</v>
      </c>
      <c r="B2766" s="354" t="s">
        <v>5499</v>
      </c>
      <c r="C2766" s="353" t="s">
        <v>27</v>
      </c>
      <c r="D2766" s="355">
        <v>2809.63</v>
      </c>
    </row>
    <row r="2767" spans="1:4" ht="40.5">
      <c r="A2767" s="353">
        <v>97360</v>
      </c>
      <c r="B2767" s="354" t="s">
        <v>5500</v>
      </c>
      <c r="C2767" s="353" t="s">
        <v>27</v>
      </c>
      <c r="D2767" s="355">
        <v>5425.59</v>
      </c>
    </row>
    <row r="2768" spans="1:4" ht="40.5">
      <c r="A2768" s="353">
        <v>97361</v>
      </c>
      <c r="B2768" s="354" t="s">
        <v>5501</v>
      </c>
      <c r="C2768" s="353" t="s">
        <v>27</v>
      </c>
      <c r="D2768" s="355">
        <v>7234.12</v>
      </c>
    </row>
    <row r="2769" spans="1:4" ht="40.5">
      <c r="A2769" s="353">
        <v>97362</v>
      </c>
      <c r="B2769" s="354" t="s">
        <v>5502</v>
      </c>
      <c r="C2769" s="353" t="s">
        <v>27</v>
      </c>
      <c r="D2769" s="355">
        <v>1917.35</v>
      </c>
    </row>
    <row r="2770" spans="1:4" ht="67.5">
      <c r="A2770" s="353">
        <v>101875</v>
      </c>
      <c r="B2770" s="354" t="s">
        <v>5503</v>
      </c>
      <c r="C2770" s="353" t="s">
        <v>27</v>
      </c>
      <c r="D2770" s="355">
        <v>404.34</v>
      </c>
    </row>
    <row r="2771" spans="1:4" ht="54">
      <c r="A2771" s="353">
        <v>101876</v>
      </c>
      <c r="B2771" s="354" t="s">
        <v>5504</v>
      </c>
      <c r="C2771" s="353" t="s">
        <v>27</v>
      </c>
      <c r="D2771" s="355">
        <v>61.43</v>
      </c>
    </row>
    <row r="2772" spans="1:4" ht="54">
      <c r="A2772" s="353">
        <v>101877</v>
      </c>
      <c r="B2772" s="354" t="s">
        <v>5505</v>
      </c>
      <c r="C2772" s="353" t="s">
        <v>27</v>
      </c>
      <c r="D2772" s="355">
        <v>41.93</v>
      </c>
    </row>
    <row r="2773" spans="1:4" ht="67.5">
      <c r="A2773" s="353">
        <v>101878</v>
      </c>
      <c r="B2773" s="354" t="s">
        <v>5506</v>
      </c>
      <c r="C2773" s="353" t="s">
        <v>27</v>
      </c>
      <c r="D2773" s="355">
        <v>545.84</v>
      </c>
    </row>
    <row r="2774" spans="1:4" ht="67.5">
      <c r="A2774" s="353">
        <v>101879</v>
      </c>
      <c r="B2774" s="354" t="s">
        <v>5507</v>
      </c>
      <c r="C2774" s="353" t="s">
        <v>27</v>
      </c>
      <c r="D2774" s="355">
        <v>588.44000000000005</v>
      </c>
    </row>
    <row r="2775" spans="1:4" ht="67.5">
      <c r="A2775" s="353">
        <v>101880</v>
      </c>
      <c r="B2775" s="354" t="s">
        <v>5508</v>
      </c>
      <c r="C2775" s="353" t="s">
        <v>27</v>
      </c>
      <c r="D2775" s="355">
        <v>676.85</v>
      </c>
    </row>
    <row r="2776" spans="1:4" ht="67.5">
      <c r="A2776" s="353">
        <v>101881</v>
      </c>
      <c r="B2776" s="354" t="s">
        <v>5509</v>
      </c>
      <c r="C2776" s="353" t="s">
        <v>27</v>
      </c>
      <c r="D2776" s="355">
        <v>979.09</v>
      </c>
    </row>
    <row r="2777" spans="1:4" ht="67.5">
      <c r="A2777" s="353">
        <v>101882</v>
      </c>
      <c r="B2777" s="354" t="s">
        <v>5510</v>
      </c>
      <c r="C2777" s="353" t="s">
        <v>27</v>
      </c>
      <c r="D2777" s="355">
        <v>1395.68</v>
      </c>
    </row>
    <row r="2778" spans="1:4" ht="67.5">
      <c r="A2778" s="353">
        <v>101883</v>
      </c>
      <c r="B2778" s="354" t="s">
        <v>5511</v>
      </c>
      <c r="C2778" s="353" t="s">
        <v>27</v>
      </c>
      <c r="D2778" s="355">
        <v>560.59</v>
      </c>
    </row>
    <row r="2779" spans="1:4" ht="40.5">
      <c r="A2779" s="353">
        <v>101890</v>
      </c>
      <c r="B2779" s="354" t="s">
        <v>5512</v>
      </c>
      <c r="C2779" s="353" t="s">
        <v>27</v>
      </c>
      <c r="D2779" s="355">
        <v>15.34</v>
      </c>
    </row>
    <row r="2780" spans="1:4" ht="40.5">
      <c r="A2780" s="353">
        <v>101891</v>
      </c>
      <c r="B2780" s="354" t="s">
        <v>5513</v>
      </c>
      <c r="C2780" s="353" t="s">
        <v>27</v>
      </c>
      <c r="D2780" s="355">
        <v>26.12</v>
      </c>
    </row>
    <row r="2781" spans="1:4" ht="40.5">
      <c r="A2781" s="353">
        <v>101892</v>
      </c>
      <c r="B2781" s="354" t="s">
        <v>5514</v>
      </c>
      <c r="C2781" s="353" t="s">
        <v>27</v>
      </c>
      <c r="D2781" s="355">
        <v>71.95</v>
      </c>
    </row>
    <row r="2782" spans="1:4" ht="40.5">
      <c r="A2782" s="353">
        <v>101893</v>
      </c>
      <c r="B2782" s="354" t="s">
        <v>5515</v>
      </c>
      <c r="C2782" s="353" t="s">
        <v>27</v>
      </c>
      <c r="D2782" s="355">
        <v>91.33</v>
      </c>
    </row>
    <row r="2783" spans="1:4" ht="40.5">
      <c r="A2783" s="353">
        <v>101894</v>
      </c>
      <c r="B2783" s="354" t="s">
        <v>5516</v>
      </c>
      <c r="C2783" s="353" t="s">
        <v>27</v>
      </c>
      <c r="D2783" s="355">
        <v>147.08000000000001</v>
      </c>
    </row>
    <row r="2784" spans="1:4" ht="40.5">
      <c r="A2784" s="353">
        <v>101895</v>
      </c>
      <c r="B2784" s="354" t="s">
        <v>5517</v>
      </c>
      <c r="C2784" s="353" t="s">
        <v>27</v>
      </c>
      <c r="D2784" s="355">
        <v>416.12</v>
      </c>
    </row>
    <row r="2785" spans="1:4" ht="40.5">
      <c r="A2785" s="353">
        <v>101896</v>
      </c>
      <c r="B2785" s="354" t="s">
        <v>5518</v>
      </c>
      <c r="C2785" s="353" t="s">
        <v>27</v>
      </c>
      <c r="D2785" s="355">
        <v>636.5</v>
      </c>
    </row>
    <row r="2786" spans="1:4" ht="40.5">
      <c r="A2786" s="353">
        <v>101897</v>
      </c>
      <c r="B2786" s="354" t="s">
        <v>5519</v>
      </c>
      <c r="C2786" s="353" t="s">
        <v>27</v>
      </c>
      <c r="D2786" s="355">
        <v>1031.9100000000001</v>
      </c>
    </row>
    <row r="2787" spans="1:4" ht="40.5">
      <c r="A2787" s="353">
        <v>101898</v>
      </c>
      <c r="B2787" s="354" t="s">
        <v>5520</v>
      </c>
      <c r="C2787" s="353" t="s">
        <v>27</v>
      </c>
      <c r="D2787" s="355">
        <v>1391.38</v>
      </c>
    </row>
    <row r="2788" spans="1:4" ht="40.5">
      <c r="A2788" s="353">
        <v>101899</v>
      </c>
      <c r="B2788" s="354" t="s">
        <v>5521</v>
      </c>
      <c r="C2788" s="353" t="s">
        <v>27</v>
      </c>
      <c r="D2788" s="355">
        <v>2246.42</v>
      </c>
    </row>
    <row r="2789" spans="1:4" ht="40.5">
      <c r="A2789" s="353">
        <v>101900</v>
      </c>
      <c r="B2789" s="354" t="s">
        <v>5522</v>
      </c>
      <c r="C2789" s="353" t="s">
        <v>27</v>
      </c>
      <c r="D2789" s="355">
        <v>4722.99</v>
      </c>
    </row>
    <row r="2790" spans="1:4" ht="27">
      <c r="A2790" s="353">
        <v>101901</v>
      </c>
      <c r="B2790" s="354" t="s">
        <v>5523</v>
      </c>
      <c r="C2790" s="353" t="s">
        <v>27</v>
      </c>
      <c r="D2790" s="355">
        <v>139.63999999999999</v>
      </c>
    </row>
    <row r="2791" spans="1:4" ht="27">
      <c r="A2791" s="353">
        <v>101902</v>
      </c>
      <c r="B2791" s="354" t="s">
        <v>5524</v>
      </c>
      <c r="C2791" s="353" t="s">
        <v>27</v>
      </c>
      <c r="D2791" s="355">
        <v>172.2</v>
      </c>
    </row>
    <row r="2792" spans="1:4" ht="27">
      <c r="A2792" s="353">
        <v>101903</v>
      </c>
      <c r="B2792" s="354" t="s">
        <v>5525</v>
      </c>
      <c r="C2792" s="353" t="s">
        <v>27</v>
      </c>
      <c r="D2792" s="355">
        <v>359.84</v>
      </c>
    </row>
    <row r="2793" spans="1:4" ht="27">
      <c r="A2793" s="353">
        <v>101904</v>
      </c>
      <c r="B2793" s="354" t="s">
        <v>5526</v>
      </c>
      <c r="C2793" s="353" t="s">
        <v>27</v>
      </c>
      <c r="D2793" s="355">
        <v>1335.85</v>
      </c>
    </row>
    <row r="2794" spans="1:4" ht="40.5">
      <c r="A2794" s="353">
        <v>101938</v>
      </c>
      <c r="B2794" s="354" t="s">
        <v>5527</v>
      </c>
      <c r="C2794" s="353" t="s">
        <v>27</v>
      </c>
      <c r="D2794" s="355">
        <v>82.68</v>
      </c>
    </row>
    <row r="2795" spans="1:4" ht="40.5">
      <c r="A2795" s="353">
        <v>101946</v>
      </c>
      <c r="B2795" s="354" t="s">
        <v>5528</v>
      </c>
      <c r="C2795" s="353" t="s">
        <v>27</v>
      </c>
      <c r="D2795" s="355">
        <v>115.83</v>
      </c>
    </row>
    <row r="2796" spans="1:4" ht="54">
      <c r="A2796" s="353">
        <v>91945</v>
      </c>
      <c r="B2796" s="354" t="s">
        <v>427</v>
      </c>
      <c r="C2796" s="353" t="s">
        <v>27</v>
      </c>
      <c r="D2796" s="355">
        <v>6.91</v>
      </c>
    </row>
    <row r="2797" spans="1:4" ht="54">
      <c r="A2797" s="353">
        <v>91946</v>
      </c>
      <c r="B2797" s="354" t="s">
        <v>428</v>
      </c>
      <c r="C2797" s="353" t="s">
        <v>27</v>
      </c>
      <c r="D2797" s="355">
        <v>5.84</v>
      </c>
    </row>
    <row r="2798" spans="1:4" ht="54">
      <c r="A2798" s="353">
        <v>91947</v>
      </c>
      <c r="B2798" s="354" t="s">
        <v>429</v>
      </c>
      <c r="C2798" s="353" t="s">
        <v>27</v>
      </c>
      <c r="D2798" s="355">
        <v>5.19</v>
      </c>
    </row>
    <row r="2799" spans="1:4" ht="54">
      <c r="A2799" s="353">
        <v>91949</v>
      </c>
      <c r="B2799" s="354" t="s">
        <v>430</v>
      </c>
      <c r="C2799" s="353" t="s">
        <v>27</v>
      </c>
      <c r="D2799" s="355">
        <v>10.75</v>
      </c>
    </row>
    <row r="2800" spans="1:4" ht="54">
      <c r="A2800" s="353">
        <v>91950</v>
      </c>
      <c r="B2800" s="354" t="s">
        <v>431</v>
      </c>
      <c r="C2800" s="353" t="s">
        <v>27</v>
      </c>
      <c r="D2800" s="355">
        <v>9.4700000000000006</v>
      </c>
    </row>
    <row r="2801" spans="1:4" ht="54">
      <c r="A2801" s="353">
        <v>91951</v>
      </c>
      <c r="B2801" s="354" t="s">
        <v>432</v>
      </c>
      <c r="C2801" s="353" t="s">
        <v>27</v>
      </c>
      <c r="D2801" s="355">
        <v>8.6999999999999993</v>
      </c>
    </row>
    <row r="2802" spans="1:4" ht="40.5">
      <c r="A2802" s="353">
        <v>91952</v>
      </c>
      <c r="B2802" s="354" t="s">
        <v>1975</v>
      </c>
      <c r="C2802" s="353" t="s">
        <v>27</v>
      </c>
      <c r="D2802" s="355">
        <v>12.84</v>
      </c>
    </row>
    <row r="2803" spans="1:4" ht="40.5">
      <c r="A2803" s="353">
        <v>91953</v>
      </c>
      <c r="B2803" s="354" t="s">
        <v>433</v>
      </c>
      <c r="C2803" s="353" t="s">
        <v>27</v>
      </c>
      <c r="D2803" s="355">
        <v>18.68</v>
      </c>
    </row>
    <row r="2804" spans="1:4" ht="40.5">
      <c r="A2804" s="353">
        <v>91954</v>
      </c>
      <c r="B2804" s="354" t="s">
        <v>1976</v>
      </c>
      <c r="C2804" s="353" t="s">
        <v>27</v>
      </c>
      <c r="D2804" s="355">
        <v>17.2</v>
      </c>
    </row>
    <row r="2805" spans="1:4" ht="40.5">
      <c r="A2805" s="353">
        <v>91955</v>
      </c>
      <c r="B2805" s="354" t="s">
        <v>434</v>
      </c>
      <c r="C2805" s="353" t="s">
        <v>27</v>
      </c>
      <c r="D2805" s="355">
        <v>23.04</v>
      </c>
    </row>
    <row r="2806" spans="1:4" ht="54">
      <c r="A2806" s="353">
        <v>91956</v>
      </c>
      <c r="B2806" s="354" t="s">
        <v>1977</v>
      </c>
      <c r="C2806" s="353" t="s">
        <v>27</v>
      </c>
      <c r="D2806" s="355">
        <v>28.07</v>
      </c>
    </row>
    <row r="2807" spans="1:4" ht="54">
      <c r="A2807" s="353">
        <v>91957</v>
      </c>
      <c r="B2807" s="354" t="s">
        <v>1978</v>
      </c>
      <c r="C2807" s="353" t="s">
        <v>27</v>
      </c>
      <c r="D2807" s="355">
        <v>33.909999999999997</v>
      </c>
    </row>
    <row r="2808" spans="1:4" ht="40.5">
      <c r="A2808" s="353">
        <v>91958</v>
      </c>
      <c r="B2808" s="354" t="s">
        <v>1979</v>
      </c>
      <c r="C2808" s="353" t="s">
        <v>27</v>
      </c>
      <c r="D2808" s="355">
        <v>23.75</v>
      </c>
    </row>
    <row r="2809" spans="1:4" ht="40.5">
      <c r="A2809" s="353">
        <v>91959</v>
      </c>
      <c r="B2809" s="354" t="s">
        <v>435</v>
      </c>
      <c r="C2809" s="353" t="s">
        <v>27</v>
      </c>
      <c r="D2809" s="355">
        <v>29.59</v>
      </c>
    </row>
    <row r="2810" spans="1:4" ht="40.5">
      <c r="A2810" s="353">
        <v>91960</v>
      </c>
      <c r="B2810" s="354" t="s">
        <v>436</v>
      </c>
      <c r="C2810" s="353" t="s">
        <v>27</v>
      </c>
      <c r="D2810" s="355">
        <v>32.44</v>
      </c>
    </row>
    <row r="2811" spans="1:4" ht="40.5">
      <c r="A2811" s="353">
        <v>91961</v>
      </c>
      <c r="B2811" s="354" t="s">
        <v>437</v>
      </c>
      <c r="C2811" s="353" t="s">
        <v>27</v>
      </c>
      <c r="D2811" s="355">
        <v>38.28</v>
      </c>
    </row>
    <row r="2812" spans="1:4" ht="54">
      <c r="A2812" s="353">
        <v>91962</v>
      </c>
      <c r="B2812" s="354" t="s">
        <v>1980</v>
      </c>
      <c r="C2812" s="353" t="s">
        <v>27</v>
      </c>
      <c r="D2812" s="355">
        <v>43.35</v>
      </c>
    </row>
    <row r="2813" spans="1:4" ht="54">
      <c r="A2813" s="353">
        <v>91963</v>
      </c>
      <c r="B2813" s="354" t="s">
        <v>1981</v>
      </c>
      <c r="C2813" s="353" t="s">
        <v>27</v>
      </c>
      <c r="D2813" s="355">
        <v>49.19</v>
      </c>
    </row>
    <row r="2814" spans="1:4" ht="54">
      <c r="A2814" s="353">
        <v>91964</v>
      </c>
      <c r="B2814" s="354" t="s">
        <v>1982</v>
      </c>
      <c r="C2814" s="353" t="s">
        <v>27</v>
      </c>
      <c r="D2814" s="355">
        <v>38.979999999999997</v>
      </c>
    </row>
    <row r="2815" spans="1:4" ht="54">
      <c r="A2815" s="353">
        <v>91965</v>
      </c>
      <c r="B2815" s="354" t="s">
        <v>1983</v>
      </c>
      <c r="C2815" s="353" t="s">
        <v>27</v>
      </c>
      <c r="D2815" s="355">
        <v>44.82</v>
      </c>
    </row>
    <row r="2816" spans="1:4" ht="40.5">
      <c r="A2816" s="353">
        <v>91966</v>
      </c>
      <c r="B2816" s="354" t="s">
        <v>1984</v>
      </c>
      <c r="C2816" s="353" t="s">
        <v>27</v>
      </c>
      <c r="D2816" s="355">
        <v>34.659999999999997</v>
      </c>
    </row>
    <row r="2817" spans="1:4" ht="40.5">
      <c r="A2817" s="353">
        <v>91967</v>
      </c>
      <c r="B2817" s="354" t="s">
        <v>438</v>
      </c>
      <c r="C2817" s="353" t="s">
        <v>27</v>
      </c>
      <c r="D2817" s="355">
        <v>40.5</v>
      </c>
    </row>
    <row r="2818" spans="1:4" ht="40.5">
      <c r="A2818" s="353">
        <v>91968</v>
      </c>
      <c r="B2818" s="354" t="s">
        <v>439</v>
      </c>
      <c r="C2818" s="353" t="s">
        <v>27</v>
      </c>
      <c r="D2818" s="355">
        <v>47.67</v>
      </c>
    </row>
    <row r="2819" spans="1:4" ht="40.5">
      <c r="A2819" s="353">
        <v>91969</v>
      </c>
      <c r="B2819" s="354" t="s">
        <v>440</v>
      </c>
      <c r="C2819" s="353" t="s">
        <v>27</v>
      </c>
      <c r="D2819" s="355">
        <v>53.51</v>
      </c>
    </row>
    <row r="2820" spans="1:4" ht="54">
      <c r="A2820" s="353">
        <v>91970</v>
      </c>
      <c r="B2820" s="354" t="s">
        <v>1985</v>
      </c>
      <c r="C2820" s="353" t="s">
        <v>27</v>
      </c>
      <c r="D2820" s="355">
        <v>50.12</v>
      </c>
    </row>
    <row r="2821" spans="1:4" ht="54">
      <c r="A2821" s="353">
        <v>91971</v>
      </c>
      <c r="B2821" s="354" t="s">
        <v>1986</v>
      </c>
      <c r="C2821" s="353" t="s">
        <v>27</v>
      </c>
      <c r="D2821" s="355">
        <v>59.59</v>
      </c>
    </row>
    <row r="2822" spans="1:4" ht="54">
      <c r="A2822" s="353">
        <v>91972</v>
      </c>
      <c r="B2822" s="354" t="s">
        <v>1987</v>
      </c>
      <c r="C2822" s="353" t="s">
        <v>27</v>
      </c>
      <c r="D2822" s="355">
        <v>54.48</v>
      </c>
    </row>
    <row r="2823" spans="1:4" ht="54">
      <c r="A2823" s="353">
        <v>91973</v>
      </c>
      <c r="B2823" s="354" t="s">
        <v>1988</v>
      </c>
      <c r="C2823" s="353" t="s">
        <v>27</v>
      </c>
      <c r="D2823" s="355">
        <v>63.95</v>
      </c>
    </row>
    <row r="2824" spans="1:4" ht="40.5">
      <c r="A2824" s="353">
        <v>91974</v>
      </c>
      <c r="B2824" s="354" t="s">
        <v>1989</v>
      </c>
      <c r="C2824" s="353" t="s">
        <v>27</v>
      </c>
      <c r="D2824" s="355">
        <v>45.76</v>
      </c>
    </row>
    <row r="2825" spans="1:4" ht="40.5">
      <c r="A2825" s="353">
        <v>91975</v>
      </c>
      <c r="B2825" s="354" t="s">
        <v>441</v>
      </c>
      <c r="C2825" s="353" t="s">
        <v>27</v>
      </c>
      <c r="D2825" s="355">
        <v>55.23</v>
      </c>
    </row>
    <row r="2826" spans="1:4" ht="40.5">
      <c r="A2826" s="353">
        <v>91976</v>
      </c>
      <c r="B2826" s="354" t="s">
        <v>1990</v>
      </c>
      <c r="C2826" s="353" t="s">
        <v>27</v>
      </c>
      <c r="D2826" s="355">
        <v>67.650000000000006</v>
      </c>
    </row>
    <row r="2827" spans="1:4" ht="40.5">
      <c r="A2827" s="353">
        <v>91977</v>
      </c>
      <c r="B2827" s="354" t="s">
        <v>442</v>
      </c>
      <c r="C2827" s="353" t="s">
        <v>27</v>
      </c>
      <c r="D2827" s="355">
        <v>77.12</v>
      </c>
    </row>
    <row r="2828" spans="1:4" ht="40.5">
      <c r="A2828" s="353">
        <v>91978</v>
      </c>
      <c r="B2828" s="354" t="s">
        <v>3269</v>
      </c>
      <c r="C2828" s="353" t="s">
        <v>27</v>
      </c>
      <c r="D2828" s="355">
        <v>28.02</v>
      </c>
    </row>
    <row r="2829" spans="1:4" ht="40.5">
      <c r="A2829" s="353">
        <v>91979</v>
      </c>
      <c r="B2829" s="354" t="s">
        <v>3270</v>
      </c>
      <c r="C2829" s="353" t="s">
        <v>27</v>
      </c>
      <c r="D2829" s="355">
        <v>33.86</v>
      </c>
    </row>
    <row r="2830" spans="1:4" ht="40.5">
      <c r="A2830" s="353">
        <v>91980</v>
      </c>
      <c r="B2830" s="354" t="s">
        <v>3271</v>
      </c>
      <c r="C2830" s="353" t="s">
        <v>27</v>
      </c>
      <c r="D2830" s="355">
        <v>27.04</v>
      </c>
    </row>
    <row r="2831" spans="1:4" ht="40.5">
      <c r="A2831" s="353">
        <v>91981</v>
      </c>
      <c r="B2831" s="354" t="s">
        <v>3272</v>
      </c>
      <c r="C2831" s="353" t="s">
        <v>27</v>
      </c>
      <c r="D2831" s="355">
        <v>32.880000000000003</v>
      </c>
    </row>
    <row r="2832" spans="1:4" ht="40.5">
      <c r="A2832" s="353">
        <v>91982</v>
      </c>
      <c r="B2832" s="354" t="s">
        <v>3273</v>
      </c>
      <c r="C2832" s="353" t="s">
        <v>27</v>
      </c>
      <c r="D2832" s="355">
        <v>69.349999999999994</v>
      </c>
    </row>
    <row r="2833" spans="1:4" ht="40.5">
      <c r="A2833" s="353">
        <v>91983</v>
      </c>
      <c r="B2833" s="354" t="s">
        <v>3274</v>
      </c>
      <c r="C2833" s="353" t="s">
        <v>27</v>
      </c>
      <c r="D2833" s="355">
        <v>75.19</v>
      </c>
    </row>
    <row r="2834" spans="1:4" ht="54">
      <c r="A2834" s="353">
        <v>91984</v>
      </c>
      <c r="B2834" s="354" t="s">
        <v>3275</v>
      </c>
      <c r="C2834" s="353" t="s">
        <v>27</v>
      </c>
      <c r="D2834" s="355">
        <v>11.93</v>
      </c>
    </row>
    <row r="2835" spans="1:4" ht="54">
      <c r="A2835" s="353">
        <v>91985</v>
      </c>
      <c r="B2835" s="354" t="s">
        <v>3276</v>
      </c>
      <c r="C2835" s="353" t="s">
        <v>27</v>
      </c>
      <c r="D2835" s="355">
        <v>17.77</v>
      </c>
    </row>
    <row r="2836" spans="1:4" ht="40.5">
      <c r="A2836" s="353">
        <v>91986</v>
      </c>
      <c r="B2836" s="354" t="s">
        <v>3277</v>
      </c>
      <c r="C2836" s="353" t="s">
        <v>27</v>
      </c>
      <c r="D2836" s="355">
        <v>26.28</v>
      </c>
    </row>
    <row r="2837" spans="1:4" ht="40.5">
      <c r="A2837" s="353">
        <v>91987</v>
      </c>
      <c r="B2837" s="354" t="s">
        <v>3278</v>
      </c>
      <c r="C2837" s="353" t="s">
        <v>27</v>
      </c>
      <c r="D2837" s="355">
        <v>32.119999999999997</v>
      </c>
    </row>
    <row r="2838" spans="1:4" ht="54">
      <c r="A2838" s="353">
        <v>91988</v>
      </c>
      <c r="B2838" s="354" t="s">
        <v>3279</v>
      </c>
      <c r="C2838" s="353" t="s">
        <v>27</v>
      </c>
      <c r="D2838" s="355">
        <v>15.22</v>
      </c>
    </row>
    <row r="2839" spans="1:4" ht="54">
      <c r="A2839" s="353">
        <v>91989</v>
      </c>
      <c r="B2839" s="354" t="s">
        <v>3280</v>
      </c>
      <c r="C2839" s="353" t="s">
        <v>27</v>
      </c>
      <c r="D2839" s="355">
        <v>21.06</v>
      </c>
    </row>
    <row r="2840" spans="1:4" ht="40.5">
      <c r="A2840" s="353">
        <v>91990</v>
      </c>
      <c r="B2840" s="354" t="s">
        <v>43</v>
      </c>
      <c r="C2840" s="353" t="s">
        <v>27</v>
      </c>
      <c r="D2840" s="355">
        <v>22.36</v>
      </c>
    </row>
    <row r="2841" spans="1:4" ht="40.5">
      <c r="A2841" s="353">
        <v>91991</v>
      </c>
      <c r="B2841" s="354" t="s">
        <v>443</v>
      </c>
      <c r="C2841" s="353" t="s">
        <v>27</v>
      </c>
      <c r="D2841" s="355">
        <v>24.13</v>
      </c>
    </row>
    <row r="2842" spans="1:4" ht="40.5">
      <c r="A2842" s="353">
        <v>91992</v>
      </c>
      <c r="B2842" s="354" t="s">
        <v>1991</v>
      </c>
      <c r="C2842" s="353" t="s">
        <v>27</v>
      </c>
      <c r="D2842" s="355">
        <v>28.2</v>
      </c>
    </row>
    <row r="2843" spans="1:4" ht="40.5">
      <c r="A2843" s="353">
        <v>91993</v>
      </c>
      <c r="B2843" s="354" t="s">
        <v>1992</v>
      </c>
      <c r="C2843" s="353" t="s">
        <v>27</v>
      </c>
      <c r="D2843" s="355">
        <v>29.97</v>
      </c>
    </row>
    <row r="2844" spans="1:4" ht="40.5">
      <c r="A2844" s="353">
        <v>91994</v>
      </c>
      <c r="B2844" s="354" t="s">
        <v>444</v>
      </c>
      <c r="C2844" s="353" t="s">
        <v>27</v>
      </c>
      <c r="D2844" s="355">
        <v>16.29</v>
      </c>
    </row>
    <row r="2845" spans="1:4" ht="40.5">
      <c r="A2845" s="353">
        <v>91995</v>
      </c>
      <c r="B2845" s="354" t="s">
        <v>445</v>
      </c>
      <c r="C2845" s="353" t="s">
        <v>27</v>
      </c>
      <c r="D2845" s="355">
        <v>18.059999999999999</v>
      </c>
    </row>
    <row r="2846" spans="1:4" ht="40.5">
      <c r="A2846" s="353">
        <v>91996</v>
      </c>
      <c r="B2846" s="354" t="s">
        <v>1993</v>
      </c>
      <c r="C2846" s="353" t="s">
        <v>27</v>
      </c>
      <c r="D2846" s="355">
        <v>22.13</v>
      </c>
    </row>
    <row r="2847" spans="1:4" ht="40.5">
      <c r="A2847" s="353">
        <v>91997</v>
      </c>
      <c r="B2847" s="354" t="s">
        <v>1994</v>
      </c>
      <c r="C2847" s="353" t="s">
        <v>27</v>
      </c>
      <c r="D2847" s="355">
        <v>23.9</v>
      </c>
    </row>
    <row r="2848" spans="1:4" ht="40.5">
      <c r="A2848" s="353">
        <v>91998</v>
      </c>
      <c r="B2848" s="354" t="s">
        <v>446</v>
      </c>
      <c r="C2848" s="353" t="s">
        <v>27</v>
      </c>
      <c r="D2848" s="355">
        <v>13.94</v>
      </c>
    </row>
    <row r="2849" spans="1:4" ht="40.5">
      <c r="A2849" s="353">
        <v>91999</v>
      </c>
      <c r="B2849" s="354" t="s">
        <v>447</v>
      </c>
      <c r="C2849" s="353" t="s">
        <v>27</v>
      </c>
      <c r="D2849" s="355">
        <v>15.71</v>
      </c>
    </row>
    <row r="2850" spans="1:4" ht="40.5">
      <c r="A2850" s="353">
        <v>92000</v>
      </c>
      <c r="B2850" s="354" t="s">
        <v>1995</v>
      </c>
      <c r="C2850" s="353" t="s">
        <v>27</v>
      </c>
      <c r="D2850" s="355">
        <v>19.78</v>
      </c>
    </row>
    <row r="2851" spans="1:4" ht="40.5">
      <c r="A2851" s="353">
        <v>92001</v>
      </c>
      <c r="B2851" s="354" t="s">
        <v>1996</v>
      </c>
      <c r="C2851" s="353" t="s">
        <v>27</v>
      </c>
      <c r="D2851" s="355">
        <v>21.55</v>
      </c>
    </row>
    <row r="2852" spans="1:4" ht="40.5">
      <c r="A2852" s="353">
        <v>92002</v>
      </c>
      <c r="B2852" s="354" t="s">
        <v>1997</v>
      </c>
      <c r="C2852" s="353" t="s">
        <v>27</v>
      </c>
      <c r="D2852" s="355">
        <v>30.62</v>
      </c>
    </row>
    <row r="2853" spans="1:4" ht="40.5">
      <c r="A2853" s="353">
        <v>92003</v>
      </c>
      <c r="B2853" s="354" t="s">
        <v>1998</v>
      </c>
      <c r="C2853" s="353" t="s">
        <v>27</v>
      </c>
      <c r="D2853" s="355">
        <v>34.159999999999997</v>
      </c>
    </row>
    <row r="2854" spans="1:4" ht="40.5">
      <c r="A2854" s="353">
        <v>92004</v>
      </c>
      <c r="B2854" s="354" t="s">
        <v>1999</v>
      </c>
      <c r="C2854" s="353" t="s">
        <v>27</v>
      </c>
      <c r="D2854" s="355">
        <v>36.46</v>
      </c>
    </row>
    <row r="2855" spans="1:4" ht="40.5">
      <c r="A2855" s="353">
        <v>92005</v>
      </c>
      <c r="B2855" s="354" t="s">
        <v>2000</v>
      </c>
      <c r="C2855" s="353" t="s">
        <v>27</v>
      </c>
      <c r="D2855" s="355">
        <v>40</v>
      </c>
    </row>
    <row r="2856" spans="1:4" ht="40.5">
      <c r="A2856" s="353">
        <v>92006</v>
      </c>
      <c r="B2856" s="354" t="s">
        <v>2001</v>
      </c>
      <c r="C2856" s="353" t="s">
        <v>27</v>
      </c>
      <c r="D2856" s="355">
        <v>25.9</v>
      </c>
    </row>
    <row r="2857" spans="1:4" ht="40.5">
      <c r="A2857" s="353">
        <v>92007</v>
      </c>
      <c r="B2857" s="354" t="s">
        <v>2002</v>
      </c>
      <c r="C2857" s="353" t="s">
        <v>27</v>
      </c>
      <c r="D2857" s="355">
        <v>29.44</v>
      </c>
    </row>
    <row r="2858" spans="1:4" ht="40.5">
      <c r="A2858" s="353">
        <v>92008</v>
      </c>
      <c r="B2858" s="354" t="s">
        <v>2003</v>
      </c>
      <c r="C2858" s="353" t="s">
        <v>27</v>
      </c>
      <c r="D2858" s="355">
        <v>31.74</v>
      </c>
    </row>
    <row r="2859" spans="1:4" ht="40.5">
      <c r="A2859" s="353">
        <v>92009</v>
      </c>
      <c r="B2859" s="354" t="s">
        <v>2004</v>
      </c>
      <c r="C2859" s="353" t="s">
        <v>27</v>
      </c>
      <c r="D2859" s="355">
        <v>35.28</v>
      </c>
    </row>
    <row r="2860" spans="1:4" ht="40.5">
      <c r="A2860" s="353">
        <v>92010</v>
      </c>
      <c r="B2860" s="354" t="s">
        <v>2005</v>
      </c>
      <c r="C2860" s="353" t="s">
        <v>27</v>
      </c>
      <c r="D2860" s="355">
        <v>44.94</v>
      </c>
    </row>
    <row r="2861" spans="1:4" ht="40.5">
      <c r="A2861" s="353">
        <v>92011</v>
      </c>
      <c r="B2861" s="354" t="s">
        <v>2006</v>
      </c>
      <c r="C2861" s="353" t="s">
        <v>27</v>
      </c>
      <c r="D2861" s="355">
        <v>50.25</v>
      </c>
    </row>
    <row r="2862" spans="1:4" ht="40.5">
      <c r="A2862" s="353">
        <v>92012</v>
      </c>
      <c r="B2862" s="354" t="s">
        <v>2007</v>
      </c>
      <c r="C2862" s="353" t="s">
        <v>27</v>
      </c>
      <c r="D2862" s="355">
        <v>50.78</v>
      </c>
    </row>
    <row r="2863" spans="1:4" ht="40.5">
      <c r="A2863" s="353">
        <v>92013</v>
      </c>
      <c r="B2863" s="354" t="s">
        <v>2008</v>
      </c>
      <c r="C2863" s="353" t="s">
        <v>27</v>
      </c>
      <c r="D2863" s="355">
        <v>56.09</v>
      </c>
    </row>
    <row r="2864" spans="1:4" ht="40.5">
      <c r="A2864" s="353">
        <v>92014</v>
      </c>
      <c r="B2864" s="354" t="s">
        <v>2009</v>
      </c>
      <c r="C2864" s="353" t="s">
        <v>27</v>
      </c>
      <c r="D2864" s="355">
        <v>37.869999999999997</v>
      </c>
    </row>
    <row r="2865" spans="1:4" ht="40.5">
      <c r="A2865" s="353">
        <v>92015</v>
      </c>
      <c r="B2865" s="354" t="s">
        <v>2010</v>
      </c>
      <c r="C2865" s="353" t="s">
        <v>27</v>
      </c>
      <c r="D2865" s="355">
        <v>43.18</v>
      </c>
    </row>
    <row r="2866" spans="1:4" ht="40.5">
      <c r="A2866" s="353">
        <v>92016</v>
      </c>
      <c r="B2866" s="354" t="s">
        <v>2011</v>
      </c>
      <c r="C2866" s="353" t="s">
        <v>27</v>
      </c>
      <c r="D2866" s="355">
        <v>43.71</v>
      </c>
    </row>
    <row r="2867" spans="1:4" ht="40.5">
      <c r="A2867" s="353">
        <v>92017</v>
      </c>
      <c r="B2867" s="354" t="s">
        <v>2012</v>
      </c>
      <c r="C2867" s="353" t="s">
        <v>27</v>
      </c>
      <c r="D2867" s="355">
        <v>49.02</v>
      </c>
    </row>
    <row r="2868" spans="1:4" ht="40.5">
      <c r="A2868" s="353">
        <v>92018</v>
      </c>
      <c r="B2868" s="354" t="s">
        <v>2013</v>
      </c>
      <c r="C2868" s="353" t="s">
        <v>27</v>
      </c>
      <c r="D2868" s="355">
        <v>50.16</v>
      </c>
    </row>
    <row r="2869" spans="1:4" ht="40.5">
      <c r="A2869" s="353">
        <v>92019</v>
      </c>
      <c r="B2869" s="354" t="s">
        <v>2014</v>
      </c>
      <c r="C2869" s="353" t="s">
        <v>27</v>
      </c>
      <c r="D2869" s="355">
        <v>59.63</v>
      </c>
    </row>
    <row r="2870" spans="1:4" ht="40.5">
      <c r="A2870" s="353">
        <v>92020</v>
      </c>
      <c r="B2870" s="354" t="s">
        <v>2015</v>
      </c>
      <c r="C2870" s="353" t="s">
        <v>27</v>
      </c>
      <c r="D2870" s="355">
        <v>74.27</v>
      </c>
    </row>
    <row r="2871" spans="1:4" ht="40.5">
      <c r="A2871" s="353">
        <v>92021</v>
      </c>
      <c r="B2871" s="354" t="s">
        <v>2016</v>
      </c>
      <c r="C2871" s="353" t="s">
        <v>27</v>
      </c>
      <c r="D2871" s="355">
        <v>83.74</v>
      </c>
    </row>
    <row r="2872" spans="1:4" ht="54">
      <c r="A2872" s="353">
        <v>92022</v>
      </c>
      <c r="B2872" s="354" t="s">
        <v>448</v>
      </c>
      <c r="C2872" s="353" t="s">
        <v>27</v>
      </c>
      <c r="D2872" s="355">
        <v>27.16</v>
      </c>
    </row>
    <row r="2873" spans="1:4" ht="54">
      <c r="A2873" s="353">
        <v>92023</v>
      </c>
      <c r="B2873" s="354" t="s">
        <v>2017</v>
      </c>
      <c r="C2873" s="353" t="s">
        <v>27</v>
      </c>
      <c r="D2873" s="355">
        <v>33</v>
      </c>
    </row>
    <row r="2874" spans="1:4" ht="54">
      <c r="A2874" s="353">
        <v>92024</v>
      </c>
      <c r="B2874" s="354" t="s">
        <v>2018</v>
      </c>
      <c r="C2874" s="353" t="s">
        <v>27</v>
      </c>
      <c r="D2874" s="355">
        <v>41.53</v>
      </c>
    </row>
    <row r="2875" spans="1:4" ht="54">
      <c r="A2875" s="353">
        <v>92025</v>
      </c>
      <c r="B2875" s="354" t="s">
        <v>2019</v>
      </c>
      <c r="C2875" s="353" t="s">
        <v>27</v>
      </c>
      <c r="D2875" s="355">
        <v>47.37</v>
      </c>
    </row>
    <row r="2876" spans="1:4" ht="54">
      <c r="A2876" s="353">
        <v>92026</v>
      </c>
      <c r="B2876" s="354" t="s">
        <v>2020</v>
      </c>
      <c r="C2876" s="353" t="s">
        <v>27</v>
      </c>
      <c r="D2876" s="355">
        <v>38.07</v>
      </c>
    </row>
    <row r="2877" spans="1:4" ht="54">
      <c r="A2877" s="353">
        <v>92027</v>
      </c>
      <c r="B2877" s="354" t="s">
        <v>2021</v>
      </c>
      <c r="C2877" s="353" t="s">
        <v>27</v>
      </c>
      <c r="D2877" s="355">
        <v>43.91</v>
      </c>
    </row>
    <row r="2878" spans="1:4" ht="54">
      <c r="A2878" s="353">
        <v>92028</v>
      </c>
      <c r="B2878" s="354" t="s">
        <v>2022</v>
      </c>
      <c r="C2878" s="353" t="s">
        <v>27</v>
      </c>
      <c r="D2878" s="355">
        <v>31.53</v>
      </c>
    </row>
    <row r="2879" spans="1:4" ht="54">
      <c r="A2879" s="353">
        <v>92029</v>
      </c>
      <c r="B2879" s="354" t="s">
        <v>2023</v>
      </c>
      <c r="C2879" s="353" t="s">
        <v>27</v>
      </c>
      <c r="D2879" s="355">
        <v>37.369999999999997</v>
      </c>
    </row>
    <row r="2880" spans="1:4" ht="54">
      <c r="A2880" s="353">
        <v>92030</v>
      </c>
      <c r="B2880" s="354" t="s">
        <v>2024</v>
      </c>
      <c r="C2880" s="353" t="s">
        <v>27</v>
      </c>
      <c r="D2880" s="355">
        <v>45.85</v>
      </c>
    </row>
    <row r="2881" spans="1:4" ht="54">
      <c r="A2881" s="353">
        <v>92031</v>
      </c>
      <c r="B2881" s="354" t="s">
        <v>2025</v>
      </c>
      <c r="C2881" s="353" t="s">
        <v>27</v>
      </c>
      <c r="D2881" s="355">
        <v>51.69</v>
      </c>
    </row>
    <row r="2882" spans="1:4" ht="54">
      <c r="A2882" s="353">
        <v>92032</v>
      </c>
      <c r="B2882" s="354" t="s">
        <v>2026</v>
      </c>
      <c r="C2882" s="353" t="s">
        <v>27</v>
      </c>
      <c r="D2882" s="355">
        <v>46.76</v>
      </c>
    </row>
    <row r="2883" spans="1:4" ht="54">
      <c r="A2883" s="353">
        <v>92033</v>
      </c>
      <c r="B2883" s="354" t="s">
        <v>2027</v>
      </c>
      <c r="C2883" s="353" t="s">
        <v>27</v>
      </c>
      <c r="D2883" s="355">
        <v>52.6</v>
      </c>
    </row>
    <row r="2884" spans="1:4" ht="67.5">
      <c r="A2884" s="353">
        <v>92034</v>
      </c>
      <c r="B2884" s="354" t="s">
        <v>2028</v>
      </c>
      <c r="C2884" s="353" t="s">
        <v>27</v>
      </c>
      <c r="D2884" s="355">
        <v>42.44</v>
      </c>
    </row>
    <row r="2885" spans="1:4" ht="67.5">
      <c r="A2885" s="353">
        <v>92035</v>
      </c>
      <c r="B2885" s="354" t="s">
        <v>2029</v>
      </c>
      <c r="C2885" s="353" t="s">
        <v>27</v>
      </c>
      <c r="D2885" s="355">
        <v>48.28</v>
      </c>
    </row>
    <row r="2886" spans="1:4" ht="54">
      <c r="A2886" s="353">
        <v>97583</v>
      </c>
      <c r="B2886" s="354" t="s">
        <v>4038</v>
      </c>
      <c r="C2886" s="353" t="s">
        <v>27</v>
      </c>
      <c r="D2886" s="355">
        <v>75.28</v>
      </c>
    </row>
    <row r="2887" spans="1:4" ht="54">
      <c r="A2887" s="353">
        <v>97584</v>
      </c>
      <c r="B2887" s="354" t="s">
        <v>4039</v>
      </c>
      <c r="C2887" s="353" t="s">
        <v>27</v>
      </c>
      <c r="D2887" s="355">
        <v>106.89</v>
      </c>
    </row>
    <row r="2888" spans="1:4" ht="54">
      <c r="A2888" s="353">
        <v>97585</v>
      </c>
      <c r="B2888" s="354" t="s">
        <v>4040</v>
      </c>
      <c r="C2888" s="353" t="s">
        <v>27</v>
      </c>
      <c r="D2888" s="355">
        <v>102.13</v>
      </c>
    </row>
    <row r="2889" spans="1:4" ht="54">
      <c r="A2889" s="353">
        <v>97586</v>
      </c>
      <c r="B2889" s="354" t="s">
        <v>4041</v>
      </c>
      <c r="C2889" s="353" t="s">
        <v>27</v>
      </c>
      <c r="D2889" s="355">
        <v>140.31</v>
      </c>
    </row>
    <row r="2890" spans="1:4" ht="54">
      <c r="A2890" s="353">
        <v>97587</v>
      </c>
      <c r="B2890" s="354" t="s">
        <v>4042</v>
      </c>
      <c r="C2890" s="353" t="s">
        <v>27</v>
      </c>
      <c r="D2890" s="355">
        <v>260.38</v>
      </c>
    </row>
    <row r="2891" spans="1:4" ht="54">
      <c r="A2891" s="353">
        <v>97589</v>
      </c>
      <c r="B2891" s="354" t="s">
        <v>4043</v>
      </c>
      <c r="C2891" s="353" t="s">
        <v>27</v>
      </c>
      <c r="D2891" s="355">
        <v>28.38</v>
      </c>
    </row>
    <row r="2892" spans="1:4" ht="54">
      <c r="A2892" s="353">
        <v>97590</v>
      </c>
      <c r="B2892" s="354" t="s">
        <v>4044</v>
      </c>
      <c r="C2892" s="353" t="s">
        <v>27</v>
      </c>
      <c r="D2892" s="355">
        <v>81.13</v>
      </c>
    </row>
    <row r="2893" spans="1:4" ht="54">
      <c r="A2893" s="353">
        <v>97591</v>
      </c>
      <c r="B2893" s="354" t="s">
        <v>4045</v>
      </c>
      <c r="C2893" s="353" t="s">
        <v>27</v>
      </c>
      <c r="D2893" s="355">
        <v>103.45</v>
      </c>
    </row>
    <row r="2894" spans="1:4" ht="40.5">
      <c r="A2894" s="353">
        <v>97592</v>
      </c>
      <c r="B2894" s="354" t="s">
        <v>4046</v>
      </c>
      <c r="C2894" s="353" t="s">
        <v>27</v>
      </c>
      <c r="D2894" s="355">
        <v>28.97</v>
      </c>
    </row>
    <row r="2895" spans="1:4" ht="40.5">
      <c r="A2895" s="353">
        <v>97593</v>
      </c>
      <c r="B2895" s="354" t="s">
        <v>4047</v>
      </c>
      <c r="C2895" s="353" t="s">
        <v>27</v>
      </c>
      <c r="D2895" s="355">
        <v>122.51</v>
      </c>
    </row>
    <row r="2896" spans="1:4" ht="54">
      <c r="A2896" s="353">
        <v>97594</v>
      </c>
      <c r="B2896" s="354" t="s">
        <v>4048</v>
      </c>
      <c r="C2896" s="353" t="s">
        <v>27</v>
      </c>
      <c r="D2896" s="355">
        <v>105.17</v>
      </c>
    </row>
    <row r="2897" spans="1:4" ht="40.5">
      <c r="A2897" s="353">
        <v>97595</v>
      </c>
      <c r="B2897" s="354" t="s">
        <v>4049</v>
      </c>
      <c r="C2897" s="353" t="s">
        <v>27</v>
      </c>
      <c r="D2897" s="355">
        <v>88.29</v>
      </c>
    </row>
    <row r="2898" spans="1:4" ht="40.5">
      <c r="A2898" s="353">
        <v>97596</v>
      </c>
      <c r="B2898" s="354" t="s">
        <v>4050</v>
      </c>
      <c r="C2898" s="353" t="s">
        <v>27</v>
      </c>
      <c r="D2898" s="355">
        <v>59.79</v>
      </c>
    </row>
    <row r="2899" spans="1:4" ht="40.5">
      <c r="A2899" s="353">
        <v>97597</v>
      </c>
      <c r="B2899" s="354" t="s">
        <v>4051</v>
      </c>
      <c r="C2899" s="353" t="s">
        <v>27</v>
      </c>
      <c r="D2899" s="355">
        <v>61.04</v>
      </c>
    </row>
    <row r="2900" spans="1:4" ht="40.5">
      <c r="A2900" s="353">
        <v>97598</v>
      </c>
      <c r="B2900" s="354" t="s">
        <v>4052</v>
      </c>
      <c r="C2900" s="353" t="s">
        <v>27</v>
      </c>
      <c r="D2900" s="355">
        <v>57.4</v>
      </c>
    </row>
    <row r="2901" spans="1:4" ht="40.5">
      <c r="A2901" s="353">
        <v>97599</v>
      </c>
      <c r="B2901" s="354" t="s">
        <v>4053</v>
      </c>
      <c r="C2901" s="353" t="s">
        <v>27</v>
      </c>
      <c r="D2901" s="355">
        <v>21.88</v>
      </c>
    </row>
    <row r="2902" spans="1:4" ht="27">
      <c r="A2902" s="353">
        <v>97609</v>
      </c>
      <c r="B2902" s="354" t="s">
        <v>4054</v>
      </c>
      <c r="C2902" s="353" t="s">
        <v>27</v>
      </c>
      <c r="D2902" s="355">
        <v>12.94</v>
      </c>
    </row>
    <row r="2903" spans="1:4" ht="27">
      <c r="A2903" s="353">
        <v>97610</v>
      </c>
      <c r="B2903" s="354" t="s">
        <v>4055</v>
      </c>
      <c r="C2903" s="353" t="s">
        <v>27</v>
      </c>
      <c r="D2903" s="355">
        <v>13.86</v>
      </c>
    </row>
    <row r="2904" spans="1:4" ht="40.5">
      <c r="A2904" s="353">
        <v>97611</v>
      </c>
      <c r="B2904" s="354" t="s">
        <v>4056</v>
      </c>
      <c r="C2904" s="353" t="s">
        <v>27</v>
      </c>
      <c r="D2904" s="355">
        <v>16.09</v>
      </c>
    </row>
    <row r="2905" spans="1:4" ht="40.5">
      <c r="A2905" s="353">
        <v>97612</v>
      </c>
      <c r="B2905" s="354" t="s">
        <v>4057</v>
      </c>
      <c r="C2905" s="353" t="s">
        <v>27</v>
      </c>
      <c r="D2905" s="355">
        <v>17.39</v>
      </c>
    </row>
    <row r="2906" spans="1:4" ht="40.5">
      <c r="A2906" s="353">
        <v>97613</v>
      </c>
      <c r="B2906" s="354" t="s">
        <v>4058</v>
      </c>
      <c r="C2906" s="353" t="s">
        <v>27</v>
      </c>
      <c r="D2906" s="355">
        <v>21.71</v>
      </c>
    </row>
    <row r="2907" spans="1:4" ht="40.5">
      <c r="A2907" s="353">
        <v>97614</v>
      </c>
      <c r="B2907" s="354" t="s">
        <v>4059</v>
      </c>
      <c r="C2907" s="353" t="s">
        <v>27</v>
      </c>
      <c r="D2907" s="355">
        <v>37.299999999999997</v>
      </c>
    </row>
    <row r="2908" spans="1:4" ht="40.5">
      <c r="A2908" s="353">
        <v>97615</v>
      </c>
      <c r="B2908" s="354" t="s">
        <v>4060</v>
      </c>
      <c r="C2908" s="353" t="s">
        <v>27</v>
      </c>
      <c r="D2908" s="355">
        <v>44.6</v>
      </c>
    </row>
    <row r="2909" spans="1:4" ht="40.5">
      <c r="A2909" s="353">
        <v>97616</v>
      </c>
      <c r="B2909" s="354" t="s">
        <v>4061</v>
      </c>
      <c r="C2909" s="353" t="s">
        <v>27</v>
      </c>
      <c r="D2909" s="355">
        <v>51.75</v>
      </c>
    </row>
    <row r="2910" spans="1:4" ht="40.5">
      <c r="A2910" s="353">
        <v>97617</v>
      </c>
      <c r="B2910" s="354" t="s">
        <v>4062</v>
      </c>
      <c r="C2910" s="353" t="s">
        <v>27</v>
      </c>
      <c r="D2910" s="355">
        <v>51.54</v>
      </c>
    </row>
    <row r="2911" spans="1:4" ht="40.5">
      <c r="A2911" s="353">
        <v>97618</v>
      </c>
      <c r="B2911" s="354" t="s">
        <v>4063</v>
      </c>
      <c r="C2911" s="353" t="s">
        <v>27</v>
      </c>
      <c r="D2911" s="355">
        <v>46.42</v>
      </c>
    </row>
    <row r="2912" spans="1:4" ht="27">
      <c r="A2912" s="353">
        <v>100902</v>
      </c>
      <c r="B2912" s="354" t="s">
        <v>4064</v>
      </c>
      <c r="C2912" s="353" t="s">
        <v>27</v>
      </c>
      <c r="D2912" s="355">
        <v>21.09</v>
      </c>
    </row>
    <row r="2913" spans="1:4" ht="40.5">
      <c r="A2913" s="353">
        <v>100903</v>
      </c>
      <c r="B2913" s="354" t="s">
        <v>4065</v>
      </c>
      <c r="C2913" s="353" t="s">
        <v>27</v>
      </c>
      <c r="D2913" s="355">
        <v>25.15</v>
      </c>
    </row>
    <row r="2914" spans="1:4" ht="54">
      <c r="A2914" s="353">
        <v>100904</v>
      </c>
      <c r="B2914" s="354" t="s">
        <v>4066</v>
      </c>
      <c r="C2914" s="353" t="s">
        <v>27</v>
      </c>
      <c r="D2914" s="355">
        <v>75.28</v>
      </c>
    </row>
    <row r="2915" spans="1:4" ht="54">
      <c r="A2915" s="353">
        <v>100905</v>
      </c>
      <c r="B2915" s="354" t="s">
        <v>4067</v>
      </c>
      <c r="C2915" s="353" t="s">
        <v>27</v>
      </c>
      <c r="D2915" s="355">
        <v>204.27</v>
      </c>
    </row>
    <row r="2916" spans="1:4" ht="54">
      <c r="A2916" s="353">
        <v>100906</v>
      </c>
      <c r="B2916" s="354" t="s">
        <v>4068</v>
      </c>
      <c r="C2916" s="353" t="s">
        <v>27</v>
      </c>
      <c r="D2916" s="355">
        <v>280.63</v>
      </c>
    </row>
    <row r="2917" spans="1:4" ht="40.5">
      <c r="A2917" s="353">
        <v>100919</v>
      </c>
      <c r="B2917" s="354" t="s">
        <v>4069</v>
      </c>
      <c r="C2917" s="353" t="s">
        <v>27</v>
      </c>
      <c r="D2917" s="355">
        <v>42.39</v>
      </c>
    </row>
    <row r="2918" spans="1:4" ht="40.5">
      <c r="A2918" s="353">
        <v>100920</v>
      </c>
      <c r="B2918" s="354" t="s">
        <v>4070</v>
      </c>
      <c r="C2918" s="353" t="s">
        <v>27</v>
      </c>
      <c r="D2918" s="355">
        <v>71.14</v>
      </c>
    </row>
    <row r="2919" spans="1:4" ht="40.5">
      <c r="A2919" s="353">
        <v>100921</v>
      </c>
      <c r="B2919" s="354" t="s">
        <v>4071</v>
      </c>
      <c r="C2919" s="353" t="s">
        <v>27</v>
      </c>
      <c r="D2919" s="355">
        <v>53.74</v>
      </c>
    </row>
    <row r="2920" spans="1:4" ht="40.5">
      <c r="A2920" s="353">
        <v>100922</v>
      </c>
      <c r="B2920" s="354" t="s">
        <v>4072</v>
      </c>
      <c r="C2920" s="353" t="s">
        <v>27</v>
      </c>
      <c r="D2920" s="355">
        <v>38.79</v>
      </c>
    </row>
    <row r="2921" spans="1:4" ht="40.5">
      <c r="A2921" s="353">
        <v>100923</v>
      </c>
      <c r="B2921" s="354" t="s">
        <v>4073</v>
      </c>
      <c r="C2921" s="353" t="s">
        <v>27</v>
      </c>
      <c r="D2921" s="355">
        <v>45.61</v>
      </c>
    </row>
    <row r="2922" spans="1:4" ht="67.5">
      <c r="A2922" s="353">
        <v>101489</v>
      </c>
      <c r="B2922" s="354" t="s">
        <v>5529</v>
      </c>
      <c r="C2922" s="353" t="s">
        <v>27</v>
      </c>
      <c r="D2922" s="355">
        <v>1044.8499999999999</v>
      </c>
    </row>
    <row r="2923" spans="1:4" ht="67.5">
      <c r="A2923" s="353">
        <v>101490</v>
      </c>
      <c r="B2923" s="354" t="s">
        <v>5530</v>
      </c>
      <c r="C2923" s="353" t="s">
        <v>27</v>
      </c>
      <c r="D2923" s="355">
        <v>1138.02</v>
      </c>
    </row>
    <row r="2924" spans="1:4" ht="67.5">
      <c r="A2924" s="353">
        <v>101491</v>
      </c>
      <c r="B2924" s="354" t="s">
        <v>5531</v>
      </c>
      <c r="C2924" s="353" t="s">
        <v>27</v>
      </c>
      <c r="D2924" s="355">
        <v>1188.18</v>
      </c>
    </row>
    <row r="2925" spans="1:4" ht="67.5">
      <c r="A2925" s="353">
        <v>101492</v>
      </c>
      <c r="B2925" s="354" t="s">
        <v>5532</v>
      </c>
      <c r="C2925" s="353" t="s">
        <v>27</v>
      </c>
      <c r="D2925" s="355">
        <v>1325.01</v>
      </c>
    </row>
    <row r="2926" spans="1:4" ht="67.5">
      <c r="A2926" s="353">
        <v>101493</v>
      </c>
      <c r="B2926" s="354" t="s">
        <v>5533</v>
      </c>
      <c r="C2926" s="353" t="s">
        <v>27</v>
      </c>
      <c r="D2926" s="355">
        <v>1034.7</v>
      </c>
    </row>
    <row r="2927" spans="1:4" ht="67.5">
      <c r="A2927" s="353">
        <v>101494</v>
      </c>
      <c r="B2927" s="354" t="s">
        <v>5534</v>
      </c>
      <c r="C2927" s="353" t="s">
        <v>27</v>
      </c>
      <c r="D2927" s="355">
        <v>1127.8699999999999</v>
      </c>
    </row>
    <row r="2928" spans="1:4" ht="67.5">
      <c r="A2928" s="353">
        <v>101495</v>
      </c>
      <c r="B2928" s="354" t="s">
        <v>5535</v>
      </c>
      <c r="C2928" s="353" t="s">
        <v>27</v>
      </c>
      <c r="D2928" s="355">
        <v>1178.03</v>
      </c>
    </row>
    <row r="2929" spans="1:4" ht="67.5">
      <c r="A2929" s="353">
        <v>101496</v>
      </c>
      <c r="B2929" s="354" t="s">
        <v>5536</v>
      </c>
      <c r="C2929" s="353" t="s">
        <v>27</v>
      </c>
      <c r="D2929" s="355">
        <v>1314.86</v>
      </c>
    </row>
    <row r="2930" spans="1:4" ht="54">
      <c r="A2930" s="353">
        <v>101497</v>
      </c>
      <c r="B2930" s="354" t="s">
        <v>5537</v>
      </c>
      <c r="C2930" s="353" t="s">
        <v>27</v>
      </c>
      <c r="D2930" s="355">
        <v>1272.3599999999999</v>
      </c>
    </row>
    <row r="2931" spans="1:4" ht="54">
      <c r="A2931" s="353">
        <v>101498</v>
      </c>
      <c r="B2931" s="354" t="s">
        <v>5538</v>
      </c>
      <c r="C2931" s="353" t="s">
        <v>27</v>
      </c>
      <c r="D2931" s="355">
        <v>1413.38</v>
      </c>
    </row>
    <row r="2932" spans="1:4" ht="54">
      <c r="A2932" s="353">
        <v>101499</v>
      </c>
      <c r="B2932" s="354" t="s">
        <v>5539</v>
      </c>
      <c r="C2932" s="353" t="s">
        <v>27</v>
      </c>
      <c r="D2932" s="355">
        <v>1489.31</v>
      </c>
    </row>
    <row r="2933" spans="1:4" ht="54">
      <c r="A2933" s="353">
        <v>101500</v>
      </c>
      <c r="B2933" s="354" t="s">
        <v>5540</v>
      </c>
      <c r="C2933" s="353" t="s">
        <v>27</v>
      </c>
      <c r="D2933" s="355">
        <v>1685.58</v>
      </c>
    </row>
    <row r="2934" spans="1:4" ht="54">
      <c r="A2934" s="353">
        <v>101501</v>
      </c>
      <c r="B2934" s="354" t="s">
        <v>5541</v>
      </c>
      <c r="C2934" s="353" t="s">
        <v>27</v>
      </c>
      <c r="D2934" s="355">
        <v>1267.82</v>
      </c>
    </row>
    <row r="2935" spans="1:4" ht="54">
      <c r="A2935" s="353">
        <v>101502</v>
      </c>
      <c r="B2935" s="354" t="s">
        <v>5542</v>
      </c>
      <c r="C2935" s="353" t="s">
        <v>27</v>
      </c>
      <c r="D2935" s="355">
        <v>1408.84</v>
      </c>
    </row>
    <row r="2936" spans="1:4" ht="54">
      <c r="A2936" s="353">
        <v>101503</v>
      </c>
      <c r="B2936" s="354" t="s">
        <v>5543</v>
      </c>
      <c r="C2936" s="353" t="s">
        <v>27</v>
      </c>
      <c r="D2936" s="355">
        <v>1484.77</v>
      </c>
    </row>
    <row r="2937" spans="1:4" ht="54">
      <c r="A2937" s="353">
        <v>101504</v>
      </c>
      <c r="B2937" s="354" t="s">
        <v>5544</v>
      </c>
      <c r="C2937" s="353" t="s">
        <v>27</v>
      </c>
      <c r="D2937" s="355">
        <v>1681.04</v>
      </c>
    </row>
    <row r="2938" spans="1:4" ht="67.5">
      <c r="A2938" s="353">
        <v>101505</v>
      </c>
      <c r="B2938" s="354" t="s">
        <v>5545</v>
      </c>
      <c r="C2938" s="353" t="s">
        <v>27</v>
      </c>
      <c r="D2938" s="355">
        <v>1382.08</v>
      </c>
    </row>
    <row r="2939" spans="1:4" ht="67.5">
      <c r="A2939" s="353">
        <v>101506</v>
      </c>
      <c r="B2939" s="354" t="s">
        <v>5546</v>
      </c>
      <c r="C2939" s="353" t="s">
        <v>27</v>
      </c>
      <c r="D2939" s="355">
        <v>1570.11</v>
      </c>
    </row>
    <row r="2940" spans="1:4" ht="67.5">
      <c r="A2940" s="353">
        <v>101507</v>
      </c>
      <c r="B2940" s="354" t="s">
        <v>5547</v>
      </c>
      <c r="C2940" s="353" t="s">
        <v>27</v>
      </c>
      <c r="D2940" s="355">
        <v>1671.34</v>
      </c>
    </row>
    <row r="2941" spans="1:4" ht="67.5">
      <c r="A2941" s="353">
        <v>101508</v>
      </c>
      <c r="B2941" s="354" t="s">
        <v>5548</v>
      </c>
      <c r="C2941" s="353" t="s">
        <v>27</v>
      </c>
      <c r="D2941" s="355">
        <v>1926</v>
      </c>
    </row>
    <row r="2942" spans="1:4" ht="54">
      <c r="A2942" s="353">
        <v>101509</v>
      </c>
      <c r="B2942" s="354" t="s">
        <v>5549</v>
      </c>
      <c r="C2942" s="353" t="s">
        <v>27</v>
      </c>
      <c r="D2942" s="355">
        <v>1509.9</v>
      </c>
    </row>
    <row r="2943" spans="1:4" ht="54">
      <c r="A2943" s="353">
        <v>101510</v>
      </c>
      <c r="B2943" s="354" t="s">
        <v>5550</v>
      </c>
      <c r="C2943" s="353" t="s">
        <v>27</v>
      </c>
      <c r="D2943" s="355">
        <v>1697.93</v>
      </c>
    </row>
    <row r="2944" spans="1:4" ht="54">
      <c r="A2944" s="353">
        <v>101511</v>
      </c>
      <c r="B2944" s="354" t="s">
        <v>5551</v>
      </c>
      <c r="C2944" s="353" t="s">
        <v>27</v>
      </c>
      <c r="D2944" s="355">
        <v>1799.16</v>
      </c>
    </row>
    <row r="2945" spans="1:4" ht="54">
      <c r="A2945" s="353">
        <v>101512</v>
      </c>
      <c r="B2945" s="354" t="s">
        <v>5552</v>
      </c>
      <c r="C2945" s="353" t="s">
        <v>27</v>
      </c>
      <c r="D2945" s="355">
        <v>2053.8200000000002</v>
      </c>
    </row>
    <row r="2946" spans="1:4" ht="67.5">
      <c r="A2946" s="353">
        <v>101513</v>
      </c>
      <c r="B2946" s="354" t="s">
        <v>5553</v>
      </c>
      <c r="C2946" s="353" t="s">
        <v>27</v>
      </c>
      <c r="D2946" s="355">
        <v>615.22</v>
      </c>
    </row>
    <row r="2947" spans="1:4" ht="67.5">
      <c r="A2947" s="353">
        <v>101514</v>
      </c>
      <c r="B2947" s="354" t="s">
        <v>5554</v>
      </c>
      <c r="C2947" s="353" t="s">
        <v>27</v>
      </c>
      <c r="D2947" s="355">
        <v>727.02</v>
      </c>
    </row>
    <row r="2948" spans="1:4" ht="67.5">
      <c r="A2948" s="353">
        <v>101515</v>
      </c>
      <c r="B2948" s="354" t="s">
        <v>5555</v>
      </c>
      <c r="C2948" s="353" t="s">
        <v>27</v>
      </c>
      <c r="D2948" s="355">
        <v>787.21</v>
      </c>
    </row>
    <row r="2949" spans="1:4" ht="67.5">
      <c r="A2949" s="353">
        <v>101516</v>
      </c>
      <c r="B2949" s="354" t="s">
        <v>5556</v>
      </c>
      <c r="C2949" s="353" t="s">
        <v>27</v>
      </c>
      <c r="D2949" s="355">
        <v>926.08</v>
      </c>
    </row>
    <row r="2950" spans="1:4" ht="67.5">
      <c r="A2950" s="353">
        <v>101517</v>
      </c>
      <c r="B2950" s="354" t="s">
        <v>5557</v>
      </c>
      <c r="C2950" s="353" t="s">
        <v>27</v>
      </c>
      <c r="D2950" s="355">
        <v>605.08000000000004</v>
      </c>
    </row>
    <row r="2951" spans="1:4" ht="67.5">
      <c r="A2951" s="353">
        <v>101518</v>
      </c>
      <c r="B2951" s="354" t="s">
        <v>5558</v>
      </c>
      <c r="C2951" s="353" t="s">
        <v>27</v>
      </c>
      <c r="D2951" s="355">
        <v>716.88</v>
      </c>
    </row>
    <row r="2952" spans="1:4" ht="67.5">
      <c r="A2952" s="353">
        <v>101519</v>
      </c>
      <c r="B2952" s="354" t="s">
        <v>5559</v>
      </c>
      <c r="C2952" s="353" t="s">
        <v>27</v>
      </c>
      <c r="D2952" s="355">
        <v>777.07</v>
      </c>
    </row>
    <row r="2953" spans="1:4" ht="67.5">
      <c r="A2953" s="353">
        <v>101520</v>
      </c>
      <c r="B2953" s="354" t="s">
        <v>5560</v>
      </c>
      <c r="C2953" s="353" t="s">
        <v>27</v>
      </c>
      <c r="D2953" s="355">
        <v>915.94</v>
      </c>
    </row>
    <row r="2954" spans="1:4" ht="67.5">
      <c r="A2954" s="353">
        <v>101521</v>
      </c>
      <c r="B2954" s="354" t="s">
        <v>5561</v>
      </c>
      <c r="C2954" s="353" t="s">
        <v>27</v>
      </c>
      <c r="D2954" s="355">
        <v>857.98</v>
      </c>
    </row>
    <row r="2955" spans="1:4" ht="67.5">
      <c r="A2955" s="353">
        <v>101522</v>
      </c>
      <c r="B2955" s="354" t="s">
        <v>5562</v>
      </c>
      <c r="C2955" s="353" t="s">
        <v>27</v>
      </c>
      <c r="D2955" s="355">
        <v>1025.68</v>
      </c>
    </row>
    <row r="2956" spans="1:4" ht="67.5">
      <c r="A2956" s="353">
        <v>101523</v>
      </c>
      <c r="B2956" s="354" t="s">
        <v>5563</v>
      </c>
      <c r="C2956" s="353" t="s">
        <v>27</v>
      </c>
      <c r="D2956" s="355">
        <v>1115.97</v>
      </c>
    </row>
    <row r="2957" spans="1:4" ht="67.5">
      <c r="A2957" s="353">
        <v>101524</v>
      </c>
      <c r="B2957" s="354" t="s">
        <v>5564</v>
      </c>
      <c r="C2957" s="353" t="s">
        <v>27</v>
      </c>
      <c r="D2957" s="355">
        <v>1324.27</v>
      </c>
    </row>
    <row r="2958" spans="1:4" ht="67.5">
      <c r="A2958" s="353">
        <v>101525</v>
      </c>
      <c r="B2958" s="354" t="s">
        <v>5565</v>
      </c>
      <c r="C2958" s="353" t="s">
        <v>27</v>
      </c>
      <c r="D2958" s="355">
        <v>853.45</v>
      </c>
    </row>
    <row r="2959" spans="1:4" ht="67.5">
      <c r="A2959" s="353">
        <v>101526</v>
      </c>
      <c r="B2959" s="354" t="s">
        <v>5566</v>
      </c>
      <c r="C2959" s="353" t="s">
        <v>27</v>
      </c>
      <c r="D2959" s="355">
        <v>1021.15</v>
      </c>
    </row>
    <row r="2960" spans="1:4" ht="67.5">
      <c r="A2960" s="353">
        <v>101527</v>
      </c>
      <c r="B2960" s="354" t="s">
        <v>5567</v>
      </c>
      <c r="C2960" s="353" t="s">
        <v>27</v>
      </c>
      <c r="D2960" s="355">
        <v>1111.44</v>
      </c>
    </row>
    <row r="2961" spans="1:4" ht="67.5">
      <c r="A2961" s="353">
        <v>101528</v>
      </c>
      <c r="B2961" s="354" t="s">
        <v>5568</v>
      </c>
      <c r="C2961" s="353" t="s">
        <v>27</v>
      </c>
      <c r="D2961" s="355">
        <v>1319.74</v>
      </c>
    </row>
    <row r="2962" spans="1:4" ht="67.5">
      <c r="A2962" s="353">
        <v>101529</v>
      </c>
      <c r="B2962" s="354" t="s">
        <v>5569</v>
      </c>
      <c r="C2962" s="353" t="s">
        <v>27</v>
      </c>
      <c r="D2962" s="355">
        <v>984.55</v>
      </c>
    </row>
    <row r="2963" spans="1:4" ht="67.5">
      <c r="A2963" s="353">
        <v>101530</v>
      </c>
      <c r="B2963" s="354" t="s">
        <v>5570</v>
      </c>
      <c r="C2963" s="353" t="s">
        <v>27</v>
      </c>
      <c r="D2963" s="355">
        <v>1208.1500000000001</v>
      </c>
    </row>
    <row r="2964" spans="1:4" ht="67.5">
      <c r="A2964" s="353">
        <v>101531</v>
      </c>
      <c r="B2964" s="354" t="s">
        <v>5571</v>
      </c>
      <c r="C2964" s="353" t="s">
        <v>27</v>
      </c>
      <c r="D2964" s="355">
        <v>1328.54</v>
      </c>
    </row>
    <row r="2965" spans="1:4" ht="67.5">
      <c r="A2965" s="353">
        <v>101532</v>
      </c>
      <c r="B2965" s="354" t="s">
        <v>5572</v>
      </c>
      <c r="C2965" s="353" t="s">
        <v>27</v>
      </c>
      <c r="D2965" s="355">
        <v>1606.27</v>
      </c>
    </row>
    <row r="2966" spans="1:4" ht="67.5">
      <c r="A2966" s="353">
        <v>101533</v>
      </c>
      <c r="B2966" s="354" t="s">
        <v>5573</v>
      </c>
      <c r="C2966" s="353" t="s">
        <v>27</v>
      </c>
      <c r="D2966" s="355">
        <v>1112.3800000000001</v>
      </c>
    </row>
    <row r="2967" spans="1:4" ht="67.5">
      <c r="A2967" s="353">
        <v>101534</v>
      </c>
      <c r="B2967" s="354" t="s">
        <v>5574</v>
      </c>
      <c r="C2967" s="353" t="s">
        <v>27</v>
      </c>
      <c r="D2967" s="355">
        <v>1335.98</v>
      </c>
    </row>
    <row r="2968" spans="1:4" ht="67.5">
      <c r="A2968" s="353">
        <v>101535</v>
      </c>
      <c r="B2968" s="354" t="s">
        <v>5575</v>
      </c>
      <c r="C2968" s="353" t="s">
        <v>27</v>
      </c>
      <c r="D2968" s="355">
        <v>1456.37</v>
      </c>
    </row>
    <row r="2969" spans="1:4" ht="67.5">
      <c r="A2969" s="353">
        <v>101536</v>
      </c>
      <c r="B2969" s="354" t="s">
        <v>5576</v>
      </c>
      <c r="C2969" s="353" t="s">
        <v>27</v>
      </c>
      <c r="D2969" s="355">
        <v>1734.1</v>
      </c>
    </row>
    <row r="2970" spans="1:4" ht="40.5">
      <c r="A2970" s="353">
        <v>101537</v>
      </c>
      <c r="B2970" s="354" t="s">
        <v>5577</v>
      </c>
      <c r="C2970" s="353" t="s">
        <v>27</v>
      </c>
      <c r="D2970" s="355">
        <v>103.71</v>
      </c>
    </row>
    <row r="2971" spans="1:4" ht="40.5">
      <c r="A2971" s="353">
        <v>101538</v>
      </c>
      <c r="B2971" s="354" t="s">
        <v>5578</v>
      </c>
      <c r="C2971" s="353" t="s">
        <v>27</v>
      </c>
      <c r="D2971" s="355">
        <v>40.340000000000003</v>
      </c>
    </row>
    <row r="2972" spans="1:4" ht="40.5">
      <c r="A2972" s="353">
        <v>101539</v>
      </c>
      <c r="B2972" s="354" t="s">
        <v>5579</v>
      </c>
      <c r="C2972" s="353" t="s">
        <v>27</v>
      </c>
      <c r="D2972" s="355">
        <v>65.22</v>
      </c>
    </row>
    <row r="2973" spans="1:4" ht="40.5">
      <c r="A2973" s="353">
        <v>101540</v>
      </c>
      <c r="B2973" s="354" t="s">
        <v>5580</v>
      </c>
      <c r="C2973" s="353" t="s">
        <v>27</v>
      </c>
      <c r="D2973" s="355">
        <v>111.59</v>
      </c>
    </row>
    <row r="2974" spans="1:4" ht="40.5">
      <c r="A2974" s="353">
        <v>101541</v>
      </c>
      <c r="B2974" s="354" t="s">
        <v>5581</v>
      </c>
      <c r="C2974" s="353" t="s">
        <v>27</v>
      </c>
      <c r="D2974" s="355">
        <v>145.16</v>
      </c>
    </row>
    <row r="2975" spans="1:4" ht="40.5">
      <c r="A2975" s="353">
        <v>101542</v>
      </c>
      <c r="B2975" s="354" t="s">
        <v>5582</v>
      </c>
      <c r="C2975" s="353" t="s">
        <v>27</v>
      </c>
      <c r="D2975" s="355">
        <v>30.06</v>
      </c>
    </row>
    <row r="2976" spans="1:4" ht="40.5">
      <c r="A2976" s="353">
        <v>101543</v>
      </c>
      <c r="B2976" s="354" t="s">
        <v>5583</v>
      </c>
      <c r="C2976" s="353" t="s">
        <v>27</v>
      </c>
      <c r="D2976" s="355">
        <v>52.63</v>
      </c>
    </row>
    <row r="2977" spans="1:4" ht="40.5">
      <c r="A2977" s="353">
        <v>101544</v>
      </c>
      <c r="B2977" s="354" t="s">
        <v>5584</v>
      </c>
      <c r="C2977" s="353" t="s">
        <v>27</v>
      </c>
      <c r="D2977" s="355">
        <v>84.92</v>
      </c>
    </row>
    <row r="2978" spans="1:4" ht="40.5">
      <c r="A2978" s="353">
        <v>101545</v>
      </c>
      <c r="B2978" s="354" t="s">
        <v>5585</v>
      </c>
      <c r="C2978" s="353" t="s">
        <v>27</v>
      </c>
      <c r="D2978" s="355">
        <v>124.49</v>
      </c>
    </row>
    <row r="2979" spans="1:4" ht="27">
      <c r="A2979" s="353">
        <v>101546</v>
      </c>
      <c r="B2979" s="354" t="s">
        <v>5586</v>
      </c>
      <c r="C2979" s="353" t="s">
        <v>27</v>
      </c>
      <c r="D2979" s="355">
        <v>27.22</v>
      </c>
    </row>
    <row r="2980" spans="1:4" ht="27">
      <c r="A2980" s="353">
        <v>101547</v>
      </c>
      <c r="B2980" s="354" t="s">
        <v>5587</v>
      </c>
      <c r="C2980" s="353" t="s">
        <v>27</v>
      </c>
      <c r="D2980" s="355">
        <v>86.16</v>
      </c>
    </row>
    <row r="2981" spans="1:4" ht="40.5">
      <c r="A2981" s="353">
        <v>101548</v>
      </c>
      <c r="B2981" s="354" t="s">
        <v>5588</v>
      </c>
      <c r="C2981" s="353" t="s">
        <v>27</v>
      </c>
      <c r="D2981" s="355">
        <v>6.43</v>
      </c>
    </row>
    <row r="2982" spans="1:4" ht="54">
      <c r="A2982" s="353">
        <v>101549</v>
      </c>
      <c r="B2982" s="354" t="s">
        <v>5589</v>
      </c>
      <c r="C2982" s="353" t="s">
        <v>27</v>
      </c>
      <c r="D2982" s="355">
        <v>12.38</v>
      </c>
    </row>
    <row r="2983" spans="1:4" ht="40.5">
      <c r="A2983" s="353">
        <v>101553</v>
      </c>
      <c r="B2983" s="354" t="s">
        <v>5590</v>
      </c>
      <c r="C2983" s="353" t="s">
        <v>27</v>
      </c>
      <c r="D2983" s="355">
        <v>14.17</v>
      </c>
    </row>
    <row r="2984" spans="1:4" ht="40.5">
      <c r="A2984" s="353">
        <v>101554</v>
      </c>
      <c r="B2984" s="354" t="s">
        <v>5591</v>
      </c>
      <c r="C2984" s="353" t="s">
        <v>27</v>
      </c>
      <c r="D2984" s="355">
        <v>9.7899999999999991</v>
      </c>
    </row>
    <row r="2985" spans="1:4" ht="40.5">
      <c r="A2985" s="353">
        <v>101555</v>
      </c>
      <c r="B2985" s="354" t="s">
        <v>5592</v>
      </c>
      <c r="C2985" s="353" t="s">
        <v>27</v>
      </c>
      <c r="D2985" s="355">
        <v>5.79</v>
      </c>
    </row>
    <row r="2986" spans="1:4" ht="40.5">
      <c r="A2986" s="353">
        <v>101556</v>
      </c>
      <c r="B2986" s="354" t="s">
        <v>5593</v>
      </c>
      <c r="C2986" s="353" t="s">
        <v>27</v>
      </c>
      <c r="D2986" s="355">
        <v>5.15</v>
      </c>
    </row>
    <row r="2987" spans="1:4" ht="67.5">
      <c r="A2987" s="353">
        <v>101560</v>
      </c>
      <c r="B2987" s="354" t="s">
        <v>5594</v>
      </c>
      <c r="C2987" s="353" t="s">
        <v>15</v>
      </c>
      <c r="D2987" s="355">
        <v>11.89</v>
      </c>
    </row>
    <row r="2988" spans="1:4" ht="67.5">
      <c r="A2988" s="353">
        <v>101561</v>
      </c>
      <c r="B2988" s="354" t="s">
        <v>5595</v>
      </c>
      <c r="C2988" s="353" t="s">
        <v>15</v>
      </c>
      <c r="D2988" s="355">
        <v>18.22</v>
      </c>
    </row>
    <row r="2989" spans="1:4" ht="67.5">
      <c r="A2989" s="353">
        <v>101562</v>
      </c>
      <c r="B2989" s="354" t="s">
        <v>5596</v>
      </c>
      <c r="C2989" s="353" t="s">
        <v>15</v>
      </c>
      <c r="D2989" s="355">
        <v>27.71</v>
      </c>
    </row>
    <row r="2990" spans="1:4" ht="67.5">
      <c r="A2990" s="353">
        <v>101563</v>
      </c>
      <c r="B2990" s="354" t="s">
        <v>5597</v>
      </c>
      <c r="C2990" s="353" t="s">
        <v>15</v>
      </c>
      <c r="D2990" s="355">
        <v>38.19</v>
      </c>
    </row>
    <row r="2991" spans="1:4" ht="67.5">
      <c r="A2991" s="353">
        <v>101564</v>
      </c>
      <c r="B2991" s="354" t="s">
        <v>5598</v>
      </c>
      <c r="C2991" s="353" t="s">
        <v>15</v>
      </c>
      <c r="D2991" s="355">
        <v>54.4</v>
      </c>
    </row>
    <row r="2992" spans="1:4" ht="67.5">
      <c r="A2992" s="353">
        <v>101565</v>
      </c>
      <c r="B2992" s="354" t="s">
        <v>5599</v>
      </c>
      <c r="C2992" s="353" t="s">
        <v>15</v>
      </c>
      <c r="D2992" s="355">
        <v>75.349999999999994</v>
      </c>
    </row>
    <row r="2993" spans="1:4" ht="67.5">
      <c r="A2993" s="353">
        <v>101567</v>
      </c>
      <c r="B2993" s="354" t="s">
        <v>5600</v>
      </c>
      <c r="C2993" s="353" t="s">
        <v>15</v>
      </c>
      <c r="D2993" s="355">
        <v>100.07</v>
      </c>
    </row>
    <row r="2994" spans="1:4" ht="67.5">
      <c r="A2994" s="353">
        <v>101568</v>
      </c>
      <c r="B2994" s="354" t="s">
        <v>5601</v>
      </c>
      <c r="C2994" s="353" t="s">
        <v>15</v>
      </c>
      <c r="D2994" s="355">
        <v>130.25</v>
      </c>
    </row>
    <row r="2995" spans="1:4" ht="40.5">
      <c r="A2995" s="353">
        <v>101626</v>
      </c>
      <c r="B2995" s="354" t="s">
        <v>5602</v>
      </c>
      <c r="C2995" s="353" t="s">
        <v>27</v>
      </c>
      <c r="D2995" s="355">
        <v>153.31</v>
      </c>
    </row>
    <row r="2996" spans="1:4" ht="40.5">
      <c r="A2996" s="353">
        <v>101627</v>
      </c>
      <c r="B2996" s="354" t="s">
        <v>5603</v>
      </c>
      <c r="C2996" s="353" t="s">
        <v>27</v>
      </c>
      <c r="D2996" s="355">
        <v>239.75</v>
      </c>
    </row>
    <row r="2997" spans="1:4" ht="40.5">
      <c r="A2997" s="353">
        <v>101628</v>
      </c>
      <c r="B2997" s="354" t="s">
        <v>5604</v>
      </c>
      <c r="C2997" s="353" t="s">
        <v>27</v>
      </c>
      <c r="D2997" s="355">
        <v>113.33</v>
      </c>
    </row>
    <row r="2998" spans="1:4" ht="40.5">
      <c r="A2998" s="353">
        <v>101629</v>
      </c>
      <c r="B2998" s="354" t="s">
        <v>5605</v>
      </c>
      <c r="C2998" s="353" t="s">
        <v>27</v>
      </c>
      <c r="D2998" s="355">
        <v>133.91999999999999</v>
      </c>
    </row>
    <row r="2999" spans="1:4" ht="40.5">
      <c r="A2999" s="353">
        <v>101630</v>
      </c>
      <c r="B2999" s="354" t="s">
        <v>5606</v>
      </c>
      <c r="C2999" s="353" t="s">
        <v>27</v>
      </c>
      <c r="D2999" s="355">
        <v>54.23</v>
      </c>
    </row>
    <row r="3000" spans="1:4" ht="40.5">
      <c r="A3000" s="353">
        <v>101631</v>
      </c>
      <c r="B3000" s="354" t="s">
        <v>5607</v>
      </c>
      <c r="C3000" s="353" t="s">
        <v>27</v>
      </c>
      <c r="D3000" s="355">
        <v>23.84</v>
      </c>
    </row>
    <row r="3001" spans="1:4" ht="40.5">
      <c r="A3001" s="353">
        <v>101632</v>
      </c>
      <c r="B3001" s="354" t="s">
        <v>5608</v>
      </c>
      <c r="C3001" s="353" t="s">
        <v>27</v>
      </c>
      <c r="D3001" s="355">
        <v>34.409999999999997</v>
      </c>
    </row>
    <row r="3002" spans="1:4" ht="40.5">
      <c r="A3002" s="353">
        <v>101633</v>
      </c>
      <c r="B3002" s="354" t="s">
        <v>5609</v>
      </c>
      <c r="C3002" s="353" t="s">
        <v>27</v>
      </c>
      <c r="D3002" s="355">
        <v>80.22</v>
      </c>
    </row>
    <row r="3003" spans="1:4" ht="54">
      <c r="A3003" s="353">
        <v>101636</v>
      </c>
      <c r="B3003" s="354" t="s">
        <v>5610</v>
      </c>
      <c r="C3003" s="353" t="s">
        <v>27</v>
      </c>
      <c r="D3003" s="355">
        <v>122.33</v>
      </c>
    </row>
    <row r="3004" spans="1:4" ht="54">
      <c r="A3004" s="353">
        <v>101637</v>
      </c>
      <c r="B3004" s="354" t="s">
        <v>5611</v>
      </c>
      <c r="C3004" s="353" t="s">
        <v>27</v>
      </c>
      <c r="D3004" s="355">
        <v>115.07</v>
      </c>
    </row>
    <row r="3005" spans="1:4" ht="27">
      <c r="A3005" s="353">
        <v>101640</v>
      </c>
      <c r="B3005" s="354" t="s">
        <v>5612</v>
      </c>
      <c r="C3005" s="353" t="s">
        <v>27</v>
      </c>
      <c r="D3005" s="355">
        <v>60.42</v>
      </c>
    </row>
    <row r="3006" spans="1:4" ht="27">
      <c r="A3006" s="353">
        <v>101641</v>
      </c>
      <c r="B3006" s="354" t="s">
        <v>5613</v>
      </c>
      <c r="C3006" s="353" t="s">
        <v>27</v>
      </c>
      <c r="D3006" s="355">
        <v>31.31</v>
      </c>
    </row>
    <row r="3007" spans="1:4" ht="27">
      <c r="A3007" s="353">
        <v>101642</v>
      </c>
      <c r="B3007" s="354" t="s">
        <v>5614</v>
      </c>
      <c r="C3007" s="353" t="s">
        <v>27</v>
      </c>
      <c r="D3007" s="355">
        <v>15.72</v>
      </c>
    </row>
    <row r="3008" spans="1:4" ht="27">
      <c r="A3008" s="353">
        <v>101643</v>
      </c>
      <c r="B3008" s="354" t="s">
        <v>5615</v>
      </c>
      <c r="C3008" s="353" t="s">
        <v>27</v>
      </c>
      <c r="D3008" s="355">
        <v>27.33</v>
      </c>
    </row>
    <row r="3009" spans="1:4" ht="27">
      <c r="A3009" s="353">
        <v>101644</v>
      </c>
      <c r="B3009" s="354" t="s">
        <v>5616</v>
      </c>
      <c r="C3009" s="353" t="s">
        <v>27</v>
      </c>
      <c r="D3009" s="355">
        <v>36.97</v>
      </c>
    </row>
    <row r="3010" spans="1:4" ht="27">
      <c r="A3010" s="353">
        <v>101645</v>
      </c>
      <c r="B3010" s="354" t="s">
        <v>5617</v>
      </c>
      <c r="C3010" s="353" t="s">
        <v>27</v>
      </c>
      <c r="D3010" s="355">
        <v>17.52</v>
      </c>
    </row>
    <row r="3011" spans="1:4" ht="27">
      <c r="A3011" s="353">
        <v>101646</v>
      </c>
      <c r="B3011" s="354" t="s">
        <v>5618</v>
      </c>
      <c r="C3011" s="353" t="s">
        <v>27</v>
      </c>
      <c r="D3011" s="355">
        <v>23.25</v>
      </c>
    </row>
    <row r="3012" spans="1:4" ht="27">
      <c r="A3012" s="353">
        <v>101647</v>
      </c>
      <c r="B3012" s="354" t="s">
        <v>5619</v>
      </c>
      <c r="C3012" s="353" t="s">
        <v>27</v>
      </c>
      <c r="D3012" s="355">
        <v>42.69</v>
      </c>
    </row>
    <row r="3013" spans="1:4" ht="27">
      <c r="A3013" s="353">
        <v>101648</v>
      </c>
      <c r="B3013" s="354" t="s">
        <v>5620</v>
      </c>
      <c r="C3013" s="353" t="s">
        <v>27</v>
      </c>
      <c r="D3013" s="355">
        <v>33.020000000000003</v>
      </c>
    </row>
    <row r="3014" spans="1:4" ht="27">
      <c r="A3014" s="353">
        <v>101649</v>
      </c>
      <c r="B3014" s="354" t="s">
        <v>5621</v>
      </c>
      <c r="C3014" s="353" t="s">
        <v>27</v>
      </c>
      <c r="D3014" s="355">
        <v>38.049999999999997</v>
      </c>
    </row>
    <row r="3015" spans="1:4" ht="27">
      <c r="A3015" s="353">
        <v>101650</v>
      </c>
      <c r="B3015" s="354" t="s">
        <v>5622</v>
      </c>
      <c r="C3015" s="353" t="s">
        <v>27</v>
      </c>
      <c r="D3015" s="355">
        <v>44.22</v>
      </c>
    </row>
    <row r="3016" spans="1:4" ht="40.5">
      <c r="A3016" s="353">
        <v>101651</v>
      </c>
      <c r="B3016" s="354" t="s">
        <v>5623</v>
      </c>
      <c r="C3016" s="353" t="s">
        <v>27</v>
      </c>
      <c r="D3016" s="355">
        <v>47.14</v>
      </c>
    </row>
    <row r="3017" spans="1:4" ht="54">
      <c r="A3017" s="353">
        <v>101652</v>
      </c>
      <c r="B3017" s="354" t="s">
        <v>5624</v>
      </c>
      <c r="C3017" s="353" t="s">
        <v>27</v>
      </c>
      <c r="D3017" s="355">
        <v>443.29</v>
      </c>
    </row>
    <row r="3018" spans="1:4" ht="94.5">
      <c r="A3018" s="353">
        <v>101653</v>
      </c>
      <c r="B3018" s="354" t="s">
        <v>5625</v>
      </c>
      <c r="C3018" s="353" t="s">
        <v>27</v>
      </c>
      <c r="D3018" s="355">
        <v>228.25</v>
      </c>
    </row>
    <row r="3019" spans="1:4" ht="40.5">
      <c r="A3019" s="353">
        <v>101654</v>
      </c>
      <c r="B3019" s="354" t="s">
        <v>5626</v>
      </c>
      <c r="C3019" s="353" t="s">
        <v>27</v>
      </c>
      <c r="D3019" s="355">
        <v>233.13</v>
      </c>
    </row>
    <row r="3020" spans="1:4" ht="40.5">
      <c r="A3020" s="353">
        <v>101655</v>
      </c>
      <c r="B3020" s="354" t="s">
        <v>5627</v>
      </c>
      <c r="C3020" s="353" t="s">
        <v>27</v>
      </c>
      <c r="D3020" s="355">
        <v>385.39</v>
      </c>
    </row>
    <row r="3021" spans="1:4" ht="40.5">
      <c r="A3021" s="353">
        <v>101656</v>
      </c>
      <c r="B3021" s="354" t="s">
        <v>5628</v>
      </c>
      <c r="C3021" s="353" t="s">
        <v>27</v>
      </c>
      <c r="D3021" s="355">
        <v>420.94</v>
      </c>
    </row>
    <row r="3022" spans="1:4" ht="40.5">
      <c r="A3022" s="353">
        <v>101657</v>
      </c>
      <c r="B3022" s="354" t="s">
        <v>5629</v>
      </c>
      <c r="C3022" s="353" t="s">
        <v>27</v>
      </c>
      <c r="D3022" s="355">
        <v>496.67</v>
      </c>
    </row>
    <row r="3023" spans="1:4" ht="40.5">
      <c r="A3023" s="353">
        <v>101658</v>
      </c>
      <c r="B3023" s="354" t="s">
        <v>5630</v>
      </c>
      <c r="C3023" s="353" t="s">
        <v>27</v>
      </c>
      <c r="D3023" s="355">
        <v>652.38</v>
      </c>
    </row>
    <row r="3024" spans="1:4" ht="40.5">
      <c r="A3024" s="353">
        <v>101659</v>
      </c>
      <c r="B3024" s="354" t="s">
        <v>5631</v>
      </c>
      <c r="C3024" s="353" t="s">
        <v>27</v>
      </c>
      <c r="D3024" s="355">
        <v>749.23</v>
      </c>
    </row>
    <row r="3025" spans="1:4" ht="40.5">
      <c r="A3025" s="353">
        <v>101660</v>
      </c>
      <c r="B3025" s="354" t="s">
        <v>5632</v>
      </c>
      <c r="C3025" s="353" t="s">
        <v>27</v>
      </c>
      <c r="D3025" s="355">
        <v>1206.4000000000001</v>
      </c>
    </row>
    <row r="3026" spans="1:4" ht="54">
      <c r="A3026" s="353">
        <v>101661</v>
      </c>
      <c r="B3026" s="354" t="s">
        <v>5633</v>
      </c>
      <c r="C3026" s="353" t="s">
        <v>27</v>
      </c>
      <c r="D3026" s="355">
        <v>79.14</v>
      </c>
    </row>
    <row r="3027" spans="1:4" ht="54">
      <c r="A3027" s="353">
        <v>101662</v>
      </c>
      <c r="B3027" s="354" t="s">
        <v>5634</v>
      </c>
      <c r="C3027" s="353" t="s">
        <v>27</v>
      </c>
      <c r="D3027" s="355">
        <v>604.55999999999995</v>
      </c>
    </row>
    <row r="3028" spans="1:4" ht="40.5">
      <c r="A3028" s="353">
        <v>101663</v>
      </c>
      <c r="B3028" s="354" t="s">
        <v>5635</v>
      </c>
      <c r="C3028" s="353" t="s">
        <v>27</v>
      </c>
      <c r="D3028" s="355">
        <v>16.98</v>
      </c>
    </row>
    <row r="3029" spans="1:4" ht="40.5">
      <c r="A3029" s="353">
        <v>101664</v>
      </c>
      <c r="B3029" s="354" t="s">
        <v>5636</v>
      </c>
      <c r="C3029" s="353" t="s">
        <v>27</v>
      </c>
      <c r="D3029" s="355">
        <v>17.72</v>
      </c>
    </row>
    <row r="3030" spans="1:4" ht="40.5">
      <c r="A3030" s="353">
        <v>101665</v>
      </c>
      <c r="B3030" s="354" t="s">
        <v>5637</v>
      </c>
      <c r="C3030" s="353" t="s">
        <v>27</v>
      </c>
      <c r="D3030" s="355">
        <v>20.93</v>
      </c>
    </row>
    <row r="3031" spans="1:4" ht="40.5">
      <c r="A3031" s="353">
        <v>101666</v>
      </c>
      <c r="B3031" s="354" t="s">
        <v>5638</v>
      </c>
      <c r="C3031" s="353" t="s">
        <v>27</v>
      </c>
      <c r="D3031" s="355">
        <v>328.6</v>
      </c>
    </row>
    <row r="3032" spans="1:4" ht="40.5">
      <c r="A3032" s="353">
        <v>102085</v>
      </c>
      <c r="B3032" s="354" t="s">
        <v>5639</v>
      </c>
      <c r="C3032" s="353" t="s">
        <v>27</v>
      </c>
      <c r="D3032" s="355">
        <v>173</v>
      </c>
    </row>
    <row r="3033" spans="1:4" ht="67.5">
      <c r="A3033" s="353">
        <v>100578</v>
      </c>
      <c r="B3033" s="354" t="s">
        <v>4074</v>
      </c>
      <c r="C3033" s="353" t="s">
        <v>27</v>
      </c>
      <c r="D3033" s="355">
        <v>352.87</v>
      </c>
    </row>
    <row r="3034" spans="1:4" ht="67.5">
      <c r="A3034" s="353">
        <v>100579</v>
      </c>
      <c r="B3034" s="354" t="s">
        <v>4075</v>
      </c>
      <c r="C3034" s="353" t="s">
        <v>27</v>
      </c>
      <c r="D3034" s="355">
        <v>387.45</v>
      </c>
    </row>
    <row r="3035" spans="1:4" ht="67.5">
      <c r="A3035" s="353">
        <v>100580</v>
      </c>
      <c r="B3035" s="354" t="s">
        <v>4076</v>
      </c>
      <c r="C3035" s="353" t="s">
        <v>27</v>
      </c>
      <c r="D3035" s="355">
        <v>419.18</v>
      </c>
    </row>
    <row r="3036" spans="1:4" ht="67.5">
      <c r="A3036" s="353">
        <v>100581</v>
      </c>
      <c r="B3036" s="354" t="s">
        <v>4077</v>
      </c>
      <c r="C3036" s="353" t="s">
        <v>27</v>
      </c>
      <c r="D3036" s="355">
        <v>404.61</v>
      </c>
    </row>
    <row r="3037" spans="1:4" ht="67.5">
      <c r="A3037" s="353">
        <v>100582</v>
      </c>
      <c r="B3037" s="354" t="s">
        <v>4078</v>
      </c>
      <c r="C3037" s="353" t="s">
        <v>27</v>
      </c>
      <c r="D3037" s="355">
        <v>461.72</v>
      </c>
    </row>
    <row r="3038" spans="1:4" ht="67.5">
      <c r="A3038" s="353">
        <v>100583</v>
      </c>
      <c r="B3038" s="354" t="s">
        <v>4079</v>
      </c>
      <c r="C3038" s="353" t="s">
        <v>27</v>
      </c>
      <c r="D3038" s="355">
        <v>422.81</v>
      </c>
    </row>
    <row r="3039" spans="1:4" ht="67.5">
      <c r="A3039" s="353">
        <v>100584</v>
      </c>
      <c r="B3039" s="354" t="s">
        <v>4080</v>
      </c>
      <c r="C3039" s="353" t="s">
        <v>27</v>
      </c>
      <c r="D3039" s="355">
        <v>457.2</v>
      </c>
    </row>
    <row r="3040" spans="1:4" ht="67.5">
      <c r="A3040" s="353">
        <v>100585</v>
      </c>
      <c r="B3040" s="354" t="s">
        <v>4081</v>
      </c>
      <c r="C3040" s="353" t="s">
        <v>27</v>
      </c>
      <c r="D3040" s="355">
        <v>458.31</v>
      </c>
    </row>
    <row r="3041" spans="1:4" ht="67.5">
      <c r="A3041" s="353">
        <v>100586</v>
      </c>
      <c r="B3041" s="354" t="s">
        <v>4082</v>
      </c>
      <c r="C3041" s="353" t="s">
        <v>27</v>
      </c>
      <c r="D3041" s="355">
        <v>513.15</v>
      </c>
    </row>
    <row r="3042" spans="1:4" ht="67.5">
      <c r="A3042" s="353">
        <v>100587</v>
      </c>
      <c r="B3042" s="354" t="s">
        <v>4083</v>
      </c>
      <c r="C3042" s="353" t="s">
        <v>27</v>
      </c>
      <c r="D3042" s="355">
        <v>494.9</v>
      </c>
    </row>
    <row r="3043" spans="1:4" ht="67.5">
      <c r="A3043" s="353">
        <v>100588</v>
      </c>
      <c r="B3043" s="354" t="s">
        <v>4084</v>
      </c>
      <c r="C3043" s="353" t="s">
        <v>27</v>
      </c>
      <c r="D3043" s="355">
        <v>537.53</v>
      </c>
    </row>
    <row r="3044" spans="1:4" ht="67.5">
      <c r="A3044" s="353">
        <v>100589</v>
      </c>
      <c r="B3044" s="354" t="s">
        <v>4085</v>
      </c>
      <c r="C3044" s="353" t="s">
        <v>27</v>
      </c>
      <c r="D3044" s="355">
        <v>542.61</v>
      </c>
    </row>
    <row r="3045" spans="1:4" ht="67.5">
      <c r="A3045" s="353">
        <v>100590</v>
      </c>
      <c r="B3045" s="354" t="s">
        <v>4086</v>
      </c>
      <c r="C3045" s="353" t="s">
        <v>27</v>
      </c>
      <c r="D3045" s="355">
        <v>584.64</v>
      </c>
    </row>
    <row r="3046" spans="1:4" ht="67.5">
      <c r="A3046" s="353">
        <v>100591</v>
      </c>
      <c r="B3046" s="354" t="s">
        <v>4087</v>
      </c>
      <c r="C3046" s="353" t="s">
        <v>27</v>
      </c>
      <c r="D3046" s="355">
        <v>542.71</v>
      </c>
    </row>
    <row r="3047" spans="1:4" ht="67.5">
      <c r="A3047" s="353">
        <v>100592</v>
      </c>
      <c r="B3047" s="354" t="s">
        <v>4088</v>
      </c>
      <c r="C3047" s="353" t="s">
        <v>27</v>
      </c>
      <c r="D3047" s="355">
        <v>577.55999999999995</v>
      </c>
    </row>
    <row r="3048" spans="1:4" ht="67.5">
      <c r="A3048" s="353">
        <v>100593</v>
      </c>
      <c r="B3048" s="354" t="s">
        <v>4089</v>
      </c>
      <c r="C3048" s="353" t="s">
        <v>27</v>
      </c>
      <c r="D3048" s="355">
        <v>581.21</v>
      </c>
    </row>
    <row r="3049" spans="1:4" ht="67.5">
      <c r="A3049" s="353">
        <v>100594</v>
      </c>
      <c r="B3049" s="354" t="s">
        <v>4090</v>
      </c>
      <c r="C3049" s="353" t="s">
        <v>27</v>
      </c>
      <c r="D3049" s="355">
        <v>640.37</v>
      </c>
    </row>
    <row r="3050" spans="1:4" ht="67.5">
      <c r="A3050" s="353">
        <v>100595</v>
      </c>
      <c r="B3050" s="354" t="s">
        <v>4091</v>
      </c>
      <c r="C3050" s="353" t="s">
        <v>27</v>
      </c>
      <c r="D3050" s="355">
        <v>696.65</v>
      </c>
    </row>
    <row r="3051" spans="1:4" ht="67.5">
      <c r="A3051" s="353">
        <v>100596</v>
      </c>
      <c r="B3051" s="354" t="s">
        <v>4092</v>
      </c>
      <c r="C3051" s="353" t="s">
        <v>27</v>
      </c>
      <c r="D3051" s="355">
        <v>776.56</v>
      </c>
    </row>
    <row r="3052" spans="1:4" ht="67.5">
      <c r="A3052" s="353">
        <v>100597</v>
      </c>
      <c r="B3052" s="354" t="s">
        <v>4093</v>
      </c>
      <c r="C3052" s="353" t="s">
        <v>27</v>
      </c>
      <c r="D3052" s="355">
        <v>800.76</v>
      </c>
    </row>
    <row r="3053" spans="1:4" ht="67.5">
      <c r="A3053" s="353">
        <v>100598</v>
      </c>
      <c r="B3053" s="354" t="s">
        <v>4094</v>
      </c>
      <c r="C3053" s="353" t="s">
        <v>27</v>
      </c>
      <c r="D3053" s="355">
        <v>866.65</v>
      </c>
    </row>
    <row r="3054" spans="1:4" ht="81">
      <c r="A3054" s="353">
        <v>100599</v>
      </c>
      <c r="B3054" s="354" t="s">
        <v>4095</v>
      </c>
      <c r="C3054" s="353" t="s">
        <v>27</v>
      </c>
      <c r="D3054" s="355">
        <v>372.68</v>
      </c>
    </row>
    <row r="3055" spans="1:4" ht="81">
      <c r="A3055" s="353">
        <v>100600</v>
      </c>
      <c r="B3055" s="354" t="s">
        <v>4096</v>
      </c>
      <c r="C3055" s="353" t="s">
        <v>27</v>
      </c>
      <c r="D3055" s="355">
        <v>438.98</v>
      </c>
    </row>
    <row r="3056" spans="1:4" ht="81">
      <c r="A3056" s="353">
        <v>100601</v>
      </c>
      <c r="B3056" s="354" t="s">
        <v>4097</v>
      </c>
      <c r="C3056" s="353" t="s">
        <v>27</v>
      </c>
      <c r="D3056" s="355">
        <v>553.6</v>
      </c>
    </row>
    <row r="3057" spans="1:4" ht="81">
      <c r="A3057" s="353">
        <v>100602</v>
      </c>
      <c r="B3057" s="354" t="s">
        <v>4098</v>
      </c>
      <c r="C3057" s="353" t="s">
        <v>27</v>
      </c>
      <c r="D3057" s="355">
        <v>696.56</v>
      </c>
    </row>
    <row r="3058" spans="1:4" ht="81">
      <c r="A3058" s="353">
        <v>100603</v>
      </c>
      <c r="B3058" s="354" t="s">
        <v>4099</v>
      </c>
      <c r="C3058" s="353" t="s">
        <v>27</v>
      </c>
      <c r="D3058" s="355">
        <v>1063.3599999999999</v>
      </c>
    </row>
    <row r="3059" spans="1:4" ht="81">
      <c r="A3059" s="353">
        <v>100604</v>
      </c>
      <c r="B3059" s="354" t="s">
        <v>4100</v>
      </c>
      <c r="C3059" s="353" t="s">
        <v>27</v>
      </c>
      <c r="D3059" s="355">
        <v>466.69</v>
      </c>
    </row>
    <row r="3060" spans="1:4" ht="81">
      <c r="A3060" s="353">
        <v>100605</v>
      </c>
      <c r="B3060" s="354" t="s">
        <v>4101</v>
      </c>
      <c r="C3060" s="353" t="s">
        <v>27</v>
      </c>
      <c r="D3060" s="355">
        <v>729.94</v>
      </c>
    </row>
    <row r="3061" spans="1:4" ht="81">
      <c r="A3061" s="353">
        <v>100606</v>
      </c>
      <c r="B3061" s="354" t="s">
        <v>4102</v>
      </c>
      <c r="C3061" s="353" t="s">
        <v>27</v>
      </c>
      <c r="D3061" s="355">
        <v>1104</v>
      </c>
    </row>
    <row r="3062" spans="1:4" ht="81">
      <c r="A3062" s="353">
        <v>100607</v>
      </c>
      <c r="B3062" s="354" t="s">
        <v>4103</v>
      </c>
      <c r="C3062" s="353" t="s">
        <v>27</v>
      </c>
      <c r="D3062" s="355">
        <v>479.87</v>
      </c>
    </row>
    <row r="3063" spans="1:4" ht="81">
      <c r="A3063" s="353">
        <v>100608</v>
      </c>
      <c r="B3063" s="354" t="s">
        <v>4104</v>
      </c>
      <c r="C3063" s="353" t="s">
        <v>27</v>
      </c>
      <c r="D3063" s="355">
        <v>746.41</v>
      </c>
    </row>
    <row r="3064" spans="1:4" ht="81">
      <c r="A3064" s="353">
        <v>100609</v>
      </c>
      <c r="B3064" s="354" t="s">
        <v>4105</v>
      </c>
      <c r="C3064" s="353" t="s">
        <v>27</v>
      </c>
      <c r="D3064" s="355">
        <v>1125.6199999999999</v>
      </c>
    </row>
    <row r="3065" spans="1:4" ht="81">
      <c r="A3065" s="353">
        <v>100610</v>
      </c>
      <c r="B3065" s="354" t="s">
        <v>4106</v>
      </c>
      <c r="C3065" s="353" t="s">
        <v>27</v>
      </c>
      <c r="D3065" s="355">
        <v>493.05</v>
      </c>
    </row>
    <row r="3066" spans="1:4" ht="81">
      <c r="A3066" s="353">
        <v>100611</v>
      </c>
      <c r="B3066" s="354" t="s">
        <v>4107</v>
      </c>
      <c r="C3066" s="353" t="s">
        <v>27</v>
      </c>
      <c r="D3066" s="355">
        <v>612.66999999999996</v>
      </c>
    </row>
    <row r="3067" spans="1:4" ht="81">
      <c r="A3067" s="353">
        <v>100612</v>
      </c>
      <c r="B3067" s="354" t="s">
        <v>4108</v>
      </c>
      <c r="C3067" s="353" t="s">
        <v>27</v>
      </c>
      <c r="D3067" s="355">
        <v>762.58</v>
      </c>
    </row>
    <row r="3068" spans="1:4" ht="81">
      <c r="A3068" s="353">
        <v>100613</v>
      </c>
      <c r="B3068" s="354" t="s">
        <v>4109</v>
      </c>
      <c r="C3068" s="353" t="s">
        <v>27</v>
      </c>
      <c r="D3068" s="355">
        <v>1146.7</v>
      </c>
    </row>
    <row r="3069" spans="1:4" ht="81">
      <c r="A3069" s="353">
        <v>100614</v>
      </c>
      <c r="B3069" s="354" t="s">
        <v>4110</v>
      </c>
      <c r="C3069" s="353" t="s">
        <v>27</v>
      </c>
      <c r="D3069" s="355">
        <v>641.72</v>
      </c>
    </row>
    <row r="3070" spans="1:4" ht="81">
      <c r="A3070" s="353">
        <v>100615</v>
      </c>
      <c r="B3070" s="354" t="s">
        <v>4111</v>
      </c>
      <c r="C3070" s="353" t="s">
        <v>27</v>
      </c>
      <c r="D3070" s="355">
        <v>794.66</v>
      </c>
    </row>
    <row r="3071" spans="1:4" ht="81">
      <c r="A3071" s="353">
        <v>100616</v>
      </c>
      <c r="B3071" s="354" t="s">
        <v>4112</v>
      </c>
      <c r="C3071" s="353" t="s">
        <v>27</v>
      </c>
      <c r="D3071" s="355">
        <v>1190.82</v>
      </c>
    </row>
    <row r="3072" spans="1:4" ht="81">
      <c r="A3072" s="353">
        <v>100617</v>
      </c>
      <c r="B3072" s="354" t="s">
        <v>4113</v>
      </c>
      <c r="C3072" s="353" t="s">
        <v>27</v>
      </c>
      <c r="D3072" s="355">
        <v>826.55</v>
      </c>
    </row>
    <row r="3073" spans="1:4" ht="81">
      <c r="A3073" s="353">
        <v>100618</v>
      </c>
      <c r="B3073" s="354" t="s">
        <v>4114</v>
      </c>
      <c r="C3073" s="353" t="s">
        <v>27</v>
      </c>
      <c r="D3073" s="355">
        <v>1239.78</v>
      </c>
    </row>
    <row r="3074" spans="1:4" ht="40.5">
      <c r="A3074" s="353">
        <v>100619</v>
      </c>
      <c r="B3074" s="354" t="s">
        <v>4115</v>
      </c>
      <c r="C3074" s="353" t="s">
        <v>27</v>
      </c>
      <c r="D3074" s="355">
        <v>528.28</v>
      </c>
    </row>
    <row r="3075" spans="1:4" ht="54">
      <c r="A3075" s="353">
        <v>100620</v>
      </c>
      <c r="B3075" s="354" t="s">
        <v>4116</v>
      </c>
      <c r="C3075" s="353" t="s">
        <v>27</v>
      </c>
      <c r="D3075" s="355">
        <v>3286.14</v>
      </c>
    </row>
    <row r="3076" spans="1:4" ht="54">
      <c r="A3076" s="353">
        <v>100621</v>
      </c>
      <c r="B3076" s="354" t="s">
        <v>4117</v>
      </c>
      <c r="C3076" s="353" t="s">
        <v>27</v>
      </c>
      <c r="D3076" s="355">
        <v>3775.18</v>
      </c>
    </row>
    <row r="3077" spans="1:4" ht="54">
      <c r="A3077" s="353">
        <v>100622</v>
      </c>
      <c r="B3077" s="354" t="s">
        <v>4118</v>
      </c>
      <c r="C3077" s="353" t="s">
        <v>27</v>
      </c>
      <c r="D3077" s="355">
        <v>2620.4699999999998</v>
      </c>
    </row>
    <row r="3078" spans="1:4" ht="54">
      <c r="A3078" s="353">
        <v>100623</v>
      </c>
      <c r="B3078" s="354" t="s">
        <v>4119</v>
      </c>
      <c r="C3078" s="353" t="s">
        <v>27</v>
      </c>
      <c r="D3078" s="355">
        <v>2796.98</v>
      </c>
    </row>
    <row r="3079" spans="1:4" ht="54">
      <c r="A3079" s="353">
        <v>97600</v>
      </c>
      <c r="B3079" s="354" t="s">
        <v>4120</v>
      </c>
      <c r="C3079" s="353" t="s">
        <v>27</v>
      </c>
      <c r="D3079" s="355">
        <v>300.97000000000003</v>
      </c>
    </row>
    <row r="3080" spans="1:4" ht="54">
      <c r="A3080" s="353">
        <v>97601</v>
      </c>
      <c r="B3080" s="354" t="s">
        <v>4121</v>
      </c>
      <c r="C3080" s="353" t="s">
        <v>27</v>
      </c>
      <c r="D3080" s="355">
        <v>312.58</v>
      </c>
    </row>
    <row r="3081" spans="1:4" ht="54">
      <c r="A3081" s="353">
        <v>97605</v>
      </c>
      <c r="B3081" s="354" t="s">
        <v>4122</v>
      </c>
      <c r="C3081" s="353" t="s">
        <v>27</v>
      </c>
      <c r="D3081" s="355">
        <v>79.7</v>
      </c>
    </row>
    <row r="3082" spans="1:4" ht="54">
      <c r="A3082" s="353">
        <v>97606</v>
      </c>
      <c r="B3082" s="354" t="s">
        <v>4123</v>
      </c>
      <c r="C3082" s="353" t="s">
        <v>27</v>
      </c>
      <c r="D3082" s="355">
        <v>82.85</v>
      </c>
    </row>
    <row r="3083" spans="1:4" ht="54">
      <c r="A3083" s="353">
        <v>97607</v>
      </c>
      <c r="B3083" s="354" t="s">
        <v>4124</v>
      </c>
      <c r="C3083" s="353" t="s">
        <v>27</v>
      </c>
      <c r="D3083" s="355">
        <v>96.39</v>
      </c>
    </row>
    <row r="3084" spans="1:4" ht="54">
      <c r="A3084" s="353">
        <v>97608</v>
      </c>
      <c r="B3084" s="354" t="s">
        <v>4125</v>
      </c>
      <c r="C3084" s="353" t="s">
        <v>27</v>
      </c>
      <c r="D3084" s="355">
        <v>99.54</v>
      </c>
    </row>
    <row r="3085" spans="1:4" ht="67.5">
      <c r="A3085" s="353">
        <v>102102</v>
      </c>
      <c r="B3085" s="354" t="s">
        <v>5640</v>
      </c>
      <c r="C3085" s="353" t="s">
        <v>27</v>
      </c>
      <c r="D3085" s="355">
        <v>7718.49</v>
      </c>
    </row>
    <row r="3086" spans="1:4" ht="67.5">
      <c r="A3086" s="353">
        <v>102103</v>
      </c>
      <c r="B3086" s="354" t="s">
        <v>5641</v>
      </c>
      <c r="C3086" s="353" t="s">
        <v>27</v>
      </c>
      <c r="D3086" s="355">
        <v>8593.61</v>
      </c>
    </row>
    <row r="3087" spans="1:4" ht="67.5">
      <c r="A3087" s="353">
        <v>102104</v>
      </c>
      <c r="B3087" s="354" t="s">
        <v>5642</v>
      </c>
      <c r="C3087" s="353" t="s">
        <v>27</v>
      </c>
      <c r="D3087" s="355">
        <v>11034.5</v>
      </c>
    </row>
    <row r="3088" spans="1:4" ht="67.5">
      <c r="A3088" s="353">
        <v>102105</v>
      </c>
      <c r="B3088" s="354" t="s">
        <v>5643</v>
      </c>
      <c r="C3088" s="353" t="s">
        <v>27</v>
      </c>
      <c r="D3088" s="355">
        <v>13570.7</v>
      </c>
    </row>
    <row r="3089" spans="1:4" ht="67.5">
      <c r="A3089" s="353">
        <v>102106</v>
      </c>
      <c r="B3089" s="354" t="s">
        <v>5644</v>
      </c>
      <c r="C3089" s="353" t="s">
        <v>27</v>
      </c>
      <c r="D3089" s="355">
        <v>17033.330000000002</v>
      </c>
    </row>
    <row r="3090" spans="1:4" ht="67.5">
      <c r="A3090" s="353">
        <v>102107</v>
      </c>
      <c r="B3090" s="354" t="s">
        <v>5645</v>
      </c>
      <c r="C3090" s="353" t="s">
        <v>27</v>
      </c>
      <c r="D3090" s="355">
        <v>23783.39</v>
      </c>
    </row>
    <row r="3091" spans="1:4" ht="67.5">
      <c r="A3091" s="353">
        <v>102108</v>
      </c>
      <c r="B3091" s="354" t="s">
        <v>5646</v>
      </c>
      <c r="C3091" s="353" t="s">
        <v>27</v>
      </c>
      <c r="D3091" s="355">
        <v>27702.14</v>
      </c>
    </row>
    <row r="3092" spans="1:4" ht="40.5">
      <c r="A3092" s="353">
        <v>102109</v>
      </c>
      <c r="B3092" s="354" t="s">
        <v>5647</v>
      </c>
      <c r="C3092" s="353" t="s">
        <v>27</v>
      </c>
      <c r="D3092" s="355">
        <v>51.75</v>
      </c>
    </row>
    <row r="3093" spans="1:4" ht="40.5">
      <c r="A3093" s="353">
        <v>102110</v>
      </c>
      <c r="B3093" s="354" t="s">
        <v>5648</v>
      </c>
      <c r="C3093" s="353" t="s">
        <v>27</v>
      </c>
      <c r="D3093" s="355">
        <v>177.52</v>
      </c>
    </row>
    <row r="3094" spans="1:4" ht="67.5">
      <c r="A3094" s="353">
        <v>93128</v>
      </c>
      <c r="B3094" s="354" t="s">
        <v>2301</v>
      </c>
      <c r="C3094" s="353" t="s">
        <v>27</v>
      </c>
      <c r="D3094" s="355">
        <v>107.58</v>
      </c>
    </row>
    <row r="3095" spans="1:4" ht="81">
      <c r="A3095" s="353">
        <v>93137</v>
      </c>
      <c r="B3095" s="354" t="s">
        <v>2302</v>
      </c>
      <c r="C3095" s="353" t="s">
        <v>27</v>
      </c>
      <c r="D3095" s="355">
        <v>129.44999999999999</v>
      </c>
    </row>
    <row r="3096" spans="1:4" ht="67.5">
      <c r="A3096" s="353">
        <v>93138</v>
      </c>
      <c r="B3096" s="354" t="s">
        <v>2303</v>
      </c>
      <c r="C3096" s="353" t="s">
        <v>27</v>
      </c>
      <c r="D3096" s="355">
        <v>122.9</v>
      </c>
    </row>
    <row r="3097" spans="1:4" ht="81">
      <c r="A3097" s="353">
        <v>93139</v>
      </c>
      <c r="B3097" s="354" t="s">
        <v>2304</v>
      </c>
      <c r="C3097" s="353" t="s">
        <v>27</v>
      </c>
      <c r="D3097" s="355">
        <v>160.07</v>
      </c>
    </row>
    <row r="3098" spans="1:4" ht="81">
      <c r="A3098" s="353">
        <v>93140</v>
      </c>
      <c r="B3098" s="354" t="s">
        <v>2305</v>
      </c>
      <c r="C3098" s="353" t="s">
        <v>27</v>
      </c>
      <c r="D3098" s="355">
        <v>150.21</v>
      </c>
    </row>
    <row r="3099" spans="1:4" ht="54">
      <c r="A3099" s="353">
        <v>93141</v>
      </c>
      <c r="B3099" s="354" t="s">
        <v>485</v>
      </c>
      <c r="C3099" s="353" t="s">
        <v>27</v>
      </c>
      <c r="D3099" s="355">
        <v>138.12</v>
      </c>
    </row>
    <row r="3100" spans="1:4" ht="54">
      <c r="A3100" s="353">
        <v>93142</v>
      </c>
      <c r="B3100" s="354" t="s">
        <v>2306</v>
      </c>
      <c r="C3100" s="353" t="s">
        <v>27</v>
      </c>
      <c r="D3100" s="355">
        <v>152.44999999999999</v>
      </c>
    </row>
    <row r="3101" spans="1:4" ht="54">
      <c r="A3101" s="353">
        <v>93143</v>
      </c>
      <c r="B3101" s="354" t="s">
        <v>486</v>
      </c>
      <c r="C3101" s="353" t="s">
        <v>27</v>
      </c>
      <c r="D3101" s="355">
        <v>139.88999999999999</v>
      </c>
    </row>
    <row r="3102" spans="1:4" ht="67.5">
      <c r="A3102" s="353">
        <v>93144</v>
      </c>
      <c r="B3102" s="354" t="s">
        <v>2307</v>
      </c>
      <c r="C3102" s="353" t="s">
        <v>27</v>
      </c>
      <c r="D3102" s="355">
        <v>199.59</v>
      </c>
    </row>
    <row r="3103" spans="1:4" ht="81">
      <c r="A3103" s="353">
        <v>93145</v>
      </c>
      <c r="B3103" s="354" t="s">
        <v>2308</v>
      </c>
      <c r="C3103" s="353" t="s">
        <v>27</v>
      </c>
      <c r="D3103" s="355">
        <v>170.91</v>
      </c>
    </row>
    <row r="3104" spans="1:4" ht="81">
      <c r="A3104" s="353">
        <v>93146</v>
      </c>
      <c r="B3104" s="354" t="s">
        <v>2309</v>
      </c>
      <c r="C3104" s="353" t="s">
        <v>27</v>
      </c>
      <c r="D3104" s="355">
        <v>186.24</v>
      </c>
    </row>
    <row r="3105" spans="1:4" ht="94.5">
      <c r="A3105" s="353">
        <v>93147</v>
      </c>
      <c r="B3105" s="354" t="s">
        <v>2310</v>
      </c>
      <c r="C3105" s="353" t="s">
        <v>27</v>
      </c>
      <c r="D3105" s="355">
        <v>213.59</v>
      </c>
    </row>
    <row r="3106" spans="1:4" ht="40.5">
      <c r="A3106" s="353">
        <v>96971</v>
      </c>
      <c r="B3106" s="354" t="s">
        <v>3401</v>
      </c>
      <c r="C3106" s="353" t="s">
        <v>15</v>
      </c>
      <c r="D3106" s="355">
        <v>27.07</v>
      </c>
    </row>
    <row r="3107" spans="1:4" ht="40.5">
      <c r="A3107" s="353">
        <v>96972</v>
      </c>
      <c r="B3107" s="354" t="s">
        <v>3402</v>
      </c>
      <c r="C3107" s="353" t="s">
        <v>15</v>
      </c>
      <c r="D3107" s="355">
        <v>37.340000000000003</v>
      </c>
    </row>
    <row r="3108" spans="1:4" ht="40.5">
      <c r="A3108" s="353">
        <v>96973</v>
      </c>
      <c r="B3108" s="354" t="s">
        <v>3403</v>
      </c>
      <c r="C3108" s="353" t="s">
        <v>15</v>
      </c>
      <c r="D3108" s="355">
        <v>47.51</v>
      </c>
    </row>
    <row r="3109" spans="1:4" ht="40.5">
      <c r="A3109" s="353">
        <v>96974</v>
      </c>
      <c r="B3109" s="354" t="s">
        <v>3404</v>
      </c>
      <c r="C3109" s="353" t="s">
        <v>15</v>
      </c>
      <c r="D3109" s="355">
        <v>61.18</v>
      </c>
    </row>
    <row r="3110" spans="1:4" ht="40.5">
      <c r="A3110" s="353">
        <v>96975</v>
      </c>
      <c r="B3110" s="354" t="s">
        <v>3405</v>
      </c>
      <c r="C3110" s="353" t="s">
        <v>15</v>
      </c>
      <c r="D3110" s="355">
        <v>79.819999999999993</v>
      </c>
    </row>
    <row r="3111" spans="1:4" ht="40.5">
      <c r="A3111" s="353">
        <v>96976</v>
      </c>
      <c r="B3111" s="354" t="s">
        <v>3406</v>
      </c>
      <c r="C3111" s="353" t="s">
        <v>15</v>
      </c>
      <c r="D3111" s="355">
        <v>104.99</v>
      </c>
    </row>
    <row r="3112" spans="1:4" ht="40.5">
      <c r="A3112" s="353">
        <v>96977</v>
      </c>
      <c r="B3112" s="354" t="s">
        <v>3407</v>
      </c>
      <c r="C3112" s="353" t="s">
        <v>15</v>
      </c>
      <c r="D3112" s="355">
        <v>43.24</v>
      </c>
    </row>
    <row r="3113" spans="1:4" ht="40.5">
      <c r="A3113" s="353">
        <v>96978</v>
      </c>
      <c r="B3113" s="354" t="s">
        <v>3408</v>
      </c>
      <c r="C3113" s="353" t="s">
        <v>15</v>
      </c>
      <c r="D3113" s="355">
        <v>60.7</v>
      </c>
    </row>
    <row r="3114" spans="1:4" ht="40.5">
      <c r="A3114" s="353">
        <v>96979</v>
      </c>
      <c r="B3114" s="354" t="s">
        <v>3409</v>
      </c>
      <c r="C3114" s="353" t="s">
        <v>15</v>
      </c>
      <c r="D3114" s="355">
        <v>85.18</v>
      </c>
    </row>
    <row r="3115" spans="1:4" ht="27">
      <c r="A3115" s="353">
        <v>96984</v>
      </c>
      <c r="B3115" s="354" t="s">
        <v>3411</v>
      </c>
      <c r="C3115" s="353" t="s">
        <v>27</v>
      </c>
      <c r="D3115" s="355">
        <v>41.38</v>
      </c>
    </row>
    <row r="3116" spans="1:4" ht="27">
      <c r="A3116" s="353">
        <v>96985</v>
      </c>
      <c r="B3116" s="354" t="s">
        <v>3412</v>
      </c>
      <c r="C3116" s="353" t="s">
        <v>27</v>
      </c>
      <c r="D3116" s="355">
        <v>51.37</v>
      </c>
    </row>
    <row r="3117" spans="1:4" ht="27">
      <c r="A3117" s="353">
        <v>96986</v>
      </c>
      <c r="B3117" s="354" t="s">
        <v>3413</v>
      </c>
      <c r="C3117" s="353" t="s">
        <v>27</v>
      </c>
      <c r="D3117" s="355">
        <v>76.680000000000007</v>
      </c>
    </row>
    <row r="3118" spans="1:4" ht="27">
      <c r="A3118" s="353">
        <v>96987</v>
      </c>
      <c r="B3118" s="354" t="s">
        <v>3414</v>
      </c>
      <c r="C3118" s="353" t="s">
        <v>27</v>
      </c>
      <c r="D3118" s="355">
        <v>116.79</v>
      </c>
    </row>
    <row r="3119" spans="1:4" ht="27">
      <c r="A3119" s="353">
        <v>96988</v>
      </c>
      <c r="B3119" s="354" t="s">
        <v>3415</v>
      </c>
      <c r="C3119" s="353" t="s">
        <v>27</v>
      </c>
      <c r="D3119" s="355">
        <v>188.92</v>
      </c>
    </row>
    <row r="3120" spans="1:4" ht="27">
      <c r="A3120" s="353">
        <v>96989</v>
      </c>
      <c r="B3120" s="354" t="s">
        <v>3416</v>
      </c>
      <c r="C3120" s="353" t="s">
        <v>27</v>
      </c>
      <c r="D3120" s="355">
        <v>124.06</v>
      </c>
    </row>
    <row r="3121" spans="1:4" ht="27">
      <c r="A3121" s="353">
        <v>98463</v>
      </c>
      <c r="B3121" s="354" t="s">
        <v>3410</v>
      </c>
      <c r="C3121" s="353" t="s">
        <v>27</v>
      </c>
      <c r="D3121" s="355">
        <v>20.91</v>
      </c>
    </row>
    <row r="3122" spans="1:4" ht="81">
      <c r="A3122" s="353">
        <v>96765</v>
      </c>
      <c r="B3122" s="354" t="s">
        <v>5649</v>
      </c>
      <c r="C3122" s="353" t="s">
        <v>27</v>
      </c>
      <c r="D3122" s="355">
        <v>1244.3699999999999</v>
      </c>
    </row>
    <row r="3123" spans="1:4" ht="40.5">
      <c r="A3123" s="353">
        <v>101905</v>
      </c>
      <c r="B3123" s="354" t="s">
        <v>5650</v>
      </c>
      <c r="C3123" s="353" t="s">
        <v>27</v>
      </c>
      <c r="D3123" s="355">
        <v>179.57</v>
      </c>
    </row>
    <row r="3124" spans="1:4" ht="40.5">
      <c r="A3124" s="353">
        <v>101906</v>
      </c>
      <c r="B3124" s="354" t="s">
        <v>5651</v>
      </c>
      <c r="C3124" s="353" t="s">
        <v>27</v>
      </c>
      <c r="D3124" s="355">
        <v>535.67999999999995</v>
      </c>
    </row>
    <row r="3125" spans="1:4" ht="40.5">
      <c r="A3125" s="353">
        <v>101907</v>
      </c>
      <c r="B3125" s="354" t="s">
        <v>5652</v>
      </c>
      <c r="C3125" s="353" t="s">
        <v>27</v>
      </c>
      <c r="D3125" s="355">
        <v>579.07000000000005</v>
      </c>
    </row>
    <row r="3126" spans="1:4" ht="40.5">
      <c r="A3126" s="353">
        <v>101908</v>
      </c>
      <c r="B3126" s="354" t="s">
        <v>5653</v>
      </c>
      <c r="C3126" s="353" t="s">
        <v>27</v>
      </c>
      <c r="D3126" s="355">
        <v>174.14</v>
      </c>
    </row>
    <row r="3127" spans="1:4" ht="40.5">
      <c r="A3127" s="353">
        <v>101909</v>
      </c>
      <c r="B3127" s="354" t="s">
        <v>5654</v>
      </c>
      <c r="C3127" s="353" t="s">
        <v>27</v>
      </c>
      <c r="D3127" s="355">
        <v>203.07</v>
      </c>
    </row>
    <row r="3128" spans="1:4" ht="40.5">
      <c r="A3128" s="353">
        <v>101910</v>
      </c>
      <c r="B3128" s="354" t="s">
        <v>5655</v>
      </c>
      <c r="C3128" s="353" t="s">
        <v>27</v>
      </c>
      <c r="D3128" s="355">
        <v>239.22</v>
      </c>
    </row>
    <row r="3129" spans="1:4" ht="40.5">
      <c r="A3129" s="353">
        <v>101911</v>
      </c>
      <c r="B3129" s="354" t="s">
        <v>5656</v>
      </c>
      <c r="C3129" s="353" t="s">
        <v>27</v>
      </c>
      <c r="D3129" s="355">
        <v>275.37</v>
      </c>
    </row>
    <row r="3130" spans="1:4" ht="81">
      <c r="A3130" s="353">
        <v>101912</v>
      </c>
      <c r="B3130" s="354" t="s">
        <v>5657</v>
      </c>
      <c r="C3130" s="353" t="s">
        <v>27</v>
      </c>
      <c r="D3130" s="355">
        <v>1215.6600000000001</v>
      </c>
    </row>
    <row r="3131" spans="1:4" ht="27">
      <c r="A3131" s="353">
        <v>101913</v>
      </c>
      <c r="B3131" s="354" t="s">
        <v>5658</v>
      </c>
      <c r="C3131" s="353" t="s">
        <v>27</v>
      </c>
      <c r="D3131" s="355">
        <v>405.71</v>
      </c>
    </row>
    <row r="3132" spans="1:4" ht="27">
      <c r="A3132" s="353">
        <v>101914</v>
      </c>
      <c r="B3132" s="354" t="s">
        <v>5659</v>
      </c>
      <c r="C3132" s="353" t="s">
        <v>27</v>
      </c>
      <c r="D3132" s="355">
        <v>346.59</v>
      </c>
    </row>
    <row r="3133" spans="1:4" ht="67.5">
      <c r="A3133" s="353">
        <v>101915</v>
      </c>
      <c r="B3133" s="354" t="s">
        <v>5660</v>
      </c>
      <c r="C3133" s="353" t="s">
        <v>27</v>
      </c>
      <c r="D3133" s="355">
        <v>332.9</v>
      </c>
    </row>
    <row r="3134" spans="1:4" ht="40.5">
      <c r="A3134" s="353">
        <v>101916</v>
      </c>
      <c r="B3134" s="354" t="s">
        <v>5661</v>
      </c>
      <c r="C3134" s="353" t="s">
        <v>27</v>
      </c>
      <c r="D3134" s="355">
        <v>2746.96</v>
      </c>
    </row>
    <row r="3135" spans="1:4" ht="40.5">
      <c r="A3135" s="353">
        <v>101917</v>
      </c>
      <c r="B3135" s="354" t="s">
        <v>5662</v>
      </c>
      <c r="C3135" s="353" t="s">
        <v>27</v>
      </c>
      <c r="D3135" s="355">
        <v>116.45</v>
      </c>
    </row>
    <row r="3136" spans="1:4" ht="40.5">
      <c r="A3136" s="353">
        <v>98261</v>
      </c>
      <c r="B3136" s="354" t="s">
        <v>4126</v>
      </c>
      <c r="C3136" s="353" t="s">
        <v>15</v>
      </c>
      <c r="D3136" s="355">
        <v>2.96</v>
      </c>
    </row>
    <row r="3137" spans="1:4" ht="54">
      <c r="A3137" s="353">
        <v>98262</v>
      </c>
      <c r="B3137" s="354" t="s">
        <v>4127</v>
      </c>
      <c r="C3137" s="353" t="s">
        <v>15</v>
      </c>
      <c r="D3137" s="355">
        <v>3.79</v>
      </c>
    </row>
    <row r="3138" spans="1:4" ht="54">
      <c r="A3138" s="353">
        <v>98263</v>
      </c>
      <c r="B3138" s="354" t="s">
        <v>4128</v>
      </c>
      <c r="C3138" s="353" t="s">
        <v>15</v>
      </c>
      <c r="D3138" s="355">
        <v>4.82</v>
      </c>
    </row>
    <row r="3139" spans="1:4" ht="54">
      <c r="A3139" s="353">
        <v>98264</v>
      </c>
      <c r="B3139" s="354" t="s">
        <v>4129</v>
      </c>
      <c r="C3139" s="353" t="s">
        <v>15</v>
      </c>
      <c r="D3139" s="355">
        <v>5.63</v>
      </c>
    </row>
    <row r="3140" spans="1:4" ht="54">
      <c r="A3140" s="353">
        <v>98265</v>
      </c>
      <c r="B3140" s="354" t="s">
        <v>4130</v>
      </c>
      <c r="C3140" s="353" t="s">
        <v>15</v>
      </c>
      <c r="D3140" s="355">
        <v>6.85</v>
      </c>
    </row>
    <row r="3141" spans="1:4" ht="54">
      <c r="A3141" s="353">
        <v>98266</v>
      </c>
      <c r="B3141" s="354" t="s">
        <v>4131</v>
      </c>
      <c r="C3141" s="353" t="s">
        <v>15</v>
      </c>
      <c r="D3141" s="355">
        <v>7.58</v>
      </c>
    </row>
    <row r="3142" spans="1:4" ht="40.5">
      <c r="A3142" s="353">
        <v>98267</v>
      </c>
      <c r="B3142" s="354" t="s">
        <v>4132</v>
      </c>
      <c r="C3142" s="353" t="s">
        <v>15</v>
      </c>
      <c r="D3142" s="355">
        <v>13.34</v>
      </c>
    </row>
    <row r="3143" spans="1:4" ht="40.5">
      <c r="A3143" s="353">
        <v>98268</v>
      </c>
      <c r="B3143" s="354" t="s">
        <v>4133</v>
      </c>
      <c r="C3143" s="353" t="s">
        <v>15</v>
      </c>
      <c r="D3143" s="355">
        <v>23.47</v>
      </c>
    </row>
    <row r="3144" spans="1:4" ht="40.5">
      <c r="A3144" s="353">
        <v>98269</v>
      </c>
      <c r="B3144" s="354" t="s">
        <v>4134</v>
      </c>
      <c r="C3144" s="353" t="s">
        <v>15</v>
      </c>
      <c r="D3144" s="355">
        <v>31.09</v>
      </c>
    </row>
    <row r="3145" spans="1:4" ht="40.5">
      <c r="A3145" s="353">
        <v>98270</v>
      </c>
      <c r="B3145" s="354" t="s">
        <v>4135</v>
      </c>
      <c r="C3145" s="353" t="s">
        <v>15</v>
      </c>
      <c r="D3145" s="355">
        <v>52.73</v>
      </c>
    </row>
    <row r="3146" spans="1:4" ht="40.5">
      <c r="A3146" s="353">
        <v>98271</v>
      </c>
      <c r="B3146" s="354" t="s">
        <v>4136</v>
      </c>
      <c r="C3146" s="353" t="s">
        <v>15</v>
      </c>
      <c r="D3146" s="355">
        <v>83.94</v>
      </c>
    </row>
    <row r="3147" spans="1:4" ht="40.5">
      <c r="A3147" s="353">
        <v>98272</v>
      </c>
      <c r="B3147" s="354" t="s">
        <v>4137</v>
      </c>
      <c r="C3147" s="353" t="s">
        <v>15</v>
      </c>
      <c r="D3147" s="355">
        <v>201.87</v>
      </c>
    </row>
    <row r="3148" spans="1:4" ht="40.5">
      <c r="A3148" s="353">
        <v>98273</v>
      </c>
      <c r="B3148" s="354" t="s">
        <v>4138</v>
      </c>
      <c r="C3148" s="353" t="s">
        <v>15</v>
      </c>
      <c r="D3148" s="355">
        <v>3.68</v>
      </c>
    </row>
    <row r="3149" spans="1:4" ht="40.5">
      <c r="A3149" s="353">
        <v>98274</v>
      </c>
      <c r="B3149" s="354" t="s">
        <v>4139</v>
      </c>
      <c r="C3149" s="353" t="s">
        <v>15</v>
      </c>
      <c r="D3149" s="355">
        <v>4.91</v>
      </c>
    </row>
    <row r="3150" spans="1:4" ht="40.5">
      <c r="A3150" s="353">
        <v>98275</v>
      </c>
      <c r="B3150" s="354" t="s">
        <v>4140</v>
      </c>
      <c r="C3150" s="353" t="s">
        <v>15</v>
      </c>
      <c r="D3150" s="355">
        <v>5.63</v>
      </c>
    </row>
    <row r="3151" spans="1:4" ht="40.5">
      <c r="A3151" s="353">
        <v>98276</v>
      </c>
      <c r="B3151" s="354" t="s">
        <v>4141</v>
      </c>
      <c r="C3151" s="353" t="s">
        <v>15</v>
      </c>
      <c r="D3151" s="355">
        <v>11.39</v>
      </c>
    </row>
    <row r="3152" spans="1:4" ht="40.5">
      <c r="A3152" s="353">
        <v>98277</v>
      </c>
      <c r="B3152" s="354" t="s">
        <v>4142</v>
      </c>
      <c r="C3152" s="353" t="s">
        <v>15</v>
      </c>
      <c r="D3152" s="355">
        <v>21.53</v>
      </c>
    </row>
    <row r="3153" spans="1:4" ht="40.5">
      <c r="A3153" s="353">
        <v>98278</v>
      </c>
      <c r="B3153" s="354" t="s">
        <v>4143</v>
      </c>
      <c r="C3153" s="353" t="s">
        <v>15</v>
      </c>
      <c r="D3153" s="355">
        <v>29.14</v>
      </c>
    </row>
    <row r="3154" spans="1:4" ht="40.5">
      <c r="A3154" s="353">
        <v>98279</v>
      </c>
      <c r="B3154" s="354" t="s">
        <v>4144</v>
      </c>
      <c r="C3154" s="353" t="s">
        <v>15</v>
      </c>
      <c r="D3154" s="355">
        <v>50.78</v>
      </c>
    </row>
    <row r="3155" spans="1:4" ht="54">
      <c r="A3155" s="353">
        <v>98280</v>
      </c>
      <c r="B3155" s="354" t="s">
        <v>4145</v>
      </c>
      <c r="C3155" s="353" t="s">
        <v>15</v>
      </c>
      <c r="D3155" s="355">
        <v>5.47</v>
      </c>
    </row>
    <row r="3156" spans="1:4" ht="54">
      <c r="A3156" s="353">
        <v>98281</v>
      </c>
      <c r="B3156" s="354" t="s">
        <v>4146</v>
      </c>
      <c r="C3156" s="353" t="s">
        <v>15</v>
      </c>
      <c r="D3156" s="355">
        <v>6.3</v>
      </c>
    </row>
    <row r="3157" spans="1:4" ht="54">
      <c r="A3157" s="353">
        <v>98282</v>
      </c>
      <c r="B3157" s="354" t="s">
        <v>4147</v>
      </c>
      <c r="C3157" s="353" t="s">
        <v>15</v>
      </c>
      <c r="D3157" s="355">
        <v>7.32</v>
      </c>
    </row>
    <row r="3158" spans="1:4" ht="54">
      <c r="A3158" s="353">
        <v>98283</v>
      </c>
      <c r="B3158" s="354" t="s">
        <v>4148</v>
      </c>
      <c r="C3158" s="353" t="s">
        <v>15</v>
      </c>
      <c r="D3158" s="355">
        <v>8.1300000000000008</v>
      </c>
    </row>
    <row r="3159" spans="1:4" ht="54">
      <c r="A3159" s="353">
        <v>98284</v>
      </c>
      <c r="B3159" s="354" t="s">
        <v>4149</v>
      </c>
      <c r="C3159" s="353" t="s">
        <v>15</v>
      </c>
      <c r="D3159" s="355">
        <v>9.35</v>
      </c>
    </row>
    <row r="3160" spans="1:4" ht="54">
      <c r="A3160" s="353">
        <v>98285</v>
      </c>
      <c r="B3160" s="354" t="s">
        <v>4150</v>
      </c>
      <c r="C3160" s="353" t="s">
        <v>15</v>
      </c>
      <c r="D3160" s="355">
        <v>10.08</v>
      </c>
    </row>
    <row r="3161" spans="1:4" ht="54">
      <c r="A3161" s="353">
        <v>98286</v>
      </c>
      <c r="B3161" s="354" t="s">
        <v>4151</v>
      </c>
      <c r="C3161" s="353" t="s">
        <v>15</v>
      </c>
      <c r="D3161" s="355">
        <v>15.85</v>
      </c>
    </row>
    <row r="3162" spans="1:4" ht="54">
      <c r="A3162" s="353">
        <v>98287</v>
      </c>
      <c r="B3162" s="354" t="s">
        <v>4152</v>
      </c>
      <c r="C3162" s="353" t="s">
        <v>15</v>
      </c>
      <c r="D3162" s="355">
        <v>1.46</v>
      </c>
    </row>
    <row r="3163" spans="1:4" ht="54">
      <c r="A3163" s="353">
        <v>98288</v>
      </c>
      <c r="B3163" s="354" t="s">
        <v>4153</v>
      </c>
      <c r="C3163" s="353" t="s">
        <v>15</v>
      </c>
      <c r="D3163" s="355">
        <v>2.29</v>
      </c>
    </row>
    <row r="3164" spans="1:4" ht="54">
      <c r="A3164" s="353">
        <v>98289</v>
      </c>
      <c r="B3164" s="354" t="s">
        <v>4154</v>
      </c>
      <c r="C3164" s="353" t="s">
        <v>15</v>
      </c>
      <c r="D3164" s="355">
        <v>3.32</v>
      </c>
    </row>
    <row r="3165" spans="1:4" ht="54">
      <c r="A3165" s="353">
        <v>98290</v>
      </c>
      <c r="B3165" s="354" t="s">
        <v>4155</v>
      </c>
      <c r="C3165" s="353" t="s">
        <v>15</v>
      </c>
      <c r="D3165" s="355">
        <v>4.12</v>
      </c>
    </row>
    <row r="3166" spans="1:4" ht="54">
      <c r="A3166" s="353">
        <v>98291</v>
      </c>
      <c r="B3166" s="354" t="s">
        <v>4156</v>
      </c>
      <c r="C3166" s="353" t="s">
        <v>15</v>
      </c>
      <c r="D3166" s="355">
        <v>5.35</v>
      </c>
    </row>
    <row r="3167" spans="1:4" ht="54">
      <c r="A3167" s="353">
        <v>98292</v>
      </c>
      <c r="B3167" s="354" t="s">
        <v>4157</v>
      </c>
      <c r="C3167" s="353" t="s">
        <v>15</v>
      </c>
      <c r="D3167" s="355">
        <v>6.08</v>
      </c>
    </row>
    <row r="3168" spans="1:4" ht="54">
      <c r="A3168" s="353">
        <v>98293</v>
      </c>
      <c r="B3168" s="354" t="s">
        <v>4158</v>
      </c>
      <c r="C3168" s="353" t="s">
        <v>15</v>
      </c>
      <c r="D3168" s="355">
        <v>11.84</v>
      </c>
    </row>
    <row r="3169" spans="1:4" ht="40.5">
      <c r="A3169" s="353">
        <v>98400</v>
      </c>
      <c r="B3169" s="354" t="s">
        <v>4159</v>
      </c>
      <c r="C3169" s="353" t="s">
        <v>15</v>
      </c>
      <c r="D3169" s="355">
        <v>16.440000000000001</v>
      </c>
    </row>
    <row r="3170" spans="1:4" ht="40.5">
      <c r="A3170" s="353">
        <v>98401</v>
      </c>
      <c r="B3170" s="354" t="s">
        <v>4160</v>
      </c>
      <c r="C3170" s="353" t="s">
        <v>15</v>
      </c>
      <c r="D3170" s="355">
        <v>26.81</v>
      </c>
    </row>
    <row r="3171" spans="1:4" ht="40.5">
      <c r="A3171" s="353">
        <v>98402</v>
      </c>
      <c r="B3171" s="354" t="s">
        <v>4161</v>
      </c>
      <c r="C3171" s="353" t="s">
        <v>15</v>
      </c>
      <c r="D3171" s="355">
        <v>35.520000000000003</v>
      </c>
    </row>
    <row r="3172" spans="1:4" ht="40.5">
      <c r="A3172" s="353">
        <v>100556</v>
      </c>
      <c r="B3172" s="354" t="s">
        <v>4162</v>
      </c>
      <c r="C3172" s="353" t="s">
        <v>27</v>
      </c>
      <c r="D3172" s="355">
        <v>35.25</v>
      </c>
    </row>
    <row r="3173" spans="1:4" ht="40.5">
      <c r="A3173" s="353">
        <v>100557</v>
      </c>
      <c r="B3173" s="354" t="s">
        <v>4163</v>
      </c>
      <c r="C3173" s="353" t="s">
        <v>27</v>
      </c>
      <c r="D3173" s="355">
        <v>483.28</v>
      </c>
    </row>
    <row r="3174" spans="1:4" ht="67.5">
      <c r="A3174" s="353">
        <v>100560</v>
      </c>
      <c r="B3174" s="354" t="s">
        <v>4164</v>
      </c>
      <c r="C3174" s="353" t="s">
        <v>27</v>
      </c>
      <c r="D3174" s="355">
        <v>96.04</v>
      </c>
    </row>
    <row r="3175" spans="1:4" ht="67.5">
      <c r="A3175" s="353">
        <v>100561</v>
      </c>
      <c r="B3175" s="354" t="s">
        <v>4165</v>
      </c>
      <c r="C3175" s="353" t="s">
        <v>27</v>
      </c>
      <c r="D3175" s="355">
        <v>183.2</v>
      </c>
    </row>
    <row r="3176" spans="1:4" ht="67.5">
      <c r="A3176" s="353">
        <v>100562</v>
      </c>
      <c r="B3176" s="354" t="s">
        <v>4166</v>
      </c>
      <c r="C3176" s="353" t="s">
        <v>27</v>
      </c>
      <c r="D3176" s="355">
        <v>288.61</v>
      </c>
    </row>
    <row r="3177" spans="1:4" ht="54">
      <c r="A3177" s="353">
        <v>100563</v>
      </c>
      <c r="B3177" s="354" t="s">
        <v>4167</v>
      </c>
      <c r="C3177" s="353" t="s">
        <v>27</v>
      </c>
      <c r="D3177" s="355">
        <v>420.19</v>
      </c>
    </row>
    <row r="3178" spans="1:4" ht="67.5">
      <c r="A3178" s="353">
        <v>101795</v>
      </c>
      <c r="B3178" s="354" t="s">
        <v>5663</v>
      </c>
      <c r="C3178" s="353" t="s">
        <v>27</v>
      </c>
      <c r="D3178" s="355">
        <v>424.68</v>
      </c>
    </row>
    <row r="3179" spans="1:4" ht="54">
      <c r="A3179" s="353">
        <v>101798</v>
      </c>
      <c r="B3179" s="354" t="s">
        <v>5664</v>
      </c>
      <c r="C3179" s="353" t="s">
        <v>27</v>
      </c>
      <c r="D3179" s="355">
        <v>368.51</v>
      </c>
    </row>
    <row r="3180" spans="1:4" ht="54">
      <c r="A3180" s="353">
        <v>101799</v>
      </c>
      <c r="B3180" s="354" t="s">
        <v>5665</v>
      </c>
      <c r="C3180" s="353" t="s">
        <v>27</v>
      </c>
      <c r="D3180" s="355">
        <v>907.61</v>
      </c>
    </row>
    <row r="3181" spans="1:4" ht="27">
      <c r="A3181" s="353">
        <v>98397</v>
      </c>
      <c r="B3181" s="354" t="s">
        <v>3537</v>
      </c>
      <c r="C3181" s="353" t="s">
        <v>36</v>
      </c>
      <c r="D3181" s="355">
        <v>8.33</v>
      </c>
    </row>
    <row r="3182" spans="1:4" ht="81">
      <c r="A3182" s="353">
        <v>101936</v>
      </c>
      <c r="B3182" s="354" t="s">
        <v>5666</v>
      </c>
      <c r="C3182" s="353" t="s">
        <v>27</v>
      </c>
      <c r="D3182" s="355">
        <v>5384.42</v>
      </c>
    </row>
    <row r="3183" spans="1:4" ht="81">
      <c r="A3183" s="353">
        <v>101937</v>
      </c>
      <c r="B3183" s="354" t="s">
        <v>5667</v>
      </c>
      <c r="C3183" s="353" t="s">
        <v>27</v>
      </c>
      <c r="D3183" s="355">
        <v>9647.2900000000009</v>
      </c>
    </row>
    <row r="3184" spans="1:4" ht="40.5">
      <c r="A3184" s="353">
        <v>98294</v>
      </c>
      <c r="B3184" s="354" t="s">
        <v>4168</v>
      </c>
      <c r="C3184" s="353" t="s">
        <v>15</v>
      </c>
      <c r="D3184" s="355">
        <v>1.83</v>
      </c>
    </row>
    <row r="3185" spans="1:4" ht="40.5">
      <c r="A3185" s="353">
        <v>98295</v>
      </c>
      <c r="B3185" s="354" t="s">
        <v>4169</v>
      </c>
      <c r="C3185" s="353" t="s">
        <v>15</v>
      </c>
      <c r="D3185" s="355">
        <v>1.38</v>
      </c>
    </row>
    <row r="3186" spans="1:4" ht="40.5">
      <c r="A3186" s="353">
        <v>98296</v>
      </c>
      <c r="B3186" s="354" t="s">
        <v>4170</v>
      </c>
      <c r="C3186" s="353" t="s">
        <v>15</v>
      </c>
      <c r="D3186" s="355">
        <v>2.82</v>
      </c>
    </row>
    <row r="3187" spans="1:4" ht="40.5">
      <c r="A3187" s="353">
        <v>98297</v>
      </c>
      <c r="B3187" s="354" t="s">
        <v>4171</v>
      </c>
      <c r="C3187" s="353" t="s">
        <v>15</v>
      </c>
      <c r="D3187" s="355">
        <v>2.1</v>
      </c>
    </row>
    <row r="3188" spans="1:4" ht="27">
      <c r="A3188" s="353">
        <v>98301</v>
      </c>
      <c r="B3188" s="354" t="s">
        <v>4172</v>
      </c>
      <c r="C3188" s="353" t="s">
        <v>27</v>
      </c>
      <c r="D3188" s="355">
        <v>400.02</v>
      </c>
    </row>
    <row r="3189" spans="1:4" ht="27">
      <c r="A3189" s="353">
        <v>98302</v>
      </c>
      <c r="B3189" s="354" t="s">
        <v>4173</v>
      </c>
      <c r="C3189" s="353" t="s">
        <v>27</v>
      </c>
      <c r="D3189" s="355">
        <v>548.41999999999996</v>
      </c>
    </row>
    <row r="3190" spans="1:4" ht="27">
      <c r="A3190" s="353">
        <v>98304</v>
      </c>
      <c r="B3190" s="354" t="s">
        <v>4174</v>
      </c>
      <c r="C3190" s="353" t="s">
        <v>27</v>
      </c>
      <c r="D3190" s="355">
        <v>867.55</v>
      </c>
    </row>
    <row r="3191" spans="1:4" ht="27">
      <c r="A3191" s="353">
        <v>98307</v>
      </c>
      <c r="B3191" s="354" t="s">
        <v>4175</v>
      </c>
      <c r="C3191" s="353" t="s">
        <v>27</v>
      </c>
      <c r="D3191" s="355">
        <v>35.67</v>
      </c>
    </row>
    <row r="3192" spans="1:4" ht="27">
      <c r="A3192" s="353">
        <v>98308</v>
      </c>
      <c r="B3192" s="354" t="s">
        <v>4176</v>
      </c>
      <c r="C3192" s="353" t="s">
        <v>27</v>
      </c>
      <c r="D3192" s="355">
        <v>23.09</v>
      </c>
    </row>
    <row r="3193" spans="1:4" ht="27">
      <c r="A3193" s="353">
        <v>98593</v>
      </c>
      <c r="B3193" s="354" t="s">
        <v>4177</v>
      </c>
      <c r="C3193" s="353" t="s">
        <v>27</v>
      </c>
      <c r="D3193" s="355">
        <v>690.3</v>
      </c>
    </row>
    <row r="3194" spans="1:4" ht="40.5">
      <c r="A3194" s="353">
        <v>89355</v>
      </c>
      <c r="B3194" s="354" t="s">
        <v>220</v>
      </c>
      <c r="C3194" s="353" t="s">
        <v>15</v>
      </c>
      <c r="D3194" s="355">
        <v>13.17</v>
      </c>
    </row>
    <row r="3195" spans="1:4" ht="40.5">
      <c r="A3195" s="353">
        <v>89356</v>
      </c>
      <c r="B3195" s="354" t="s">
        <v>221</v>
      </c>
      <c r="C3195" s="353" t="s">
        <v>15</v>
      </c>
      <c r="D3195" s="355">
        <v>15.62</v>
      </c>
    </row>
    <row r="3196" spans="1:4" ht="40.5">
      <c r="A3196" s="353">
        <v>89357</v>
      </c>
      <c r="B3196" s="354" t="s">
        <v>222</v>
      </c>
      <c r="C3196" s="353" t="s">
        <v>15</v>
      </c>
      <c r="D3196" s="355">
        <v>22.7</v>
      </c>
    </row>
    <row r="3197" spans="1:4" ht="40.5">
      <c r="A3197" s="353">
        <v>89401</v>
      </c>
      <c r="B3197" s="354" t="s">
        <v>1280</v>
      </c>
      <c r="C3197" s="353" t="s">
        <v>15</v>
      </c>
      <c r="D3197" s="355">
        <v>6.09</v>
      </c>
    </row>
    <row r="3198" spans="1:4" ht="40.5">
      <c r="A3198" s="353">
        <v>89402</v>
      </c>
      <c r="B3198" s="354" t="s">
        <v>1281</v>
      </c>
      <c r="C3198" s="353" t="s">
        <v>15</v>
      </c>
      <c r="D3198" s="355">
        <v>7.46</v>
      </c>
    </row>
    <row r="3199" spans="1:4" ht="40.5">
      <c r="A3199" s="353">
        <v>89403</v>
      </c>
      <c r="B3199" s="354" t="s">
        <v>1282</v>
      </c>
      <c r="C3199" s="353" t="s">
        <v>15</v>
      </c>
      <c r="D3199" s="355">
        <v>12.93</v>
      </c>
    </row>
    <row r="3200" spans="1:4" ht="40.5">
      <c r="A3200" s="353">
        <v>89446</v>
      </c>
      <c r="B3200" s="354" t="s">
        <v>1319</v>
      </c>
      <c r="C3200" s="353" t="s">
        <v>15</v>
      </c>
      <c r="D3200" s="355">
        <v>4.3600000000000003</v>
      </c>
    </row>
    <row r="3201" spans="1:4" ht="40.5">
      <c r="A3201" s="353">
        <v>89447</v>
      </c>
      <c r="B3201" s="354" t="s">
        <v>1320</v>
      </c>
      <c r="C3201" s="353" t="s">
        <v>15</v>
      </c>
      <c r="D3201" s="355">
        <v>9.2899999999999991</v>
      </c>
    </row>
    <row r="3202" spans="1:4" ht="40.5">
      <c r="A3202" s="353">
        <v>89448</v>
      </c>
      <c r="B3202" s="354" t="s">
        <v>1321</v>
      </c>
      <c r="C3202" s="353" t="s">
        <v>15</v>
      </c>
      <c r="D3202" s="355">
        <v>13.4</v>
      </c>
    </row>
    <row r="3203" spans="1:4" ht="40.5">
      <c r="A3203" s="353">
        <v>89449</v>
      </c>
      <c r="B3203" s="354" t="s">
        <v>1322</v>
      </c>
      <c r="C3203" s="353" t="s">
        <v>15</v>
      </c>
      <c r="D3203" s="355">
        <v>15.42</v>
      </c>
    </row>
    <row r="3204" spans="1:4" ht="40.5">
      <c r="A3204" s="353">
        <v>89450</v>
      </c>
      <c r="B3204" s="354" t="s">
        <v>1323</v>
      </c>
      <c r="C3204" s="353" t="s">
        <v>15</v>
      </c>
      <c r="D3204" s="355">
        <v>25.53</v>
      </c>
    </row>
    <row r="3205" spans="1:4" ht="40.5">
      <c r="A3205" s="353">
        <v>89451</v>
      </c>
      <c r="B3205" s="354" t="s">
        <v>1324</v>
      </c>
      <c r="C3205" s="353" t="s">
        <v>15</v>
      </c>
      <c r="D3205" s="355">
        <v>42.31</v>
      </c>
    </row>
    <row r="3206" spans="1:4" ht="40.5">
      <c r="A3206" s="353">
        <v>89452</v>
      </c>
      <c r="B3206" s="354" t="s">
        <v>1325</v>
      </c>
      <c r="C3206" s="353" t="s">
        <v>15</v>
      </c>
      <c r="D3206" s="355">
        <v>52.7</v>
      </c>
    </row>
    <row r="3207" spans="1:4" ht="40.5">
      <c r="A3207" s="353">
        <v>89508</v>
      </c>
      <c r="B3207" s="354" t="s">
        <v>1361</v>
      </c>
      <c r="C3207" s="353" t="s">
        <v>15</v>
      </c>
      <c r="D3207" s="355">
        <v>17.14</v>
      </c>
    </row>
    <row r="3208" spans="1:4" ht="40.5">
      <c r="A3208" s="353">
        <v>89509</v>
      </c>
      <c r="B3208" s="354" t="s">
        <v>1362</v>
      </c>
      <c r="C3208" s="353" t="s">
        <v>15</v>
      </c>
      <c r="D3208" s="355">
        <v>23.95</v>
      </c>
    </row>
    <row r="3209" spans="1:4" ht="40.5">
      <c r="A3209" s="353">
        <v>89511</v>
      </c>
      <c r="B3209" s="354" t="s">
        <v>1363</v>
      </c>
      <c r="C3209" s="353" t="s">
        <v>15</v>
      </c>
      <c r="D3209" s="355">
        <v>35.56</v>
      </c>
    </row>
    <row r="3210" spans="1:4" ht="40.5">
      <c r="A3210" s="353">
        <v>89512</v>
      </c>
      <c r="B3210" s="354" t="s">
        <v>1364</v>
      </c>
      <c r="C3210" s="353" t="s">
        <v>15</v>
      </c>
      <c r="D3210" s="355">
        <v>56.95</v>
      </c>
    </row>
    <row r="3211" spans="1:4" ht="40.5">
      <c r="A3211" s="353">
        <v>89576</v>
      </c>
      <c r="B3211" s="354" t="s">
        <v>1397</v>
      </c>
      <c r="C3211" s="353" t="s">
        <v>15</v>
      </c>
      <c r="D3211" s="355">
        <v>22.36</v>
      </c>
    </row>
    <row r="3212" spans="1:4" ht="40.5">
      <c r="A3212" s="353">
        <v>89578</v>
      </c>
      <c r="B3212" s="354" t="s">
        <v>1398</v>
      </c>
      <c r="C3212" s="353" t="s">
        <v>15</v>
      </c>
      <c r="D3212" s="355">
        <v>38.65</v>
      </c>
    </row>
    <row r="3213" spans="1:4" ht="40.5">
      <c r="A3213" s="353">
        <v>89580</v>
      </c>
      <c r="B3213" s="354" t="s">
        <v>1400</v>
      </c>
      <c r="C3213" s="353" t="s">
        <v>15</v>
      </c>
      <c r="D3213" s="355">
        <v>76.39</v>
      </c>
    </row>
    <row r="3214" spans="1:4" ht="40.5">
      <c r="A3214" s="353">
        <v>89633</v>
      </c>
      <c r="B3214" s="354" t="s">
        <v>296</v>
      </c>
      <c r="C3214" s="353" t="s">
        <v>15</v>
      </c>
      <c r="D3214" s="355">
        <v>18.95</v>
      </c>
    </row>
    <row r="3215" spans="1:4" ht="40.5">
      <c r="A3215" s="353">
        <v>89634</v>
      </c>
      <c r="B3215" s="354" t="s">
        <v>297</v>
      </c>
      <c r="C3215" s="353" t="s">
        <v>15</v>
      </c>
      <c r="D3215" s="355">
        <v>29.35</v>
      </c>
    </row>
    <row r="3216" spans="1:4" ht="40.5">
      <c r="A3216" s="353">
        <v>89635</v>
      </c>
      <c r="B3216" s="354" t="s">
        <v>298</v>
      </c>
      <c r="C3216" s="353" t="s">
        <v>15</v>
      </c>
      <c r="D3216" s="355">
        <v>42.64</v>
      </c>
    </row>
    <row r="3217" spans="1:4" ht="40.5">
      <c r="A3217" s="353">
        <v>89636</v>
      </c>
      <c r="B3217" s="354" t="s">
        <v>1437</v>
      </c>
      <c r="C3217" s="353" t="s">
        <v>15</v>
      </c>
      <c r="D3217" s="355">
        <v>52.03</v>
      </c>
    </row>
    <row r="3218" spans="1:4" ht="54">
      <c r="A3218" s="353">
        <v>89711</v>
      </c>
      <c r="B3218" s="354" t="s">
        <v>1503</v>
      </c>
      <c r="C3218" s="353" t="s">
        <v>15</v>
      </c>
      <c r="D3218" s="355">
        <v>14.59</v>
      </c>
    </row>
    <row r="3219" spans="1:4" ht="54">
      <c r="A3219" s="353">
        <v>89712</v>
      </c>
      <c r="B3219" s="354" t="s">
        <v>1504</v>
      </c>
      <c r="C3219" s="353" t="s">
        <v>15</v>
      </c>
      <c r="D3219" s="355">
        <v>22.74</v>
      </c>
    </row>
    <row r="3220" spans="1:4" ht="54">
      <c r="A3220" s="353">
        <v>89713</v>
      </c>
      <c r="B3220" s="354" t="s">
        <v>1505</v>
      </c>
      <c r="C3220" s="353" t="s">
        <v>15</v>
      </c>
      <c r="D3220" s="355">
        <v>35.04</v>
      </c>
    </row>
    <row r="3221" spans="1:4" ht="54">
      <c r="A3221" s="353">
        <v>89714</v>
      </c>
      <c r="B3221" s="354" t="s">
        <v>1506</v>
      </c>
      <c r="C3221" s="353" t="s">
        <v>15</v>
      </c>
      <c r="D3221" s="355">
        <v>44.83</v>
      </c>
    </row>
    <row r="3222" spans="1:4" ht="40.5">
      <c r="A3222" s="353">
        <v>89716</v>
      </c>
      <c r="B3222" s="354" t="s">
        <v>1507</v>
      </c>
      <c r="C3222" s="353" t="s">
        <v>15</v>
      </c>
      <c r="D3222" s="355">
        <v>22</v>
      </c>
    </row>
    <row r="3223" spans="1:4" ht="40.5">
      <c r="A3223" s="353">
        <v>89717</v>
      </c>
      <c r="B3223" s="354" t="s">
        <v>1508</v>
      </c>
      <c r="C3223" s="353" t="s">
        <v>15</v>
      </c>
      <c r="D3223" s="355">
        <v>33.979999999999997</v>
      </c>
    </row>
    <row r="3224" spans="1:4" ht="40.5">
      <c r="A3224" s="353">
        <v>89770</v>
      </c>
      <c r="B3224" s="354" t="s">
        <v>1552</v>
      </c>
      <c r="C3224" s="353" t="s">
        <v>15</v>
      </c>
      <c r="D3224" s="355">
        <v>38.03</v>
      </c>
    </row>
    <row r="3225" spans="1:4" ht="40.5">
      <c r="A3225" s="353">
        <v>89771</v>
      </c>
      <c r="B3225" s="354" t="s">
        <v>1553</v>
      </c>
      <c r="C3225" s="353" t="s">
        <v>15</v>
      </c>
      <c r="D3225" s="355">
        <v>52</v>
      </c>
    </row>
    <row r="3226" spans="1:4" ht="40.5">
      <c r="A3226" s="353">
        <v>89773</v>
      </c>
      <c r="B3226" s="354" t="s">
        <v>1555</v>
      </c>
      <c r="C3226" s="353" t="s">
        <v>15</v>
      </c>
      <c r="D3226" s="355">
        <v>121.23</v>
      </c>
    </row>
    <row r="3227" spans="1:4" ht="40.5">
      <c r="A3227" s="353">
        <v>89775</v>
      </c>
      <c r="B3227" s="354" t="s">
        <v>1557</v>
      </c>
      <c r="C3227" s="353" t="s">
        <v>15</v>
      </c>
      <c r="D3227" s="355">
        <v>191.62</v>
      </c>
    </row>
    <row r="3228" spans="1:4" ht="54">
      <c r="A3228" s="353">
        <v>89798</v>
      </c>
      <c r="B3228" s="354" t="s">
        <v>1579</v>
      </c>
      <c r="C3228" s="353" t="s">
        <v>15</v>
      </c>
      <c r="D3228" s="355">
        <v>10.79</v>
      </c>
    </row>
    <row r="3229" spans="1:4" ht="54">
      <c r="A3229" s="353">
        <v>89799</v>
      </c>
      <c r="B3229" s="354" t="s">
        <v>1580</v>
      </c>
      <c r="C3229" s="353" t="s">
        <v>15</v>
      </c>
      <c r="D3229" s="355">
        <v>17.440000000000001</v>
      </c>
    </row>
    <row r="3230" spans="1:4" ht="54">
      <c r="A3230" s="353">
        <v>89800</v>
      </c>
      <c r="B3230" s="354" t="s">
        <v>1581</v>
      </c>
      <c r="C3230" s="353" t="s">
        <v>15</v>
      </c>
      <c r="D3230" s="355">
        <v>21.4</v>
      </c>
    </row>
    <row r="3231" spans="1:4" ht="54">
      <c r="A3231" s="353">
        <v>89848</v>
      </c>
      <c r="B3231" s="354" t="s">
        <v>1628</v>
      </c>
      <c r="C3231" s="353" t="s">
        <v>15</v>
      </c>
      <c r="D3231" s="355">
        <v>25.32</v>
      </c>
    </row>
    <row r="3232" spans="1:4" ht="54">
      <c r="A3232" s="353">
        <v>89849</v>
      </c>
      <c r="B3232" s="354" t="s">
        <v>1629</v>
      </c>
      <c r="C3232" s="353" t="s">
        <v>15</v>
      </c>
      <c r="D3232" s="355">
        <v>51</v>
      </c>
    </row>
    <row r="3233" spans="1:4" ht="40.5">
      <c r="A3233" s="353">
        <v>89865</v>
      </c>
      <c r="B3233" s="354" t="s">
        <v>314</v>
      </c>
      <c r="C3233" s="353" t="s">
        <v>15</v>
      </c>
      <c r="D3233" s="355">
        <v>9.8699999999999992</v>
      </c>
    </row>
    <row r="3234" spans="1:4" ht="81">
      <c r="A3234" s="353">
        <v>91784</v>
      </c>
      <c r="B3234" s="354" t="s">
        <v>417</v>
      </c>
      <c r="C3234" s="353" t="s">
        <v>15</v>
      </c>
      <c r="D3234" s="355">
        <v>32.25</v>
      </c>
    </row>
    <row r="3235" spans="1:4" ht="81">
      <c r="A3235" s="353">
        <v>91785</v>
      </c>
      <c r="B3235" s="354" t="s">
        <v>418</v>
      </c>
      <c r="C3235" s="353" t="s">
        <v>15</v>
      </c>
      <c r="D3235" s="355">
        <v>32.090000000000003</v>
      </c>
    </row>
    <row r="3236" spans="1:4" ht="81">
      <c r="A3236" s="353">
        <v>91786</v>
      </c>
      <c r="B3236" s="354" t="s">
        <v>1896</v>
      </c>
      <c r="C3236" s="353" t="s">
        <v>15</v>
      </c>
      <c r="D3236" s="355">
        <v>24.02</v>
      </c>
    </row>
    <row r="3237" spans="1:4" ht="67.5">
      <c r="A3237" s="353">
        <v>91787</v>
      </c>
      <c r="B3237" s="354" t="s">
        <v>1897</v>
      </c>
      <c r="C3237" s="353" t="s">
        <v>15</v>
      </c>
      <c r="D3237" s="355">
        <v>28.41</v>
      </c>
    </row>
    <row r="3238" spans="1:4" ht="67.5">
      <c r="A3238" s="353">
        <v>91788</v>
      </c>
      <c r="B3238" s="354" t="s">
        <v>1898</v>
      </c>
      <c r="C3238" s="353" t="s">
        <v>15</v>
      </c>
      <c r="D3238" s="355">
        <v>35.83</v>
      </c>
    </row>
    <row r="3239" spans="1:4" ht="81">
      <c r="A3239" s="353">
        <v>91789</v>
      </c>
      <c r="B3239" s="354" t="s">
        <v>419</v>
      </c>
      <c r="C3239" s="353" t="s">
        <v>15</v>
      </c>
      <c r="D3239" s="355">
        <v>41.13</v>
      </c>
    </row>
    <row r="3240" spans="1:4" ht="81">
      <c r="A3240" s="353">
        <v>91790</v>
      </c>
      <c r="B3240" s="354" t="s">
        <v>1899</v>
      </c>
      <c r="C3240" s="353" t="s">
        <v>15</v>
      </c>
      <c r="D3240" s="355">
        <v>60.6</v>
      </c>
    </row>
    <row r="3241" spans="1:4" ht="81">
      <c r="A3241" s="353">
        <v>91791</v>
      </c>
      <c r="B3241" s="354" t="s">
        <v>420</v>
      </c>
      <c r="C3241" s="353" t="s">
        <v>15</v>
      </c>
      <c r="D3241" s="355">
        <v>81.92</v>
      </c>
    </row>
    <row r="3242" spans="1:4" ht="94.5">
      <c r="A3242" s="353">
        <v>91792</v>
      </c>
      <c r="B3242" s="354" t="s">
        <v>1900</v>
      </c>
      <c r="C3242" s="353" t="s">
        <v>15</v>
      </c>
      <c r="D3242" s="355">
        <v>43.57</v>
      </c>
    </row>
    <row r="3243" spans="1:4" ht="94.5">
      <c r="A3243" s="353">
        <v>91793</v>
      </c>
      <c r="B3243" s="354" t="s">
        <v>1901</v>
      </c>
      <c r="C3243" s="353" t="s">
        <v>15</v>
      </c>
      <c r="D3243" s="355">
        <v>73.27</v>
      </c>
    </row>
    <row r="3244" spans="1:4" ht="94.5">
      <c r="A3244" s="353">
        <v>91794</v>
      </c>
      <c r="B3244" s="354" t="s">
        <v>1902</v>
      </c>
      <c r="C3244" s="353" t="s">
        <v>15</v>
      </c>
      <c r="D3244" s="355">
        <v>35.4</v>
      </c>
    </row>
    <row r="3245" spans="1:4" ht="94.5">
      <c r="A3245" s="353">
        <v>91795</v>
      </c>
      <c r="B3245" s="354" t="s">
        <v>1903</v>
      </c>
      <c r="C3245" s="353" t="s">
        <v>15</v>
      </c>
      <c r="D3245" s="355">
        <v>58.89</v>
      </c>
    </row>
    <row r="3246" spans="1:4" ht="81">
      <c r="A3246" s="353">
        <v>91796</v>
      </c>
      <c r="B3246" s="354" t="s">
        <v>1904</v>
      </c>
      <c r="C3246" s="353" t="s">
        <v>15</v>
      </c>
      <c r="D3246" s="355">
        <v>61.93</v>
      </c>
    </row>
    <row r="3247" spans="1:4" ht="40.5">
      <c r="A3247" s="353">
        <v>92275</v>
      </c>
      <c r="B3247" s="354" t="s">
        <v>4178</v>
      </c>
      <c r="C3247" s="353" t="s">
        <v>15</v>
      </c>
      <c r="D3247" s="355">
        <v>57.6</v>
      </c>
    </row>
    <row r="3248" spans="1:4" ht="40.5">
      <c r="A3248" s="353">
        <v>92276</v>
      </c>
      <c r="B3248" s="354" t="s">
        <v>4179</v>
      </c>
      <c r="C3248" s="353" t="s">
        <v>15</v>
      </c>
      <c r="D3248" s="355">
        <v>72.97</v>
      </c>
    </row>
    <row r="3249" spans="1:4" ht="40.5">
      <c r="A3249" s="353">
        <v>92277</v>
      </c>
      <c r="B3249" s="354" t="s">
        <v>4180</v>
      </c>
      <c r="C3249" s="353" t="s">
        <v>15</v>
      </c>
      <c r="D3249" s="355">
        <v>105.5</v>
      </c>
    </row>
    <row r="3250" spans="1:4" ht="40.5">
      <c r="A3250" s="353">
        <v>92278</v>
      </c>
      <c r="B3250" s="354" t="s">
        <v>4181</v>
      </c>
      <c r="C3250" s="353" t="s">
        <v>15</v>
      </c>
      <c r="D3250" s="355">
        <v>142.07</v>
      </c>
    </row>
    <row r="3251" spans="1:4" ht="40.5">
      <c r="A3251" s="353">
        <v>92279</v>
      </c>
      <c r="B3251" s="354" t="s">
        <v>4182</v>
      </c>
      <c r="C3251" s="353" t="s">
        <v>15</v>
      </c>
      <c r="D3251" s="355">
        <v>205.53</v>
      </c>
    </row>
    <row r="3252" spans="1:4" ht="40.5">
      <c r="A3252" s="353">
        <v>92280</v>
      </c>
      <c r="B3252" s="354" t="s">
        <v>4183</v>
      </c>
      <c r="C3252" s="353" t="s">
        <v>15</v>
      </c>
      <c r="D3252" s="355">
        <v>288.89999999999998</v>
      </c>
    </row>
    <row r="3253" spans="1:4" ht="40.5">
      <c r="A3253" s="353">
        <v>92281</v>
      </c>
      <c r="B3253" s="354" t="s">
        <v>4184</v>
      </c>
      <c r="C3253" s="353" t="s">
        <v>15</v>
      </c>
      <c r="D3253" s="355">
        <v>160.06</v>
      </c>
    </row>
    <row r="3254" spans="1:4" ht="40.5">
      <c r="A3254" s="353">
        <v>92282</v>
      </c>
      <c r="B3254" s="354" t="s">
        <v>4185</v>
      </c>
      <c r="C3254" s="353" t="s">
        <v>15</v>
      </c>
      <c r="D3254" s="355">
        <v>179.62</v>
      </c>
    </row>
    <row r="3255" spans="1:4" ht="40.5">
      <c r="A3255" s="353">
        <v>92283</v>
      </c>
      <c r="B3255" s="354" t="s">
        <v>4186</v>
      </c>
      <c r="C3255" s="353" t="s">
        <v>15</v>
      </c>
      <c r="D3255" s="355">
        <v>240.46</v>
      </c>
    </row>
    <row r="3256" spans="1:4" ht="40.5">
      <c r="A3256" s="353">
        <v>92284</v>
      </c>
      <c r="B3256" s="354" t="s">
        <v>4187</v>
      </c>
      <c r="C3256" s="353" t="s">
        <v>15</v>
      </c>
      <c r="D3256" s="355">
        <v>296.02999999999997</v>
      </c>
    </row>
    <row r="3257" spans="1:4" ht="40.5">
      <c r="A3257" s="353">
        <v>92285</v>
      </c>
      <c r="B3257" s="354" t="s">
        <v>4188</v>
      </c>
      <c r="C3257" s="353" t="s">
        <v>15</v>
      </c>
      <c r="D3257" s="355">
        <v>389.62</v>
      </c>
    </row>
    <row r="3258" spans="1:4" ht="40.5">
      <c r="A3258" s="353">
        <v>92286</v>
      </c>
      <c r="B3258" s="354" t="s">
        <v>4189</v>
      </c>
      <c r="C3258" s="353" t="s">
        <v>15</v>
      </c>
      <c r="D3258" s="355">
        <v>475.57</v>
      </c>
    </row>
    <row r="3259" spans="1:4" ht="54">
      <c r="A3259" s="353">
        <v>92305</v>
      </c>
      <c r="B3259" s="354" t="s">
        <v>4190</v>
      </c>
      <c r="C3259" s="353" t="s">
        <v>15</v>
      </c>
      <c r="D3259" s="355">
        <v>36.51</v>
      </c>
    </row>
    <row r="3260" spans="1:4" ht="54">
      <c r="A3260" s="353">
        <v>92306</v>
      </c>
      <c r="B3260" s="354" t="s">
        <v>4191</v>
      </c>
      <c r="C3260" s="353" t="s">
        <v>15</v>
      </c>
      <c r="D3260" s="355">
        <v>60.62</v>
      </c>
    </row>
    <row r="3261" spans="1:4" ht="54">
      <c r="A3261" s="353">
        <v>92307</v>
      </c>
      <c r="B3261" s="354" t="s">
        <v>4192</v>
      </c>
      <c r="C3261" s="353" t="s">
        <v>15</v>
      </c>
      <c r="D3261" s="355">
        <v>76.209999999999994</v>
      </c>
    </row>
    <row r="3262" spans="1:4" ht="54">
      <c r="A3262" s="353">
        <v>92308</v>
      </c>
      <c r="B3262" s="354" t="s">
        <v>4193</v>
      </c>
      <c r="C3262" s="353" t="s">
        <v>15</v>
      </c>
      <c r="D3262" s="355">
        <v>59.3</v>
      </c>
    </row>
    <row r="3263" spans="1:4" ht="54">
      <c r="A3263" s="353">
        <v>92309</v>
      </c>
      <c r="B3263" s="354" t="s">
        <v>4194</v>
      </c>
      <c r="C3263" s="353" t="s">
        <v>15</v>
      </c>
      <c r="D3263" s="355">
        <v>164.6</v>
      </c>
    </row>
    <row r="3264" spans="1:4" ht="54">
      <c r="A3264" s="353">
        <v>92310</v>
      </c>
      <c r="B3264" s="354" t="s">
        <v>4195</v>
      </c>
      <c r="C3264" s="353" t="s">
        <v>15</v>
      </c>
      <c r="D3264" s="355">
        <v>184.42</v>
      </c>
    </row>
    <row r="3265" spans="1:4" ht="54">
      <c r="A3265" s="353">
        <v>92320</v>
      </c>
      <c r="B3265" s="354" t="s">
        <v>4196</v>
      </c>
      <c r="C3265" s="353" t="s">
        <v>15</v>
      </c>
      <c r="D3265" s="355">
        <v>43.14</v>
      </c>
    </row>
    <row r="3266" spans="1:4" ht="54">
      <c r="A3266" s="353">
        <v>92321</v>
      </c>
      <c r="B3266" s="354" t="s">
        <v>4197</v>
      </c>
      <c r="C3266" s="353" t="s">
        <v>15</v>
      </c>
      <c r="D3266" s="355">
        <v>72.010000000000005</v>
      </c>
    </row>
    <row r="3267" spans="1:4" ht="54">
      <c r="A3267" s="353">
        <v>92322</v>
      </c>
      <c r="B3267" s="354" t="s">
        <v>4198</v>
      </c>
      <c r="C3267" s="353" t="s">
        <v>15</v>
      </c>
      <c r="D3267" s="355">
        <v>91.75</v>
      </c>
    </row>
    <row r="3268" spans="1:4" ht="54">
      <c r="A3268" s="353">
        <v>92323</v>
      </c>
      <c r="B3268" s="354" t="s">
        <v>4199</v>
      </c>
      <c r="C3268" s="353" t="s">
        <v>15</v>
      </c>
      <c r="D3268" s="355">
        <v>64.349999999999994</v>
      </c>
    </row>
    <row r="3269" spans="1:4" ht="54">
      <c r="A3269" s="353">
        <v>92324</v>
      </c>
      <c r="B3269" s="354" t="s">
        <v>4200</v>
      </c>
      <c r="C3269" s="353" t="s">
        <v>15</v>
      </c>
      <c r="D3269" s="355">
        <v>174.41</v>
      </c>
    </row>
    <row r="3270" spans="1:4" ht="54">
      <c r="A3270" s="353">
        <v>92325</v>
      </c>
      <c r="B3270" s="354" t="s">
        <v>4201</v>
      </c>
      <c r="C3270" s="353" t="s">
        <v>15</v>
      </c>
      <c r="D3270" s="355">
        <v>198.34</v>
      </c>
    </row>
    <row r="3271" spans="1:4" ht="54">
      <c r="A3271" s="353">
        <v>92335</v>
      </c>
      <c r="B3271" s="354" t="s">
        <v>5668</v>
      </c>
      <c r="C3271" s="353" t="s">
        <v>15</v>
      </c>
      <c r="D3271" s="355">
        <v>121.42</v>
      </c>
    </row>
    <row r="3272" spans="1:4" ht="54">
      <c r="A3272" s="353">
        <v>92336</v>
      </c>
      <c r="B3272" s="354" t="s">
        <v>5669</v>
      </c>
      <c r="C3272" s="353" t="s">
        <v>15</v>
      </c>
      <c r="D3272" s="355">
        <v>149.96</v>
      </c>
    </row>
    <row r="3273" spans="1:4" ht="54">
      <c r="A3273" s="353">
        <v>92337</v>
      </c>
      <c r="B3273" s="354" t="s">
        <v>5670</v>
      </c>
      <c r="C3273" s="353" t="s">
        <v>15</v>
      </c>
      <c r="D3273" s="355">
        <v>199.76</v>
      </c>
    </row>
    <row r="3274" spans="1:4" ht="54">
      <c r="A3274" s="353">
        <v>92338</v>
      </c>
      <c r="B3274" s="354" t="s">
        <v>5671</v>
      </c>
      <c r="C3274" s="353" t="s">
        <v>15</v>
      </c>
      <c r="D3274" s="355">
        <v>126.18</v>
      </c>
    </row>
    <row r="3275" spans="1:4" ht="54">
      <c r="A3275" s="353">
        <v>92339</v>
      </c>
      <c r="B3275" s="354" t="s">
        <v>5672</v>
      </c>
      <c r="C3275" s="353" t="s">
        <v>15</v>
      </c>
      <c r="D3275" s="355">
        <v>194.89</v>
      </c>
    </row>
    <row r="3276" spans="1:4" ht="54">
      <c r="A3276" s="353">
        <v>92341</v>
      </c>
      <c r="B3276" s="354" t="s">
        <v>5673</v>
      </c>
      <c r="C3276" s="353" t="s">
        <v>15</v>
      </c>
      <c r="D3276" s="355">
        <v>128.04</v>
      </c>
    </row>
    <row r="3277" spans="1:4" ht="54">
      <c r="A3277" s="353">
        <v>92342</v>
      </c>
      <c r="B3277" s="354" t="s">
        <v>5674</v>
      </c>
      <c r="C3277" s="353" t="s">
        <v>15</v>
      </c>
      <c r="D3277" s="355">
        <v>156.62</v>
      </c>
    </row>
    <row r="3278" spans="1:4" ht="54">
      <c r="A3278" s="353">
        <v>92343</v>
      </c>
      <c r="B3278" s="354" t="s">
        <v>5675</v>
      </c>
      <c r="C3278" s="353" t="s">
        <v>15</v>
      </c>
      <c r="D3278" s="355">
        <v>206.48</v>
      </c>
    </row>
    <row r="3279" spans="1:4" ht="54">
      <c r="A3279" s="353">
        <v>92359</v>
      </c>
      <c r="B3279" s="354" t="s">
        <v>5676</v>
      </c>
      <c r="C3279" s="353" t="s">
        <v>15</v>
      </c>
      <c r="D3279" s="355">
        <v>62.47</v>
      </c>
    </row>
    <row r="3280" spans="1:4" ht="54">
      <c r="A3280" s="353">
        <v>92360</v>
      </c>
      <c r="B3280" s="354" t="s">
        <v>5677</v>
      </c>
      <c r="C3280" s="353" t="s">
        <v>15</v>
      </c>
      <c r="D3280" s="355">
        <v>83.56</v>
      </c>
    </row>
    <row r="3281" spans="1:4" ht="54">
      <c r="A3281" s="353">
        <v>92361</v>
      </c>
      <c r="B3281" s="354" t="s">
        <v>5678</v>
      </c>
      <c r="C3281" s="353" t="s">
        <v>15</v>
      </c>
      <c r="D3281" s="355">
        <v>112.45</v>
      </c>
    </row>
    <row r="3282" spans="1:4" ht="54">
      <c r="A3282" s="353">
        <v>92362</v>
      </c>
      <c r="B3282" s="354" t="s">
        <v>5679</v>
      </c>
      <c r="C3282" s="353" t="s">
        <v>15</v>
      </c>
      <c r="D3282" s="355">
        <v>180.63</v>
      </c>
    </row>
    <row r="3283" spans="1:4" ht="67.5">
      <c r="A3283" s="353">
        <v>92364</v>
      </c>
      <c r="B3283" s="354" t="s">
        <v>5680</v>
      </c>
      <c r="C3283" s="353" t="s">
        <v>15</v>
      </c>
      <c r="D3283" s="355">
        <v>73.08</v>
      </c>
    </row>
    <row r="3284" spans="1:4" ht="67.5">
      <c r="A3284" s="353">
        <v>92365</v>
      </c>
      <c r="B3284" s="354" t="s">
        <v>5681</v>
      </c>
      <c r="C3284" s="353" t="s">
        <v>15</v>
      </c>
      <c r="D3284" s="355">
        <v>84.5</v>
      </c>
    </row>
    <row r="3285" spans="1:4" ht="67.5">
      <c r="A3285" s="353">
        <v>92366</v>
      </c>
      <c r="B3285" s="354" t="s">
        <v>5682</v>
      </c>
      <c r="C3285" s="353" t="s">
        <v>15</v>
      </c>
      <c r="D3285" s="355">
        <v>119.84</v>
      </c>
    </row>
    <row r="3286" spans="1:4" ht="67.5">
      <c r="A3286" s="353">
        <v>92367</v>
      </c>
      <c r="B3286" s="354" t="s">
        <v>5683</v>
      </c>
      <c r="C3286" s="353" t="s">
        <v>15</v>
      </c>
      <c r="D3286" s="355">
        <v>148.06</v>
      </c>
    </row>
    <row r="3287" spans="1:4" ht="67.5">
      <c r="A3287" s="353">
        <v>92368</v>
      </c>
      <c r="B3287" s="354" t="s">
        <v>5684</v>
      </c>
      <c r="C3287" s="353" t="s">
        <v>15</v>
      </c>
      <c r="D3287" s="355">
        <v>197.58</v>
      </c>
    </row>
    <row r="3288" spans="1:4" ht="54">
      <c r="A3288" s="353">
        <v>92645</v>
      </c>
      <c r="B3288" s="354" t="s">
        <v>5685</v>
      </c>
      <c r="C3288" s="353" t="s">
        <v>15</v>
      </c>
      <c r="D3288" s="355">
        <v>64.930000000000007</v>
      </c>
    </row>
    <row r="3289" spans="1:4" ht="54">
      <c r="A3289" s="353">
        <v>92646</v>
      </c>
      <c r="B3289" s="354" t="s">
        <v>5686</v>
      </c>
      <c r="C3289" s="353" t="s">
        <v>15</v>
      </c>
      <c r="D3289" s="355">
        <v>86.02</v>
      </c>
    </row>
    <row r="3290" spans="1:4" ht="54">
      <c r="A3290" s="353">
        <v>92648</v>
      </c>
      <c r="B3290" s="354" t="s">
        <v>5687</v>
      </c>
      <c r="C3290" s="353" t="s">
        <v>15</v>
      </c>
      <c r="D3290" s="355">
        <v>94.03</v>
      </c>
    </row>
    <row r="3291" spans="1:4" ht="54">
      <c r="A3291" s="353">
        <v>92649</v>
      </c>
      <c r="B3291" s="354" t="s">
        <v>5688</v>
      </c>
      <c r="C3291" s="353" t="s">
        <v>15</v>
      </c>
      <c r="D3291" s="355">
        <v>114.92</v>
      </c>
    </row>
    <row r="3292" spans="1:4" ht="54">
      <c r="A3292" s="353">
        <v>92650</v>
      </c>
      <c r="B3292" s="354" t="s">
        <v>5689</v>
      </c>
      <c r="C3292" s="353" t="s">
        <v>15</v>
      </c>
      <c r="D3292" s="355">
        <v>183.09</v>
      </c>
    </row>
    <row r="3293" spans="1:4" ht="67.5">
      <c r="A3293" s="353">
        <v>92652</v>
      </c>
      <c r="B3293" s="354" t="s">
        <v>5690</v>
      </c>
      <c r="C3293" s="353" t="s">
        <v>15</v>
      </c>
      <c r="D3293" s="355">
        <v>76.099999999999994</v>
      </c>
    </row>
    <row r="3294" spans="1:4" ht="67.5">
      <c r="A3294" s="353">
        <v>92653</v>
      </c>
      <c r="B3294" s="354" t="s">
        <v>5691</v>
      </c>
      <c r="C3294" s="353" t="s">
        <v>15</v>
      </c>
      <c r="D3294" s="355">
        <v>87.55</v>
      </c>
    </row>
    <row r="3295" spans="1:4" ht="67.5">
      <c r="A3295" s="353">
        <v>92654</v>
      </c>
      <c r="B3295" s="354" t="s">
        <v>5692</v>
      </c>
      <c r="C3295" s="353" t="s">
        <v>15</v>
      </c>
      <c r="D3295" s="355">
        <v>122.89</v>
      </c>
    </row>
    <row r="3296" spans="1:4" ht="67.5">
      <c r="A3296" s="353">
        <v>92655</v>
      </c>
      <c r="B3296" s="354" t="s">
        <v>5693</v>
      </c>
      <c r="C3296" s="353" t="s">
        <v>15</v>
      </c>
      <c r="D3296" s="355">
        <v>151.18</v>
      </c>
    </row>
    <row r="3297" spans="1:4" ht="67.5">
      <c r="A3297" s="353">
        <v>92656</v>
      </c>
      <c r="B3297" s="354" t="s">
        <v>5694</v>
      </c>
      <c r="C3297" s="353" t="s">
        <v>15</v>
      </c>
      <c r="D3297" s="355">
        <v>200.69</v>
      </c>
    </row>
    <row r="3298" spans="1:4" ht="67.5">
      <c r="A3298" s="353">
        <v>92687</v>
      </c>
      <c r="B3298" s="354" t="s">
        <v>5695</v>
      </c>
      <c r="C3298" s="353" t="s">
        <v>15</v>
      </c>
      <c r="D3298" s="355">
        <v>33.92</v>
      </c>
    </row>
    <row r="3299" spans="1:4" ht="67.5">
      <c r="A3299" s="353">
        <v>92688</v>
      </c>
      <c r="B3299" s="354" t="s">
        <v>5696</v>
      </c>
      <c r="C3299" s="353" t="s">
        <v>15</v>
      </c>
      <c r="D3299" s="355">
        <v>45.34</v>
      </c>
    </row>
    <row r="3300" spans="1:4" ht="54">
      <c r="A3300" s="353">
        <v>92689</v>
      </c>
      <c r="B3300" s="354" t="s">
        <v>5697</v>
      </c>
      <c r="C3300" s="353" t="s">
        <v>15</v>
      </c>
      <c r="D3300" s="355">
        <v>44.69</v>
      </c>
    </row>
    <row r="3301" spans="1:4" ht="54">
      <c r="A3301" s="353">
        <v>92690</v>
      </c>
      <c r="B3301" s="354" t="s">
        <v>5698</v>
      </c>
      <c r="C3301" s="353" t="s">
        <v>15</v>
      </c>
      <c r="D3301" s="355">
        <v>62.99</v>
      </c>
    </row>
    <row r="3302" spans="1:4" ht="54">
      <c r="A3302" s="353">
        <v>92691</v>
      </c>
      <c r="B3302" s="354" t="s">
        <v>5699</v>
      </c>
      <c r="C3302" s="353" t="s">
        <v>15</v>
      </c>
      <c r="D3302" s="355">
        <v>78.849999999999994</v>
      </c>
    </row>
    <row r="3303" spans="1:4" ht="81">
      <c r="A3303" s="353">
        <v>94462</v>
      </c>
      <c r="B3303" s="354" t="s">
        <v>2474</v>
      </c>
      <c r="C3303" s="353" t="s">
        <v>15</v>
      </c>
      <c r="D3303" s="355">
        <v>122.39</v>
      </c>
    </row>
    <row r="3304" spans="1:4" ht="81">
      <c r="A3304" s="353">
        <v>94463</v>
      </c>
      <c r="B3304" s="354" t="s">
        <v>2475</v>
      </c>
      <c r="C3304" s="353" t="s">
        <v>15</v>
      </c>
      <c r="D3304" s="355">
        <v>147.54</v>
      </c>
    </row>
    <row r="3305" spans="1:4" ht="81">
      <c r="A3305" s="353">
        <v>94464</v>
      </c>
      <c r="B3305" s="354" t="s">
        <v>2476</v>
      </c>
      <c r="C3305" s="353" t="s">
        <v>15</v>
      </c>
      <c r="D3305" s="355">
        <v>211.56</v>
      </c>
    </row>
    <row r="3306" spans="1:4" ht="81">
      <c r="A3306" s="353">
        <v>94602</v>
      </c>
      <c r="B3306" s="354" t="s">
        <v>4202</v>
      </c>
      <c r="C3306" s="353" t="s">
        <v>15</v>
      </c>
      <c r="D3306" s="355">
        <v>210.13</v>
      </c>
    </row>
    <row r="3307" spans="1:4" ht="81">
      <c r="A3307" s="353">
        <v>94603</v>
      </c>
      <c r="B3307" s="354" t="s">
        <v>4203</v>
      </c>
      <c r="C3307" s="353" t="s">
        <v>15</v>
      </c>
      <c r="D3307" s="355">
        <v>287.37</v>
      </c>
    </row>
    <row r="3308" spans="1:4" ht="81">
      <c r="A3308" s="353">
        <v>94604</v>
      </c>
      <c r="B3308" s="354" t="s">
        <v>4204</v>
      </c>
      <c r="C3308" s="353" t="s">
        <v>15</v>
      </c>
      <c r="D3308" s="355">
        <v>396.65</v>
      </c>
    </row>
    <row r="3309" spans="1:4" ht="81">
      <c r="A3309" s="353">
        <v>94605</v>
      </c>
      <c r="B3309" s="354" t="s">
        <v>4205</v>
      </c>
      <c r="C3309" s="353" t="s">
        <v>15</v>
      </c>
      <c r="D3309" s="355">
        <v>573.91</v>
      </c>
    </row>
    <row r="3310" spans="1:4" ht="67.5">
      <c r="A3310" s="353">
        <v>94648</v>
      </c>
      <c r="B3310" s="354" t="s">
        <v>2509</v>
      </c>
      <c r="C3310" s="353" t="s">
        <v>15</v>
      </c>
      <c r="D3310" s="355">
        <v>7.93</v>
      </c>
    </row>
    <row r="3311" spans="1:4" ht="67.5">
      <c r="A3311" s="353">
        <v>94649</v>
      </c>
      <c r="B3311" s="354" t="s">
        <v>2510</v>
      </c>
      <c r="C3311" s="353" t="s">
        <v>15</v>
      </c>
      <c r="D3311" s="355">
        <v>12.67</v>
      </c>
    </row>
    <row r="3312" spans="1:4" ht="67.5">
      <c r="A3312" s="353">
        <v>94650</v>
      </c>
      <c r="B3312" s="354" t="s">
        <v>2511</v>
      </c>
      <c r="C3312" s="353" t="s">
        <v>15</v>
      </c>
      <c r="D3312" s="355">
        <v>18.14</v>
      </c>
    </row>
    <row r="3313" spans="1:4" ht="67.5">
      <c r="A3313" s="353">
        <v>94651</v>
      </c>
      <c r="B3313" s="354" t="s">
        <v>2512</v>
      </c>
      <c r="C3313" s="353" t="s">
        <v>15</v>
      </c>
      <c r="D3313" s="355">
        <v>19.920000000000002</v>
      </c>
    </row>
    <row r="3314" spans="1:4" ht="67.5">
      <c r="A3314" s="353">
        <v>94652</v>
      </c>
      <c r="B3314" s="354" t="s">
        <v>2513</v>
      </c>
      <c r="C3314" s="353" t="s">
        <v>15</v>
      </c>
      <c r="D3314" s="355">
        <v>32.43</v>
      </c>
    </row>
    <row r="3315" spans="1:4" ht="67.5">
      <c r="A3315" s="353">
        <v>94653</v>
      </c>
      <c r="B3315" s="354" t="s">
        <v>2514</v>
      </c>
      <c r="C3315" s="353" t="s">
        <v>15</v>
      </c>
      <c r="D3315" s="355">
        <v>47.86</v>
      </c>
    </row>
    <row r="3316" spans="1:4" ht="67.5">
      <c r="A3316" s="353">
        <v>94654</v>
      </c>
      <c r="B3316" s="354" t="s">
        <v>2515</v>
      </c>
      <c r="C3316" s="353" t="s">
        <v>15</v>
      </c>
      <c r="D3316" s="355">
        <v>62.28</v>
      </c>
    </row>
    <row r="3317" spans="1:4" ht="67.5">
      <c r="A3317" s="353">
        <v>94655</v>
      </c>
      <c r="B3317" s="354" t="s">
        <v>2516</v>
      </c>
      <c r="C3317" s="353" t="s">
        <v>15</v>
      </c>
      <c r="D3317" s="355">
        <v>89.74</v>
      </c>
    </row>
    <row r="3318" spans="1:4" ht="67.5">
      <c r="A3318" s="353">
        <v>94716</v>
      </c>
      <c r="B3318" s="354" t="s">
        <v>2575</v>
      </c>
      <c r="C3318" s="353" t="s">
        <v>15</v>
      </c>
      <c r="D3318" s="355">
        <v>22.05</v>
      </c>
    </row>
    <row r="3319" spans="1:4" ht="67.5">
      <c r="A3319" s="353">
        <v>94717</v>
      </c>
      <c r="B3319" s="354" t="s">
        <v>2576</v>
      </c>
      <c r="C3319" s="353" t="s">
        <v>15</v>
      </c>
      <c r="D3319" s="355">
        <v>33.07</v>
      </c>
    </row>
    <row r="3320" spans="1:4" ht="67.5">
      <c r="A3320" s="353">
        <v>94718</v>
      </c>
      <c r="B3320" s="354" t="s">
        <v>2577</v>
      </c>
      <c r="C3320" s="353" t="s">
        <v>15</v>
      </c>
      <c r="D3320" s="355">
        <v>40.79</v>
      </c>
    </row>
    <row r="3321" spans="1:4" ht="67.5">
      <c r="A3321" s="353">
        <v>94719</v>
      </c>
      <c r="B3321" s="354" t="s">
        <v>2578</v>
      </c>
      <c r="C3321" s="353" t="s">
        <v>15</v>
      </c>
      <c r="D3321" s="355">
        <v>54.01</v>
      </c>
    </row>
    <row r="3322" spans="1:4" ht="67.5">
      <c r="A3322" s="353">
        <v>94720</v>
      </c>
      <c r="B3322" s="354" t="s">
        <v>2579</v>
      </c>
      <c r="C3322" s="353" t="s">
        <v>15</v>
      </c>
      <c r="D3322" s="355">
        <v>81.11</v>
      </c>
    </row>
    <row r="3323" spans="1:4" ht="67.5">
      <c r="A3323" s="353">
        <v>94721</v>
      </c>
      <c r="B3323" s="354" t="s">
        <v>2580</v>
      </c>
      <c r="C3323" s="353" t="s">
        <v>15</v>
      </c>
      <c r="D3323" s="355">
        <v>119.86</v>
      </c>
    </row>
    <row r="3324" spans="1:4" ht="67.5">
      <c r="A3324" s="353">
        <v>94722</v>
      </c>
      <c r="B3324" s="354" t="s">
        <v>2581</v>
      </c>
      <c r="C3324" s="353" t="s">
        <v>15</v>
      </c>
      <c r="D3324" s="355">
        <v>208</v>
      </c>
    </row>
    <row r="3325" spans="1:4" ht="54">
      <c r="A3325" s="353">
        <v>95697</v>
      </c>
      <c r="B3325" s="354" t="s">
        <v>5700</v>
      </c>
      <c r="C3325" s="353" t="s">
        <v>15</v>
      </c>
      <c r="D3325" s="355">
        <v>91.55</v>
      </c>
    </row>
    <row r="3326" spans="1:4" ht="40.5">
      <c r="A3326" s="353">
        <v>96635</v>
      </c>
      <c r="B3326" s="354" t="s">
        <v>3050</v>
      </c>
      <c r="C3326" s="353" t="s">
        <v>15</v>
      </c>
      <c r="D3326" s="355">
        <v>25.98</v>
      </c>
    </row>
    <row r="3327" spans="1:4" ht="40.5">
      <c r="A3327" s="353">
        <v>96636</v>
      </c>
      <c r="B3327" s="354" t="s">
        <v>3051</v>
      </c>
      <c r="C3327" s="353" t="s">
        <v>15</v>
      </c>
      <c r="D3327" s="355">
        <v>27.1</v>
      </c>
    </row>
    <row r="3328" spans="1:4" ht="54">
      <c r="A3328" s="353">
        <v>96644</v>
      </c>
      <c r="B3328" s="354" t="s">
        <v>3059</v>
      </c>
      <c r="C3328" s="353" t="s">
        <v>15</v>
      </c>
      <c r="D3328" s="355">
        <v>19.100000000000001</v>
      </c>
    </row>
    <row r="3329" spans="1:4" ht="54">
      <c r="A3329" s="353">
        <v>96645</v>
      </c>
      <c r="B3329" s="354" t="s">
        <v>3060</v>
      </c>
      <c r="C3329" s="353" t="s">
        <v>15</v>
      </c>
      <c r="D3329" s="355">
        <v>24.47</v>
      </c>
    </row>
    <row r="3330" spans="1:4" ht="54">
      <c r="A3330" s="353">
        <v>96646</v>
      </c>
      <c r="B3330" s="354" t="s">
        <v>3061</v>
      </c>
      <c r="C3330" s="353" t="s">
        <v>15</v>
      </c>
      <c r="D3330" s="355">
        <v>37.74</v>
      </c>
    </row>
    <row r="3331" spans="1:4" ht="54">
      <c r="A3331" s="353">
        <v>96647</v>
      </c>
      <c r="B3331" s="354" t="s">
        <v>3062</v>
      </c>
      <c r="C3331" s="353" t="s">
        <v>15</v>
      </c>
      <c r="D3331" s="355">
        <v>17.86</v>
      </c>
    </row>
    <row r="3332" spans="1:4" ht="54">
      <c r="A3332" s="353">
        <v>96648</v>
      </c>
      <c r="B3332" s="354" t="s">
        <v>3063</v>
      </c>
      <c r="C3332" s="353" t="s">
        <v>15</v>
      </c>
      <c r="D3332" s="355">
        <v>31.58</v>
      </c>
    </row>
    <row r="3333" spans="1:4" ht="54">
      <c r="A3333" s="353">
        <v>96649</v>
      </c>
      <c r="B3333" s="354" t="s">
        <v>3064</v>
      </c>
      <c r="C3333" s="353" t="s">
        <v>15</v>
      </c>
      <c r="D3333" s="355">
        <v>45.61</v>
      </c>
    </row>
    <row r="3334" spans="1:4" ht="40.5">
      <c r="A3334" s="353">
        <v>96668</v>
      </c>
      <c r="B3334" s="354" t="s">
        <v>3083</v>
      </c>
      <c r="C3334" s="353" t="s">
        <v>15</v>
      </c>
      <c r="D3334" s="355">
        <v>14.3</v>
      </c>
    </row>
    <row r="3335" spans="1:4" ht="40.5">
      <c r="A3335" s="353">
        <v>96669</v>
      </c>
      <c r="B3335" s="354" t="s">
        <v>3084</v>
      </c>
      <c r="C3335" s="353" t="s">
        <v>15</v>
      </c>
      <c r="D3335" s="355">
        <v>17.84</v>
      </c>
    </row>
    <row r="3336" spans="1:4" ht="40.5">
      <c r="A3336" s="353">
        <v>96670</v>
      </c>
      <c r="B3336" s="354" t="s">
        <v>3085</v>
      </c>
      <c r="C3336" s="353" t="s">
        <v>15</v>
      </c>
      <c r="D3336" s="355">
        <v>27.12</v>
      </c>
    </row>
    <row r="3337" spans="1:4" ht="40.5">
      <c r="A3337" s="353">
        <v>96671</v>
      </c>
      <c r="B3337" s="354" t="s">
        <v>3086</v>
      </c>
      <c r="C3337" s="353" t="s">
        <v>15</v>
      </c>
      <c r="D3337" s="355">
        <v>36.130000000000003</v>
      </c>
    </row>
    <row r="3338" spans="1:4" ht="40.5">
      <c r="A3338" s="353">
        <v>96672</v>
      </c>
      <c r="B3338" s="354" t="s">
        <v>3087</v>
      </c>
      <c r="C3338" s="353" t="s">
        <v>15</v>
      </c>
      <c r="D3338" s="355">
        <v>52.89</v>
      </c>
    </row>
    <row r="3339" spans="1:4" ht="40.5">
      <c r="A3339" s="353">
        <v>96673</v>
      </c>
      <c r="B3339" s="354" t="s">
        <v>3088</v>
      </c>
      <c r="C3339" s="353" t="s">
        <v>15</v>
      </c>
      <c r="D3339" s="355">
        <v>87.13</v>
      </c>
    </row>
    <row r="3340" spans="1:4" ht="40.5">
      <c r="A3340" s="353">
        <v>96674</v>
      </c>
      <c r="B3340" s="354" t="s">
        <v>3089</v>
      </c>
      <c r="C3340" s="353" t="s">
        <v>15</v>
      </c>
      <c r="D3340" s="355">
        <v>122.32</v>
      </c>
    </row>
    <row r="3341" spans="1:4" ht="40.5">
      <c r="A3341" s="353">
        <v>96675</v>
      </c>
      <c r="B3341" s="354" t="s">
        <v>3090</v>
      </c>
      <c r="C3341" s="353" t="s">
        <v>15</v>
      </c>
      <c r="D3341" s="355">
        <v>214.08</v>
      </c>
    </row>
    <row r="3342" spans="1:4" ht="40.5">
      <c r="A3342" s="353">
        <v>96676</v>
      </c>
      <c r="B3342" s="354" t="s">
        <v>3091</v>
      </c>
      <c r="C3342" s="353" t="s">
        <v>15</v>
      </c>
      <c r="D3342" s="355">
        <v>14.27</v>
      </c>
    </row>
    <row r="3343" spans="1:4" ht="40.5">
      <c r="A3343" s="353">
        <v>96677</v>
      </c>
      <c r="B3343" s="354" t="s">
        <v>3092</v>
      </c>
      <c r="C3343" s="353" t="s">
        <v>15</v>
      </c>
      <c r="D3343" s="355">
        <v>23.67</v>
      </c>
    </row>
    <row r="3344" spans="1:4" ht="40.5">
      <c r="A3344" s="353">
        <v>96678</v>
      </c>
      <c r="B3344" s="354" t="s">
        <v>3093</v>
      </c>
      <c r="C3344" s="353" t="s">
        <v>15</v>
      </c>
      <c r="D3344" s="355">
        <v>32.840000000000003</v>
      </c>
    </row>
    <row r="3345" spans="1:4" ht="40.5">
      <c r="A3345" s="353">
        <v>96679</v>
      </c>
      <c r="B3345" s="354" t="s">
        <v>3094</v>
      </c>
      <c r="C3345" s="353" t="s">
        <v>15</v>
      </c>
      <c r="D3345" s="355">
        <v>47.88</v>
      </c>
    </row>
    <row r="3346" spans="1:4" ht="40.5">
      <c r="A3346" s="353">
        <v>96680</v>
      </c>
      <c r="B3346" s="354" t="s">
        <v>3095</v>
      </c>
      <c r="C3346" s="353" t="s">
        <v>15</v>
      </c>
      <c r="D3346" s="355">
        <v>64.09</v>
      </c>
    </row>
    <row r="3347" spans="1:4" ht="40.5">
      <c r="A3347" s="353">
        <v>96681</v>
      </c>
      <c r="B3347" s="354" t="s">
        <v>3096</v>
      </c>
      <c r="C3347" s="353" t="s">
        <v>15</v>
      </c>
      <c r="D3347" s="355">
        <v>121.22</v>
      </c>
    </row>
    <row r="3348" spans="1:4" ht="40.5">
      <c r="A3348" s="353">
        <v>96682</v>
      </c>
      <c r="B3348" s="354" t="s">
        <v>3097</v>
      </c>
      <c r="C3348" s="353" t="s">
        <v>15</v>
      </c>
      <c r="D3348" s="355">
        <v>179.09</v>
      </c>
    </row>
    <row r="3349" spans="1:4" ht="40.5">
      <c r="A3349" s="353">
        <v>96683</v>
      </c>
      <c r="B3349" s="354" t="s">
        <v>3098</v>
      </c>
      <c r="C3349" s="353" t="s">
        <v>15</v>
      </c>
      <c r="D3349" s="355">
        <v>244.39</v>
      </c>
    </row>
    <row r="3350" spans="1:4" ht="67.5">
      <c r="A3350" s="353">
        <v>96718</v>
      </c>
      <c r="B3350" s="354" t="s">
        <v>3133</v>
      </c>
      <c r="C3350" s="353" t="s">
        <v>15</v>
      </c>
      <c r="D3350" s="355">
        <v>9.6999999999999993</v>
      </c>
    </row>
    <row r="3351" spans="1:4" ht="67.5">
      <c r="A3351" s="353">
        <v>96719</v>
      </c>
      <c r="B3351" s="354" t="s">
        <v>3134</v>
      </c>
      <c r="C3351" s="353" t="s">
        <v>15</v>
      </c>
      <c r="D3351" s="355">
        <v>16.96</v>
      </c>
    </row>
    <row r="3352" spans="1:4" ht="67.5">
      <c r="A3352" s="353">
        <v>96720</v>
      </c>
      <c r="B3352" s="354" t="s">
        <v>3135</v>
      </c>
      <c r="C3352" s="353" t="s">
        <v>15</v>
      </c>
      <c r="D3352" s="355">
        <v>20.75</v>
      </c>
    </row>
    <row r="3353" spans="1:4" ht="67.5">
      <c r="A3353" s="353">
        <v>96721</v>
      </c>
      <c r="B3353" s="354" t="s">
        <v>3136</v>
      </c>
      <c r="C3353" s="353" t="s">
        <v>15</v>
      </c>
      <c r="D3353" s="355">
        <v>29.12</v>
      </c>
    </row>
    <row r="3354" spans="1:4" ht="67.5">
      <c r="A3354" s="353">
        <v>96722</v>
      </c>
      <c r="B3354" s="354" t="s">
        <v>3137</v>
      </c>
      <c r="C3354" s="353" t="s">
        <v>15</v>
      </c>
      <c r="D3354" s="355">
        <v>39.19</v>
      </c>
    </row>
    <row r="3355" spans="1:4" ht="67.5">
      <c r="A3355" s="353">
        <v>96723</v>
      </c>
      <c r="B3355" s="354" t="s">
        <v>3138</v>
      </c>
      <c r="C3355" s="353" t="s">
        <v>15</v>
      </c>
      <c r="D3355" s="355">
        <v>53.83</v>
      </c>
    </row>
    <row r="3356" spans="1:4" ht="67.5">
      <c r="A3356" s="353">
        <v>96724</v>
      </c>
      <c r="B3356" s="354" t="s">
        <v>3139</v>
      </c>
      <c r="C3356" s="353" t="s">
        <v>15</v>
      </c>
      <c r="D3356" s="355">
        <v>87.81</v>
      </c>
    </row>
    <row r="3357" spans="1:4" ht="67.5">
      <c r="A3357" s="353">
        <v>96725</v>
      </c>
      <c r="B3357" s="354" t="s">
        <v>3140</v>
      </c>
      <c r="C3357" s="353" t="s">
        <v>15</v>
      </c>
      <c r="D3357" s="355">
        <v>118.34</v>
      </c>
    </row>
    <row r="3358" spans="1:4" ht="67.5">
      <c r="A3358" s="353">
        <v>96726</v>
      </c>
      <c r="B3358" s="354" t="s">
        <v>3141</v>
      </c>
      <c r="C3358" s="353" t="s">
        <v>15</v>
      </c>
      <c r="D3358" s="355">
        <v>193.47</v>
      </c>
    </row>
    <row r="3359" spans="1:4" ht="67.5">
      <c r="A3359" s="353">
        <v>96727</v>
      </c>
      <c r="B3359" s="354" t="s">
        <v>3142</v>
      </c>
      <c r="C3359" s="353" t="s">
        <v>15</v>
      </c>
      <c r="D3359" s="355">
        <v>13.93</v>
      </c>
    </row>
    <row r="3360" spans="1:4" ht="67.5">
      <c r="A3360" s="353">
        <v>96728</v>
      </c>
      <c r="B3360" s="354" t="s">
        <v>3143</v>
      </c>
      <c r="C3360" s="353" t="s">
        <v>15</v>
      </c>
      <c r="D3360" s="355">
        <v>17.329999999999998</v>
      </c>
    </row>
    <row r="3361" spans="1:4" ht="67.5">
      <c r="A3361" s="353">
        <v>96729</v>
      </c>
      <c r="B3361" s="354" t="s">
        <v>3144</v>
      </c>
      <c r="C3361" s="353" t="s">
        <v>15</v>
      </c>
      <c r="D3361" s="355">
        <v>27.01</v>
      </c>
    </row>
    <row r="3362" spans="1:4" ht="67.5">
      <c r="A3362" s="353">
        <v>96730</v>
      </c>
      <c r="B3362" s="354" t="s">
        <v>3145</v>
      </c>
      <c r="C3362" s="353" t="s">
        <v>15</v>
      </c>
      <c r="D3362" s="355">
        <v>35.22</v>
      </c>
    </row>
    <row r="3363" spans="1:4" ht="67.5">
      <c r="A3363" s="353">
        <v>96731</v>
      </c>
      <c r="B3363" s="354" t="s">
        <v>3146</v>
      </c>
      <c r="C3363" s="353" t="s">
        <v>15</v>
      </c>
      <c r="D3363" s="355">
        <v>51.27</v>
      </c>
    </row>
    <row r="3364" spans="1:4" ht="67.5">
      <c r="A3364" s="353">
        <v>96732</v>
      </c>
      <c r="B3364" s="354" t="s">
        <v>3147</v>
      </c>
      <c r="C3364" s="353" t="s">
        <v>15</v>
      </c>
      <c r="D3364" s="355">
        <v>65.16</v>
      </c>
    </row>
    <row r="3365" spans="1:4" ht="67.5">
      <c r="A3365" s="353">
        <v>96733</v>
      </c>
      <c r="B3365" s="354" t="s">
        <v>3148</v>
      </c>
      <c r="C3365" s="353" t="s">
        <v>15</v>
      </c>
      <c r="D3365" s="355">
        <v>120.8</v>
      </c>
    </row>
    <row r="3366" spans="1:4" ht="67.5">
      <c r="A3366" s="353">
        <v>96734</v>
      </c>
      <c r="B3366" s="354" t="s">
        <v>3149</v>
      </c>
      <c r="C3366" s="353" t="s">
        <v>15</v>
      </c>
      <c r="D3366" s="355">
        <v>171.95</v>
      </c>
    </row>
    <row r="3367" spans="1:4" ht="67.5">
      <c r="A3367" s="353">
        <v>96735</v>
      </c>
      <c r="B3367" s="354" t="s">
        <v>3150</v>
      </c>
      <c r="C3367" s="353" t="s">
        <v>15</v>
      </c>
      <c r="D3367" s="355">
        <v>221.4</v>
      </c>
    </row>
    <row r="3368" spans="1:4" ht="40.5">
      <c r="A3368" s="353">
        <v>96794</v>
      </c>
      <c r="B3368" s="354" t="s">
        <v>3180</v>
      </c>
      <c r="C3368" s="353" t="s">
        <v>15</v>
      </c>
      <c r="D3368" s="355">
        <v>8.57</v>
      </c>
    </row>
    <row r="3369" spans="1:4" ht="40.5">
      <c r="A3369" s="353">
        <v>96795</v>
      </c>
      <c r="B3369" s="354" t="s">
        <v>3181</v>
      </c>
      <c r="C3369" s="353" t="s">
        <v>15</v>
      </c>
      <c r="D3369" s="355">
        <v>10.99</v>
      </c>
    </row>
    <row r="3370" spans="1:4" ht="40.5">
      <c r="A3370" s="353">
        <v>96796</v>
      </c>
      <c r="B3370" s="354" t="s">
        <v>3182</v>
      </c>
      <c r="C3370" s="353" t="s">
        <v>15</v>
      </c>
      <c r="D3370" s="355">
        <v>15.64</v>
      </c>
    </row>
    <row r="3371" spans="1:4" ht="40.5">
      <c r="A3371" s="353">
        <v>96797</v>
      </c>
      <c r="B3371" s="354" t="s">
        <v>3183</v>
      </c>
      <c r="C3371" s="353" t="s">
        <v>15</v>
      </c>
      <c r="D3371" s="355">
        <v>24.07</v>
      </c>
    </row>
    <row r="3372" spans="1:4" ht="40.5">
      <c r="A3372" s="353">
        <v>96798</v>
      </c>
      <c r="B3372" s="354" t="s">
        <v>3184</v>
      </c>
      <c r="C3372" s="353" t="s">
        <v>15</v>
      </c>
      <c r="D3372" s="355">
        <v>8.66</v>
      </c>
    </row>
    <row r="3373" spans="1:4" ht="40.5">
      <c r="A3373" s="353">
        <v>96799</v>
      </c>
      <c r="B3373" s="354" t="s">
        <v>3185</v>
      </c>
      <c r="C3373" s="353" t="s">
        <v>15</v>
      </c>
      <c r="D3373" s="355">
        <v>11.53</v>
      </c>
    </row>
    <row r="3374" spans="1:4" ht="40.5">
      <c r="A3374" s="353">
        <v>96800</v>
      </c>
      <c r="B3374" s="354" t="s">
        <v>3186</v>
      </c>
      <c r="C3374" s="353" t="s">
        <v>15</v>
      </c>
      <c r="D3374" s="355">
        <v>16.77</v>
      </c>
    </row>
    <row r="3375" spans="1:4" ht="40.5">
      <c r="A3375" s="353">
        <v>96801</v>
      </c>
      <c r="B3375" s="354" t="s">
        <v>3187</v>
      </c>
      <c r="C3375" s="353" t="s">
        <v>15</v>
      </c>
      <c r="D3375" s="355">
        <v>26.01</v>
      </c>
    </row>
    <row r="3376" spans="1:4" ht="67.5">
      <c r="A3376" s="353">
        <v>97327</v>
      </c>
      <c r="B3376" s="354" t="s">
        <v>4206</v>
      </c>
      <c r="C3376" s="353" t="s">
        <v>15</v>
      </c>
      <c r="D3376" s="355">
        <v>29.66</v>
      </c>
    </row>
    <row r="3377" spans="1:4" ht="67.5">
      <c r="A3377" s="353">
        <v>97328</v>
      </c>
      <c r="B3377" s="354" t="s">
        <v>4207</v>
      </c>
      <c r="C3377" s="353" t="s">
        <v>15</v>
      </c>
      <c r="D3377" s="355">
        <v>52.2</v>
      </c>
    </row>
    <row r="3378" spans="1:4" ht="67.5">
      <c r="A3378" s="353">
        <v>97329</v>
      </c>
      <c r="B3378" s="354" t="s">
        <v>4208</v>
      </c>
      <c r="C3378" s="353" t="s">
        <v>15</v>
      </c>
      <c r="D3378" s="355">
        <v>65.489999999999995</v>
      </c>
    </row>
    <row r="3379" spans="1:4" ht="67.5">
      <c r="A3379" s="353">
        <v>97330</v>
      </c>
      <c r="B3379" s="354" t="s">
        <v>4209</v>
      </c>
      <c r="C3379" s="353" t="s">
        <v>15</v>
      </c>
      <c r="D3379" s="355">
        <v>80.09</v>
      </c>
    </row>
    <row r="3380" spans="1:4" ht="67.5">
      <c r="A3380" s="353">
        <v>97331</v>
      </c>
      <c r="B3380" s="354" t="s">
        <v>4210</v>
      </c>
      <c r="C3380" s="353" t="s">
        <v>15</v>
      </c>
      <c r="D3380" s="355">
        <v>29.88</v>
      </c>
    </row>
    <row r="3381" spans="1:4" ht="67.5">
      <c r="A3381" s="353">
        <v>97332</v>
      </c>
      <c r="B3381" s="354" t="s">
        <v>4211</v>
      </c>
      <c r="C3381" s="353" t="s">
        <v>15</v>
      </c>
      <c r="D3381" s="355">
        <v>52.45</v>
      </c>
    </row>
    <row r="3382" spans="1:4" ht="67.5">
      <c r="A3382" s="353">
        <v>97333</v>
      </c>
      <c r="B3382" s="354" t="s">
        <v>4212</v>
      </c>
      <c r="C3382" s="353" t="s">
        <v>15</v>
      </c>
      <c r="D3382" s="355">
        <v>65.8</v>
      </c>
    </row>
    <row r="3383" spans="1:4" ht="67.5">
      <c r="A3383" s="353">
        <v>97334</v>
      </c>
      <c r="B3383" s="354" t="s">
        <v>4213</v>
      </c>
      <c r="C3383" s="353" t="s">
        <v>15</v>
      </c>
      <c r="D3383" s="355">
        <v>80.430000000000007</v>
      </c>
    </row>
    <row r="3384" spans="1:4" ht="40.5">
      <c r="A3384" s="353">
        <v>97335</v>
      </c>
      <c r="B3384" s="354" t="s">
        <v>4214</v>
      </c>
      <c r="C3384" s="353" t="s">
        <v>15</v>
      </c>
      <c r="D3384" s="355">
        <v>83.2</v>
      </c>
    </row>
    <row r="3385" spans="1:4" ht="40.5">
      <c r="A3385" s="353">
        <v>97336</v>
      </c>
      <c r="B3385" s="354" t="s">
        <v>4215</v>
      </c>
      <c r="C3385" s="353" t="s">
        <v>15</v>
      </c>
      <c r="D3385" s="355">
        <v>105.72</v>
      </c>
    </row>
    <row r="3386" spans="1:4" ht="40.5">
      <c r="A3386" s="353">
        <v>97337</v>
      </c>
      <c r="B3386" s="354" t="s">
        <v>4216</v>
      </c>
      <c r="C3386" s="353" t="s">
        <v>15</v>
      </c>
      <c r="D3386" s="355">
        <v>159.11000000000001</v>
      </c>
    </row>
    <row r="3387" spans="1:4" ht="40.5">
      <c r="A3387" s="353">
        <v>97338</v>
      </c>
      <c r="B3387" s="354" t="s">
        <v>4217</v>
      </c>
      <c r="C3387" s="353" t="s">
        <v>15</v>
      </c>
      <c r="D3387" s="355">
        <v>191.34</v>
      </c>
    </row>
    <row r="3388" spans="1:4" ht="40.5">
      <c r="A3388" s="353">
        <v>97339</v>
      </c>
      <c r="B3388" s="354" t="s">
        <v>4218</v>
      </c>
      <c r="C3388" s="353" t="s">
        <v>15</v>
      </c>
      <c r="D3388" s="355">
        <v>205.53</v>
      </c>
    </row>
    <row r="3389" spans="1:4" ht="40.5">
      <c r="A3389" s="353">
        <v>97340</v>
      </c>
      <c r="B3389" s="354" t="s">
        <v>4219</v>
      </c>
      <c r="C3389" s="353" t="s">
        <v>15</v>
      </c>
      <c r="D3389" s="355">
        <v>206.06</v>
      </c>
    </row>
    <row r="3390" spans="1:4" ht="54">
      <c r="A3390" s="353">
        <v>97341</v>
      </c>
      <c r="B3390" s="354" t="s">
        <v>4220</v>
      </c>
      <c r="C3390" s="353" t="s">
        <v>15</v>
      </c>
      <c r="D3390" s="355">
        <v>54.4</v>
      </c>
    </row>
    <row r="3391" spans="1:4" ht="54">
      <c r="A3391" s="353">
        <v>97342</v>
      </c>
      <c r="B3391" s="354" t="s">
        <v>4221</v>
      </c>
      <c r="C3391" s="353" t="s">
        <v>15</v>
      </c>
      <c r="D3391" s="355">
        <v>86.22</v>
      </c>
    </row>
    <row r="3392" spans="1:4" ht="54">
      <c r="A3392" s="353">
        <v>97343</v>
      </c>
      <c r="B3392" s="354" t="s">
        <v>4222</v>
      </c>
      <c r="C3392" s="353" t="s">
        <v>15</v>
      </c>
      <c r="D3392" s="355">
        <v>108.96</v>
      </c>
    </row>
    <row r="3393" spans="1:4" ht="54">
      <c r="A3393" s="353">
        <v>97344</v>
      </c>
      <c r="B3393" s="354" t="s">
        <v>4223</v>
      </c>
      <c r="C3393" s="353" t="s">
        <v>15</v>
      </c>
      <c r="D3393" s="355">
        <v>61.03</v>
      </c>
    </row>
    <row r="3394" spans="1:4" ht="54">
      <c r="A3394" s="353">
        <v>97345</v>
      </c>
      <c r="B3394" s="354" t="s">
        <v>4224</v>
      </c>
      <c r="C3394" s="353" t="s">
        <v>15</v>
      </c>
      <c r="D3394" s="355">
        <v>97.61</v>
      </c>
    </row>
    <row r="3395" spans="1:4" ht="54">
      <c r="A3395" s="353">
        <v>97346</v>
      </c>
      <c r="B3395" s="354" t="s">
        <v>4225</v>
      </c>
      <c r="C3395" s="353" t="s">
        <v>15</v>
      </c>
      <c r="D3395" s="355">
        <v>124.5</v>
      </c>
    </row>
    <row r="3396" spans="1:4" ht="40.5">
      <c r="A3396" s="353">
        <v>97347</v>
      </c>
      <c r="B3396" s="354" t="s">
        <v>4226</v>
      </c>
      <c r="C3396" s="353" t="s">
        <v>15</v>
      </c>
      <c r="D3396" s="355">
        <v>100.38</v>
      </c>
    </row>
    <row r="3397" spans="1:4" ht="40.5">
      <c r="A3397" s="353">
        <v>97348</v>
      </c>
      <c r="B3397" s="354" t="s">
        <v>4227</v>
      </c>
      <c r="C3397" s="353" t="s">
        <v>15</v>
      </c>
      <c r="D3397" s="355">
        <v>138.79</v>
      </c>
    </row>
    <row r="3398" spans="1:4" ht="40.5">
      <c r="A3398" s="353">
        <v>97349</v>
      </c>
      <c r="B3398" s="354" t="s">
        <v>4228</v>
      </c>
      <c r="C3398" s="353" t="s">
        <v>15</v>
      </c>
      <c r="D3398" s="355">
        <v>200.27</v>
      </c>
    </row>
    <row r="3399" spans="1:4" ht="40.5">
      <c r="A3399" s="353">
        <v>97350</v>
      </c>
      <c r="B3399" s="354" t="s">
        <v>4229</v>
      </c>
      <c r="C3399" s="353" t="s">
        <v>15</v>
      </c>
      <c r="D3399" s="355">
        <v>243.24</v>
      </c>
    </row>
    <row r="3400" spans="1:4" ht="40.5">
      <c r="A3400" s="353">
        <v>97351</v>
      </c>
      <c r="B3400" s="354" t="s">
        <v>4230</v>
      </c>
      <c r="C3400" s="353" t="s">
        <v>15</v>
      </c>
      <c r="D3400" s="355">
        <v>336.51</v>
      </c>
    </row>
    <row r="3401" spans="1:4" ht="40.5">
      <c r="A3401" s="353">
        <v>97352</v>
      </c>
      <c r="B3401" s="354" t="s">
        <v>4231</v>
      </c>
      <c r="C3401" s="353" t="s">
        <v>15</v>
      </c>
      <c r="D3401" s="355">
        <v>436.27</v>
      </c>
    </row>
    <row r="3402" spans="1:4" ht="54">
      <c r="A3402" s="353">
        <v>97353</v>
      </c>
      <c r="B3402" s="354" t="s">
        <v>4232</v>
      </c>
      <c r="C3402" s="353" t="s">
        <v>15</v>
      </c>
      <c r="D3402" s="355">
        <v>64.569999999999993</v>
      </c>
    </row>
    <row r="3403" spans="1:4" ht="54">
      <c r="A3403" s="353">
        <v>97354</v>
      </c>
      <c r="B3403" s="354" t="s">
        <v>4233</v>
      </c>
      <c r="C3403" s="353" t="s">
        <v>15</v>
      </c>
      <c r="D3403" s="355">
        <v>103.4</v>
      </c>
    </row>
    <row r="3404" spans="1:4" ht="54">
      <c r="A3404" s="353">
        <v>97355</v>
      </c>
      <c r="B3404" s="354" t="s">
        <v>4234</v>
      </c>
      <c r="C3404" s="353" t="s">
        <v>15</v>
      </c>
      <c r="D3404" s="355">
        <v>142.03</v>
      </c>
    </row>
    <row r="3405" spans="1:4" ht="54">
      <c r="A3405" s="353">
        <v>97356</v>
      </c>
      <c r="B3405" s="354" t="s">
        <v>4235</v>
      </c>
      <c r="C3405" s="353" t="s">
        <v>15</v>
      </c>
      <c r="D3405" s="355">
        <v>71.2</v>
      </c>
    </row>
    <row r="3406" spans="1:4" ht="54">
      <c r="A3406" s="353">
        <v>97357</v>
      </c>
      <c r="B3406" s="354" t="s">
        <v>4236</v>
      </c>
      <c r="C3406" s="353" t="s">
        <v>15</v>
      </c>
      <c r="D3406" s="355">
        <v>114.79</v>
      </c>
    </row>
    <row r="3407" spans="1:4" ht="54">
      <c r="A3407" s="353">
        <v>97358</v>
      </c>
      <c r="B3407" s="354" t="s">
        <v>4237</v>
      </c>
      <c r="C3407" s="353" t="s">
        <v>15</v>
      </c>
      <c r="D3407" s="355">
        <v>157.57</v>
      </c>
    </row>
    <row r="3408" spans="1:4" ht="67.5">
      <c r="A3408" s="353">
        <v>97498</v>
      </c>
      <c r="B3408" s="354" t="s">
        <v>5701</v>
      </c>
      <c r="C3408" s="353" t="s">
        <v>15</v>
      </c>
      <c r="D3408" s="355">
        <v>58.63</v>
      </c>
    </row>
    <row r="3409" spans="1:4" ht="67.5">
      <c r="A3409" s="353">
        <v>97535</v>
      </c>
      <c r="B3409" s="354" t="s">
        <v>5702</v>
      </c>
      <c r="C3409" s="353" t="s">
        <v>15</v>
      </c>
      <c r="D3409" s="355">
        <v>61.66</v>
      </c>
    </row>
    <row r="3410" spans="1:4" ht="67.5">
      <c r="A3410" s="353">
        <v>97536</v>
      </c>
      <c r="B3410" s="354" t="s">
        <v>5703</v>
      </c>
      <c r="C3410" s="353" t="s">
        <v>15</v>
      </c>
      <c r="D3410" s="355">
        <v>68.599999999999994</v>
      </c>
    </row>
    <row r="3411" spans="1:4" ht="67.5">
      <c r="A3411" s="353">
        <v>100788</v>
      </c>
      <c r="B3411" s="354" t="s">
        <v>4238</v>
      </c>
      <c r="C3411" s="353" t="s">
        <v>27</v>
      </c>
      <c r="D3411" s="355">
        <v>431.87</v>
      </c>
    </row>
    <row r="3412" spans="1:4" ht="40.5">
      <c r="A3412" s="353">
        <v>100791</v>
      </c>
      <c r="B3412" s="354" t="s">
        <v>4239</v>
      </c>
      <c r="C3412" s="353" t="s">
        <v>15</v>
      </c>
      <c r="D3412" s="355">
        <v>17.37</v>
      </c>
    </row>
    <row r="3413" spans="1:4" ht="40.5">
      <c r="A3413" s="353">
        <v>100792</v>
      </c>
      <c r="B3413" s="354" t="s">
        <v>4240</v>
      </c>
      <c r="C3413" s="353" t="s">
        <v>15</v>
      </c>
      <c r="D3413" s="355">
        <v>26.23</v>
      </c>
    </row>
    <row r="3414" spans="1:4" ht="40.5">
      <c r="A3414" s="353">
        <v>100793</v>
      </c>
      <c r="B3414" s="354" t="s">
        <v>4241</v>
      </c>
      <c r="C3414" s="353" t="s">
        <v>15</v>
      </c>
      <c r="D3414" s="355">
        <v>35.200000000000003</v>
      </c>
    </row>
    <row r="3415" spans="1:4" ht="40.5">
      <c r="A3415" s="353">
        <v>100794</v>
      </c>
      <c r="B3415" s="354" t="s">
        <v>4242</v>
      </c>
      <c r="C3415" s="353" t="s">
        <v>15</v>
      </c>
      <c r="D3415" s="355">
        <v>47.96</v>
      </c>
    </row>
    <row r="3416" spans="1:4" ht="54">
      <c r="A3416" s="353">
        <v>100799</v>
      </c>
      <c r="B3416" s="354" t="s">
        <v>6800</v>
      </c>
      <c r="C3416" s="353" t="s">
        <v>15</v>
      </c>
      <c r="D3416" s="355">
        <v>17.68</v>
      </c>
    </row>
    <row r="3417" spans="1:4" ht="54">
      <c r="A3417" s="353">
        <v>100800</v>
      </c>
      <c r="B3417" s="354" t="s">
        <v>6801</v>
      </c>
      <c r="C3417" s="353" t="s">
        <v>15</v>
      </c>
      <c r="D3417" s="355">
        <v>26.55</v>
      </c>
    </row>
    <row r="3418" spans="1:4" ht="54">
      <c r="A3418" s="353">
        <v>100801</v>
      </c>
      <c r="B3418" s="354" t="s">
        <v>6802</v>
      </c>
      <c r="C3418" s="353" t="s">
        <v>15</v>
      </c>
      <c r="D3418" s="355">
        <v>35.51</v>
      </c>
    </row>
    <row r="3419" spans="1:4" ht="54">
      <c r="A3419" s="353">
        <v>100802</v>
      </c>
      <c r="B3419" s="354" t="s">
        <v>6803</v>
      </c>
      <c r="C3419" s="353" t="s">
        <v>15</v>
      </c>
      <c r="D3419" s="355">
        <v>48.27</v>
      </c>
    </row>
    <row r="3420" spans="1:4" ht="40.5">
      <c r="A3420" s="353">
        <v>100803</v>
      </c>
      <c r="B3420" s="354" t="s">
        <v>4243</v>
      </c>
      <c r="C3420" s="353" t="s">
        <v>15</v>
      </c>
      <c r="D3420" s="355">
        <v>16.72</v>
      </c>
    </row>
    <row r="3421" spans="1:4" ht="40.5">
      <c r="A3421" s="353">
        <v>100804</v>
      </c>
      <c r="B3421" s="354" t="s">
        <v>4244</v>
      </c>
      <c r="C3421" s="353" t="s">
        <v>15</v>
      </c>
      <c r="D3421" s="355">
        <v>25.46</v>
      </c>
    </row>
    <row r="3422" spans="1:4" ht="40.5">
      <c r="A3422" s="353">
        <v>100805</v>
      </c>
      <c r="B3422" s="354" t="s">
        <v>4245</v>
      </c>
      <c r="C3422" s="353" t="s">
        <v>15</v>
      </c>
      <c r="D3422" s="355">
        <v>34.29</v>
      </c>
    </row>
    <row r="3423" spans="1:4" ht="40.5">
      <c r="A3423" s="353">
        <v>100806</v>
      </c>
      <c r="B3423" s="354" t="s">
        <v>4246</v>
      </c>
      <c r="C3423" s="353" t="s">
        <v>15</v>
      </c>
      <c r="D3423" s="355">
        <v>46.84</v>
      </c>
    </row>
    <row r="3424" spans="1:4" ht="54">
      <c r="A3424" s="353">
        <v>100807</v>
      </c>
      <c r="B3424" s="354" t="s">
        <v>6804</v>
      </c>
      <c r="C3424" s="353" t="s">
        <v>15</v>
      </c>
      <c r="D3424" s="355">
        <v>21.34</v>
      </c>
    </row>
    <row r="3425" spans="1:4" ht="54">
      <c r="A3425" s="353">
        <v>100808</v>
      </c>
      <c r="B3425" s="354" t="s">
        <v>6805</v>
      </c>
      <c r="C3425" s="353" t="s">
        <v>15</v>
      </c>
      <c r="D3425" s="355">
        <v>30.89</v>
      </c>
    </row>
    <row r="3426" spans="1:4" ht="54">
      <c r="A3426" s="353">
        <v>100809</v>
      </c>
      <c r="B3426" s="354" t="s">
        <v>6806</v>
      </c>
      <c r="C3426" s="353" t="s">
        <v>15</v>
      </c>
      <c r="D3426" s="355">
        <v>40.71</v>
      </c>
    </row>
    <row r="3427" spans="1:4" ht="54">
      <c r="A3427" s="353">
        <v>100810</v>
      </c>
      <c r="B3427" s="354" t="s">
        <v>6807</v>
      </c>
      <c r="C3427" s="353" t="s">
        <v>15</v>
      </c>
      <c r="D3427" s="355">
        <v>54.66</v>
      </c>
    </row>
    <row r="3428" spans="1:4" ht="54">
      <c r="A3428" s="353">
        <v>101918</v>
      </c>
      <c r="B3428" s="354" t="s">
        <v>5704</v>
      </c>
      <c r="C3428" s="353" t="s">
        <v>15</v>
      </c>
      <c r="D3428" s="355">
        <v>279.64</v>
      </c>
    </row>
    <row r="3429" spans="1:4" ht="40.5">
      <c r="A3429" s="353">
        <v>101919</v>
      </c>
      <c r="B3429" s="354" t="s">
        <v>5705</v>
      </c>
      <c r="C3429" s="353" t="s">
        <v>27</v>
      </c>
      <c r="D3429" s="355">
        <v>301.57</v>
      </c>
    </row>
    <row r="3430" spans="1:4" ht="40.5">
      <c r="A3430" s="353">
        <v>101920</v>
      </c>
      <c r="B3430" s="354" t="s">
        <v>5706</v>
      </c>
      <c r="C3430" s="353" t="s">
        <v>27</v>
      </c>
      <c r="D3430" s="355">
        <v>141.32</v>
      </c>
    </row>
    <row r="3431" spans="1:4" ht="54">
      <c r="A3431" s="353">
        <v>101921</v>
      </c>
      <c r="B3431" s="354" t="s">
        <v>5707</v>
      </c>
      <c r="C3431" s="353" t="s">
        <v>27</v>
      </c>
      <c r="D3431" s="355">
        <v>161.96</v>
      </c>
    </row>
    <row r="3432" spans="1:4" ht="54">
      <c r="A3432" s="353">
        <v>101922</v>
      </c>
      <c r="B3432" s="354" t="s">
        <v>5708</v>
      </c>
      <c r="C3432" s="353" t="s">
        <v>27</v>
      </c>
      <c r="D3432" s="355">
        <v>161.96</v>
      </c>
    </row>
    <row r="3433" spans="1:4" ht="54">
      <c r="A3433" s="353">
        <v>101923</v>
      </c>
      <c r="B3433" s="354" t="s">
        <v>5709</v>
      </c>
      <c r="C3433" s="353" t="s">
        <v>27</v>
      </c>
      <c r="D3433" s="355">
        <v>161.96</v>
      </c>
    </row>
    <row r="3434" spans="1:4" ht="40.5">
      <c r="A3434" s="353">
        <v>101924</v>
      </c>
      <c r="B3434" s="354" t="s">
        <v>5710</v>
      </c>
      <c r="C3434" s="353" t="s">
        <v>27</v>
      </c>
      <c r="D3434" s="355">
        <v>132.69</v>
      </c>
    </row>
    <row r="3435" spans="1:4" ht="40.5">
      <c r="A3435" s="353">
        <v>101925</v>
      </c>
      <c r="B3435" s="354" t="s">
        <v>5711</v>
      </c>
      <c r="C3435" s="353" t="s">
        <v>27</v>
      </c>
      <c r="D3435" s="355">
        <v>222.6</v>
      </c>
    </row>
    <row r="3436" spans="1:4" ht="40.5">
      <c r="A3436" s="353">
        <v>101926</v>
      </c>
      <c r="B3436" s="354" t="s">
        <v>5712</v>
      </c>
      <c r="C3436" s="353" t="s">
        <v>27</v>
      </c>
      <c r="D3436" s="355">
        <v>286.73</v>
      </c>
    </row>
    <row r="3437" spans="1:4" ht="67.5">
      <c r="A3437" s="353">
        <v>101927</v>
      </c>
      <c r="B3437" s="354" t="s">
        <v>5713</v>
      </c>
      <c r="C3437" s="353" t="s">
        <v>15</v>
      </c>
      <c r="D3437" s="355">
        <v>270.22000000000003</v>
      </c>
    </row>
    <row r="3438" spans="1:4" ht="54">
      <c r="A3438" s="353">
        <v>101928</v>
      </c>
      <c r="B3438" s="354" t="s">
        <v>5714</v>
      </c>
      <c r="C3438" s="353" t="s">
        <v>27</v>
      </c>
      <c r="D3438" s="355">
        <v>305.17</v>
      </c>
    </row>
    <row r="3439" spans="1:4" ht="54">
      <c r="A3439" s="353">
        <v>101929</v>
      </c>
      <c r="B3439" s="354" t="s">
        <v>5715</v>
      </c>
      <c r="C3439" s="353" t="s">
        <v>27</v>
      </c>
      <c r="D3439" s="355">
        <v>144.91999999999999</v>
      </c>
    </row>
    <row r="3440" spans="1:4" ht="67.5">
      <c r="A3440" s="353">
        <v>101930</v>
      </c>
      <c r="B3440" s="354" t="s">
        <v>5716</v>
      </c>
      <c r="C3440" s="353" t="s">
        <v>27</v>
      </c>
      <c r="D3440" s="355">
        <v>165.56</v>
      </c>
    </row>
    <row r="3441" spans="1:4" ht="54">
      <c r="A3441" s="353">
        <v>101931</v>
      </c>
      <c r="B3441" s="354" t="s">
        <v>5717</v>
      </c>
      <c r="C3441" s="353" t="s">
        <v>27</v>
      </c>
      <c r="D3441" s="355">
        <v>165.56</v>
      </c>
    </row>
    <row r="3442" spans="1:4" ht="54">
      <c r="A3442" s="353">
        <v>101932</v>
      </c>
      <c r="B3442" s="354" t="s">
        <v>5718</v>
      </c>
      <c r="C3442" s="353" t="s">
        <v>27</v>
      </c>
      <c r="D3442" s="355">
        <v>165.56</v>
      </c>
    </row>
    <row r="3443" spans="1:4" ht="54">
      <c r="A3443" s="353">
        <v>101933</v>
      </c>
      <c r="B3443" s="354" t="s">
        <v>5719</v>
      </c>
      <c r="C3443" s="353" t="s">
        <v>27</v>
      </c>
      <c r="D3443" s="355">
        <v>136.29</v>
      </c>
    </row>
    <row r="3444" spans="1:4" ht="54">
      <c r="A3444" s="353">
        <v>101934</v>
      </c>
      <c r="B3444" s="354" t="s">
        <v>5720</v>
      </c>
      <c r="C3444" s="353" t="s">
        <v>27</v>
      </c>
      <c r="D3444" s="355">
        <v>228.02</v>
      </c>
    </row>
    <row r="3445" spans="1:4" ht="54">
      <c r="A3445" s="353">
        <v>101935</v>
      </c>
      <c r="B3445" s="354" t="s">
        <v>5721</v>
      </c>
      <c r="C3445" s="353" t="s">
        <v>27</v>
      </c>
      <c r="D3445" s="355">
        <v>293.94</v>
      </c>
    </row>
    <row r="3446" spans="1:4" ht="40.5">
      <c r="A3446" s="353">
        <v>89358</v>
      </c>
      <c r="B3446" s="354" t="s">
        <v>1249</v>
      </c>
      <c r="C3446" s="353" t="s">
        <v>27</v>
      </c>
      <c r="D3446" s="355">
        <v>5.53</v>
      </c>
    </row>
    <row r="3447" spans="1:4" ht="40.5">
      <c r="A3447" s="353">
        <v>89359</v>
      </c>
      <c r="B3447" s="354" t="s">
        <v>1250</v>
      </c>
      <c r="C3447" s="353" t="s">
        <v>27</v>
      </c>
      <c r="D3447" s="355">
        <v>5.88</v>
      </c>
    </row>
    <row r="3448" spans="1:4" ht="40.5">
      <c r="A3448" s="353">
        <v>89360</v>
      </c>
      <c r="B3448" s="354" t="s">
        <v>1251</v>
      </c>
      <c r="C3448" s="353" t="s">
        <v>27</v>
      </c>
      <c r="D3448" s="355">
        <v>7.35</v>
      </c>
    </row>
    <row r="3449" spans="1:4" ht="40.5">
      <c r="A3449" s="353">
        <v>89361</v>
      </c>
      <c r="B3449" s="354" t="s">
        <v>1252</v>
      </c>
      <c r="C3449" s="353" t="s">
        <v>27</v>
      </c>
      <c r="D3449" s="355">
        <v>6.77</v>
      </c>
    </row>
    <row r="3450" spans="1:4" ht="40.5">
      <c r="A3450" s="353">
        <v>89362</v>
      </c>
      <c r="B3450" s="354" t="s">
        <v>1253</v>
      </c>
      <c r="C3450" s="353" t="s">
        <v>27</v>
      </c>
      <c r="D3450" s="355">
        <v>6.64</v>
      </c>
    </row>
    <row r="3451" spans="1:4" ht="40.5">
      <c r="A3451" s="353">
        <v>89363</v>
      </c>
      <c r="B3451" s="354" t="s">
        <v>1254</v>
      </c>
      <c r="C3451" s="353" t="s">
        <v>27</v>
      </c>
      <c r="D3451" s="355">
        <v>7.39</v>
      </c>
    </row>
    <row r="3452" spans="1:4" ht="40.5">
      <c r="A3452" s="353">
        <v>89364</v>
      </c>
      <c r="B3452" s="354" t="s">
        <v>1255</v>
      </c>
      <c r="C3452" s="353" t="s">
        <v>27</v>
      </c>
      <c r="D3452" s="355">
        <v>8.94</v>
      </c>
    </row>
    <row r="3453" spans="1:4" ht="40.5">
      <c r="A3453" s="353">
        <v>89365</v>
      </c>
      <c r="B3453" s="354" t="s">
        <v>1256</v>
      </c>
      <c r="C3453" s="353" t="s">
        <v>27</v>
      </c>
      <c r="D3453" s="355">
        <v>8.25</v>
      </c>
    </row>
    <row r="3454" spans="1:4" ht="54">
      <c r="A3454" s="353">
        <v>89366</v>
      </c>
      <c r="B3454" s="354" t="s">
        <v>1257</v>
      </c>
      <c r="C3454" s="353" t="s">
        <v>27</v>
      </c>
      <c r="D3454" s="355">
        <v>13.04</v>
      </c>
    </row>
    <row r="3455" spans="1:4" ht="40.5">
      <c r="A3455" s="353">
        <v>89367</v>
      </c>
      <c r="B3455" s="354" t="s">
        <v>1258</v>
      </c>
      <c r="C3455" s="353" t="s">
        <v>27</v>
      </c>
      <c r="D3455" s="355">
        <v>9.3800000000000008</v>
      </c>
    </row>
    <row r="3456" spans="1:4" ht="40.5">
      <c r="A3456" s="353">
        <v>89368</v>
      </c>
      <c r="B3456" s="354" t="s">
        <v>1259</v>
      </c>
      <c r="C3456" s="353" t="s">
        <v>27</v>
      </c>
      <c r="D3456" s="355">
        <v>11.49</v>
      </c>
    </row>
    <row r="3457" spans="1:4" ht="40.5">
      <c r="A3457" s="353">
        <v>89369</v>
      </c>
      <c r="B3457" s="354" t="s">
        <v>1260</v>
      </c>
      <c r="C3457" s="353" t="s">
        <v>27</v>
      </c>
      <c r="D3457" s="355">
        <v>14.1</v>
      </c>
    </row>
    <row r="3458" spans="1:4" ht="40.5">
      <c r="A3458" s="353">
        <v>89370</v>
      </c>
      <c r="B3458" s="354" t="s">
        <v>1261</v>
      </c>
      <c r="C3458" s="353" t="s">
        <v>27</v>
      </c>
      <c r="D3458" s="355">
        <v>11.04</v>
      </c>
    </row>
    <row r="3459" spans="1:4" ht="40.5">
      <c r="A3459" s="353">
        <v>89371</v>
      </c>
      <c r="B3459" s="354" t="s">
        <v>223</v>
      </c>
      <c r="C3459" s="353" t="s">
        <v>27</v>
      </c>
      <c r="D3459" s="355">
        <v>4.3</v>
      </c>
    </row>
    <row r="3460" spans="1:4" ht="40.5">
      <c r="A3460" s="353">
        <v>89372</v>
      </c>
      <c r="B3460" s="354" t="s">
        <v>1262</v>
      </c>
      <c r="C3460" s="353" t="s">
        <v>27</v>
      </c>
      <c r="D3460" s="355">
        <v>11.25</v>
      </c>
    </row>
    <row r="3461" spans="1:4" ht="54">
      <c r="A3461" s="353">
        <v>89373</v>
      </c>
      <c r="B3461" s="354" t="s">
        <v>224</v>
      </c>
      <c r="C3461" s="353" t="s">
        <v>27</v>
      </c>
      <c r="D3461" s="355">
        <v>4.93</v>
      </c>
    </row>
    <row r="3462" spans="1:4" ht="54">
      <c r="A3462" s="353">
        <v>89374</v>
      </c>
      <c r="B3462" s="354" t="s">
        <v>1263</v>
      </c>
      <c r="C3462" s="353" t="s">
        <v>27</v>
      </c>
      <c r="D3462" s="355">
        <v>8.6999999999999993</v>
      </c>
    </row>
    <row r="3463" spans="1:4" ht="40.5">
      <c r="A3463" s="353">
        <v>89375</v>
      </c>
      <c r="B3463" s="354" t="s">
        <v>225</v>
      </c>
      <c r="C3463" s="353" t="s">
        <v>27</v>
      </c>
      <c r="D3463" s="355">
        <v>10.98</v>
      </c>
    </row>
    <row r="3464" spans="1:4" ht="54">
      <c r="A3464" s="353">
        <v>89376</v>
      </c>
      <c r="B3464" s="354" t="s">
        <v>1264</v>
      </c>
      <c r="C3464" s="353" t="s">
        <v>27</v>
      </c>
      <c r="D3464" s="355">
        <v>4.37</v>
      </c>
    </row>
    <row r="3465" spans="1:4" ht="54">
      <c r="A3465" s="353">
        <v>89377</v>
      </c>
      <c r="B3465" s="354" t="s">
        <v>1265</v>
      </c>
      <c r="C3465" s="353" t="s">
        <v>27</v>
      </c>
      <c r="D3465" s="355">
        <v>7.73</v>
      </c>
    </row>
    <row r="3466" spans="1:4" ht="40.5">
      <c r="A3466" s="353">
        <v>89378</v>
      </c>
      <c r="B3466" s="354" t="s">
        <v>226</v>
      </c>
      <c r="C3466" s="353" t="s">
        <v>27</v>
      </c>
      <c r="D3466" s="355">
        <v>5.13</v>
      </c>
    </row>
    <row r="3467" spans="1:4" ht="40.5">
      <c r="A3467" s="353">
        <v>89379</v>
      </c>
      <c r="B3467" s="354" t="s">
        <v>1266</v>
      </c>
      <c r="C3467" s="353" t="s">
        <v>27</v>
      </c>
      <c r="D3467" s="355">
        <v>14.4</v>
      </c>
    </row>
    <row r="3468" spans="1:4" ht="54">
      <c r="A3468" s="353">
        <v>89380</v>
      </c>
      <c r="B3468" s="354" t="s">
        <v>227</v>
      </c>
      <c r="C3468" s="353" t="s">
        <v>27</v>
      </c>
      <c r="D3468" s="355">
        <v>7.98</v>
      </c>
    </row>
    <row r="3469" spans="1:4" ht="54">
      <c r="A3469" s="353">
        <v>89381</v>
      </c>
      <c r="B3469" s="354" t="s">
        <v>1267</v>
      </c>
      <c r="C3469" s="353" t="s">
        <v>27</v>
      </c>
      <c r="D3469" s="355">
        <v>10.99</v>
      </c>
    </row>
    <row r="3470" spans="1:4" ht="40.5">
      <c r="A3470" s="353">
        <v>89382</v>
      </c>
      <c r="B3470" s="354" t="s">
        <v>228</v>
      </c>
      <c r="C3470" s="353" t="s">
        <v>27</v>
      </c>
      <c r="D3470" s="355">
        <v>13.11</v>
      </c>
    </row>
    <row r="3471" spans="1:4" ht="54">
      <c r="A3471" s="353">
        <v>89383</v>
      </c>
      <c r="B3471" s="354" t="s">
        <v>1268</v>
      </c>
      <c r="C3471" s="353" t="s">
        <v>27</v>
      </c>
      <c r="D3471" s="355">
        <v>5.22</v>
      </c>
    </row>
    <row r="3472" spans="1:4" ht="54">
      <c r="A3472" s="353">
        <v>89384</v>
      </c>
      <c r="B3472" s="354" t="s">
        <v>1269</v>
      </c>
      <c r="C3472" s="353" t="s">
        <v>27</v>
      </c>
      <c r="D3472" s="355">
        <v>11.14</v>
      </c>
    </row>
    <row r="3473" spans="1:4" ht="54">
      <c r="A3473" s="353">
        <v>89385</v>
      </c>
      <c r="B3473" s="354" t="s">
        <v>1270</v>
      </c>
      <c r="C3473" s="353" t="s">
        <v>27</v>
      </c>
      <c r="D3473" s="355">
        <v>5.96</v>
      </c>
    </row>
    <row r="3474" spans="1:4" ht="40.5">
      <c r="A3474" s="353">
        <v>89386</v>
      </c>
      <c r="B3474" s="354" t="s">
        <v>229</v>
      </c>
      <c r="C3474" s="353" t="s">
        <v>27</v>
      </c>
      <c r="D3474" s="355">
        <v>7.25</v>
      </c>
    </row>
    <row r="3475" spans="1:4" ht="40.5">
      <c r="A3475" s="353">
        <v>89387</v>
      </c>
      <c r="B3475" s="354" t="s">
        <v>1271</v>
      </c>
      <c r="C3475" s="353" t="s">
        <v>27</v>
      </c>
      <c r="D3475" s="355">
        <v>29.36</v>
      </c>
    </row>
    <row r="3476" spans="1:4" ht="54">
      <c r="A3476" s="353">
        <v>89388</v>
      </c>
      <c r="B3476" s="354" t="s">
        <v>230</v>
      </c>
      <c r="C3476" s="353" t="s">
        <v>27</v>
      </c>
      <c r="D3476" s="355">
        <v>9.75</v>
      </c>
    </row>
    <row r="3477" spans="1:4" ht="54">
      <c r="A3477" s="353">
        <v>89389</v>
      </c>
      <c r="B3477" s="354" t="s">
        <v>1272</v>
      </c>
      <c r="C3477" s="353" t="s">
        <v>27</v>
      </c>
      <c r="D3477" s="355">
        <v>10.61</v>
      </c>
    </row>
    <row r="3478" spans="1:4" ht="40.5">
      <c r="A3478" s="353">
        <v>89390</v>
      </c>
      <c r="B3478" s="354" t="s">
        <v>231</v>
      </c>
      <c r="C3478" s="353" t="s">
        <v>27</v>
      </c>
      <c r="D3478" s="355">
        <v>19.72</v>
      </c>
    </row>
    <row r="3479" spans="1:4" ht="54">
      <c r="A3479" s="353">
        <v>89391</v>
      </c>
      <c r="B3479" s="354" t="s">
        <v>1273</v>
      </c>
      <c r="C3479" s="353" t="s">
        <v>27</v>
      </c>
      <c r="D3479" s="355">
        <v>7.15</v>
      </c>
    </row>
    <row r="3480" spans="1:4" ht="54">
      <c r="A3480" s="353">
        <v>89392</v>
      </c>
      <c r="B3480" s="354" t="s">
        <v>1274</v>
      </c>
      <c r="C3480" s="353" t="s">
        <v>27</v>
      </c>
      <c r="D3480" s="355">
        <v>23.53</v>
      </c>
    </row>
    <row r="3481" spans="1:4" ht="40.5">
      <c r="A3481" s="353">
        <v>89393</v>
      </c>
      <c r="B3481" s="354" t="s">
        <v>232</v>
      </c>
      <c r="C3481" s="353" t="s">
        <v>27</v>
      </c>
      <c r="D3481" s="355">
        <v>7.79</v>
      </c>
    </row>
    <row r="3482" spans="1:4" ht="54">
      <c r="A3482" s="353">
        <v>89394</v>
      </c>
      <c r="B3482" s="354" t="s">
        <v>1275</v>
      </c>
      <c r="C3482" s="353" t="s">
        <v>27</v>
      </c>
      <c r="D3482" s="355">
        <v>16.47</v>
      </c>
    </row>
    <row r="3483" spans="1:4" ht="40.5">
      <c r="A3483" s="353">
        <v>89395</v>
      </c>
      <c r="B3483" s="354" t="s">
        <v>233</v>
      </c>
      <c r="C3483" s="353" t="s">
        <v>27</v>
      </c>
      <c r="D3483" s="355">
        <v>9.3699999999999992</v>
      </c>
    </row>
    <row r="3484" spans="1:4" ht="54">
      <c r="A3484" s="353">
        <v>89396</v>
      </c>
      <c r="B3484" s="354" t="s">
        <v>1276</v>
      </c>
      <c r="C3484" s="353" t="s">
        <v>27</v>
      </c>
      <c r="D3484" s="355">
        <v>16.8</v>
      </c>
    </row>
    <row r="3485" spans="1:4" ht="54">
      <c r="A3485" s="353">
        <v>89397</v>
      </c>
      <c r="B3485" s="354" t="s">
        <v>1277</v>
      </c>
      <c r="C3485" s="353" t="s">
        <v>27</v>
      </c>
      <c r="D3485" s="355">
        <v>11.35</v>
      </c>
    </row>
    <row r="3486" spans="1:4" ht="40.5">
      <c r="A3486" s="353">
        <v>89398</v>
      </c>
      <c r="B3486" s="354" t="s">
        <v>234</v>
      </c>
      <c r="C3486" s="353" t="s">
        <v>27</v>
      </c>
      <c r="D3486" s="355">
        <v>14.03</v>
      </c>
    </row>
    <row r="3487" spans="1:4" ht="54">
      <c r="A3487" s="353">
        <v>89399</v>
      </c>
      <c r="B3487" s="354" t="s">
        <v>1278</v>
      </c>
      <c r="C3487" s="353" t="s">
        <v>27</v>
      </c>
      <c r="D3487" s="355">
        <v>26.63</v>
      </c>
    </row>
    <row r="3488" spans="1:4" ht="54">
      <c r="A3488" s="353">
        <v>89400</v>
      </c>
      <c r="B3488" s="354" t="s">
        <v>1279</v>
      </c>
      <c r="C3488" s="353" t="s">
        <v>27</v>
      </c>
      <c r="D3488" s="355">
        <v>16</v>
      </c>
    </row>
    <row r="3489" spans="1:4" ht="54">
      <c r="A3489" s="353">
        <v>89404</v>
      </c>
      <c r="B3489" s="354" t="s">
        <v>1283</v>
      </c>
      <c r="C3489" s="353" t="s">
        <v>27</v>
      </c>
      <c r="D3489" s="355">
        <v>3.87</v>
      </c>
    </row>
    <row r="3490" spans="1:4" ht="54">
      <c r="A3490" s="353">
        <v>89405</v>
      </c>
      <c r="B3490" s="354" t="s">
        <v>1284</v>
      </c>
      <c r="C3490" s="353" t="s">
        <v>27</v>
      </c>
      <c r="D3490" s="355">
        <v>4.22</v>
      </c>
    </row>
    <row r="3491" spans="1:4" ht="54">
      <c r="A3491" s="353">
        <v>89406</v>
      </c>
      <c r="B3491" s="354" t="s">
        <v>1285</v>
      </c>
      <c r="C3491" s="353" t="s">
        <v>27</v>
      </c>
      <c r="D3491" s="355">
        <v>5.69</v>
      </c>
    </row>
    <row r="3492" spans="1:4" ht="54">
      <c r="A3492" s="353">
        <v>89407</v>
      </c>
      <c r="B3492" s="354" t="s">
        <v>1286</v>
      </c>
      <c r="C3492" s="353" t="s">
        <v>27</v>
      </c>
      <c r="D3492" s="355">
        <v>5.1100000000000003</v>
      </c>
    </row>
    <row r="3493" spans="1:4" ht="54">
      <c r="A3493" s="353">
        <v>89408</v>
      </c>
      <c r="B3493" s="354" t="s">
        <v>1287</v>
      </c>
      <c r="C3493" s="353" t="s">
        <v>27</v>
      </c>
      <c r="D3493" s="355">
        <v>4.72</v>
      </c>
    </row>
    <row r="3494" spans="1:4" ht="54">
      <c r="A3494" s="353">
        <v>89409</v>
      </c>
      <c r="B3494" s="354" t="s">
        <v>1288</v>
      </c>
      <c r="C3494" s="353" t="s">
        <v>27</v>
      </c>
      <c r="D3494" s="355">
        <v>5.47</v>
      </c>
    </row>
    <row r="3495" spans="1:4" ht="54">
      <c r="A3495" s="353">
        <v>89410</v>
      </c>
      <c r="B3495" s="354" t="s">
        <v>1289</v>
      </c>
      <c r="C3495" s="353" t="s">
        <v>27</v>
      </c>
      <c r="D3495" s="355">
        <v>7.02</v>
      </c>
    </row>
    <row r="3496" spans="1:4" ht="54">
      <c r="A3496" s="353">
        <v>89411</v>
      </c>
      <c r="B3496" s="354" t="s">
        <v>1290</v>
      </c>
      <c r="C3496" s="353" t="s">
        <v>27</v>
      </c>
      <c r="D3496" s="355">
        <v>6.33</v>
      </c>
    </row>
    <row r="3497" spans="1:4" ht="54">
      <c r="A3497" s="353">
        <v>89412</v>
      </c>
      <c r="B3497" s="354" t="s">
        <v>1291</v>
      </c>
      <c r="C3497" s="353" t="s">
        <v>27</v>
      </c>
      <c r="D3497" s="355">
        <v>7.27</v>
      </c>
    </row>
    <row r="3498" spans="1:4" ht="54">
      <c r="A3498" s="353">
        <v>89413</v>
      </c>
      <c r="B3498" s="354" t="s">
        <v>1292</v>
      </c>
      <c r="C3498" s="353" t="s">
        <v>27</v>
      </c>
      <c r="D3498" s="355">
        <v>7.07</v>
      </c>
    </row>
    <row r="3499" spans="1:4" ht="54">
      <c r="A3499" s="353">
        <v>89414</v>
      </c>
      <c r="B3499" s="354" t="s">
        <v>1293</v>
      </c>
      <c r="C3499" s="353" t="s">
        <v>27</v>
      </c>
      <c r="D3499" s="355">
        <v>9.18</v>
      </c>
    </row>
    <row r="3500" spans="1:4" ht="54">
      <c r="A3500" s="353">
        <v>89415</v>
      </c>
      <c r="B3500" s="354" t="s">
        <v>1294</v>
      </c>
      <c r="C3500" s="353" t="s">
        <v>27</v>
      </c>
      <c r="D3500" s="355">
        <v>11.79</v>
      </c>
    </row>
    <row r="3501" spans="1:4" ht="54">
      <c r="A3501" s="353">
        <v>89416</v>
      </c>
      <c r="B3501" s="354" t="s">
        <v>1295</v>
      </c>
      <c r="C3501" s="353" t="s">
        <v>27</v>
      </c>
      <c r="D3501" s="355">
        <v>8.73</v>
      </c>
    </row>
    <row r="3502" spans="1:4" ht="40.5">
      <c r="A3502" s="353">
        <v>89417</v>
      </c>
      <c r="B3502" s="354" t="s">
        <v>1296</v>
      </c>
      <c r="C3502" s="353" t="s">
        <v>27</v>
      </c>
      <c r="D3502" s="355">
        <v>3.21</v>
      </c>
    </row>
    <row r="3503" spans="1:4" ht="54">
      <c r="A3503" s="353">
        <v>89418</v>
      </c>
      <c r="B3503" s="354" t="s">
        <v>1297</v>
      </c>
      <c r="C3503" s="353" t="s">
        <v>27</v>
      </c>
      <c r="D3503" s="355">
        <v>10.16</v>
      </c>
    </row>
    <row r="3504" spans="1:4" ht="54">
      <c r="A3504" s="353">
        <v>89419</v>
      </c>
      <c r="B3504" s="354" t="s">
        <v>235</v>
      </c>
      <c r="C3504" s="353" t="s">
        <v>27</v>
      </c>
      <c r="D3504" s="355">
        <v>3.84</v>
      </c>
    </row>
    <row r="3505" spans="1:4" ht="54">
      <c r="A3505" s="353">
        <v>89420</v>
      </c>
      <c r="B3505" s="354" t="s">
        <v>1298</v>
      </c>
      <c r="C3505" s="353" t="s">
        <v>27</v>
      </c>
      <c r="D3505" s="355">
        <v>7.61</v>
      </c>
    </row>
    <row r="3506" spans="1:4" ht="40.5">
      <c r="A3506" s="353">
        <v>89421</v>
      </c>
      <c r="B3506" s="354" t="s">
        <v>1299</v>
      </c>
      <c r="C3506" s="353" t="s">
        <v>27</v>
      </c>
      <c r="D3506" s="355">
        <v>9.89</v>
      </c>
    </row>
    <row r="3507" spans="1:4" ht="67.5">
      <c r="A3507" s="353">
        <v>89422</v>
      </c>
      <c r="B3507" s="354" t="s">
        <v>1300</v>
      </c>
      <c r="C3507" s="353" t="s">
        <v>27</v>
      </c>
      <c r="D3507" s="355">
        <v>3.28</v>
      </c>
    </row>
    <row r="3508" spans="1:4" ht="54">
      <c r="A3508" s="353">
        <v>89423</v>
      </c>
      <c r="B3508" s="354" t="s">
        <v>1301</v>
      </c>
      <c r="C3508" s="353" t="s">
        <v>27</v>
      </c>
      <c r="D3508" s="355">
        <v>7.16</v>
      </c>
    </row>
    <row r="3509" spans="1:4" ht="40.5">
      <c r="A3509" s="353">
        <v>89424</v>
      </c>
      <c r="B3509" s="354" t="s">
        <v>1302</v>
      </c>
      <c r="C3509" s="353" t="s">
        <v>27</v>
      </c>
      <c r="D3509" s="355">
        <v>3.83</v>
      </c>
    </row>
    <row r="3510" spans="1:4" ht="54">
      <c r="A3510" s="353">
        <v>89425</v>
      </c>
      <c r="B3510" s="354" t="s">
        <v>1303</v>
      </c>
      <c r="C3510" s="353" t="s">
        <v>27</v>
      </c>
      <c r="D3510" s="355">
        <v>13.1</v>
      </c>
    </row>
    <row r="3511" spans="1:4" ht="54">
      <c r="A3511" s="353">
        <v>89426</v>
      </c>
      <c r="B3511" s="354" t="s">
        <v>236</v>
      </c>
      <c r="C3511" s="353" t="s">
        <v>27</v>
      </c>
      <c r="D3511" s="355">
        <v>6.68</v>
      </c>
    </row>
    <row r="3512" spans="1:4" ht="54">
      <c r="A3512" s="353">
        <v>89427</v>
      </c>
      <c r="B3512" s="354" t="s">
        <v>1304</v>
      </c>
      <c r="C3512" s="353" t="s">
        <v>27</v>
      </c>
      <c r="D3512" s="355">
        <v>9.69</v>
      </c>
    </row>
    <row r="3513" spans="1:4" ht="40.5">
      <c r="A3513" s="353">
        <v>89428</v>
      </c>
      <c r="B3513" s="354" t="s">
        <v>1305</v>
      </c>
      <c r="C3513" s="353" t="s">
        <v>27</v>
      </c>
      <c r="D3513" s="355">
        <v>11.81</v>
      </c>
    </row>
    <row r="3514" spans="1:4" ht="67.5">
      <c r="A3514" s="353">
        <v>89429</v>
      </c>
      <c r="B3514" s="354" t="s">
        <v>1306</v>
      </c>
      <c r="C3514" s="353" t="s">
        <v>27</v>
      </c>
      <c r="D3514" s="355">
        <v>3.92</v>
      </c>
    </row>
    <row r="3515" spans="1:4" ht="54">
      <c r="A3515" s="353">
        <v>89430</v>
      </c>
      <c r="B3515" s="354" t="s">
        <v>1307</v>
      </c>
      <c r="C3515" s="353" t="s">
        <v>27</v>
      </c>
      <c r="D3515" s="355">
        <v>9.84</v>
      </c>
    </row>
    <row r="3516" spans="1:4" ht="40.5">
      <c r="A3516" s="353">
        <v>89431</v>
      </c>
      <c r="B3516" s="354" t="s">
        <v>1308</v>
      </c>
      <c r="C3516" s="353" t="s">
        <v>27</v>
      </c>
      <c r="D3516" s="355">
        <v>5.69</v>
      </c>
    </row>
    <row r="3517" spans="1:4" ht="54">
      <c r="A3517" s="353">
        <v>89432</v>
      </c>
      <c r="B3517" s="354" t="s">
        <v>1309</v>
      </c>
      <c r="C3517" s="353" t="s">
        <v>27</v>
      </c>
      <c r="D3517" s="355">
        <v>27.8</v>
      </c>
    </row>
    <row r="3518" spans="1:4" ht="54">
      <c r="A3518" s="353">
        <v>89433</v>
      </c>
      <c r="B3518" s="354" t="s">
        <v>237</v>
      </c>
      <c r="C3518" s="353" t="s">
        <v>27</v>
      </c>
      <c r="D3518" s="355">
        <v>8.19</v>
      </c>
    </row>
    <row r="3519" spans="1:4" ht="54">
      <c r="A3519" s="353">
        <v>89434</v>
      </c>
      <c r="B3519" s="354" t="s">
        <v>1310</v>
      </c>
      <c r="C3519" s="353" t="s">
        <v>27</v>
      </c>
      <c r="D3519" s="355">
        <v>9.0500000000000007</v>
      </c>
    </row>
    <row r="3520" spans="1:4" ht="40.5">
      <c r="A3520" s="353">
        <v>89435</v>
      </c>
      <c r="B3520" s="354" t="s">
        <v>1311</v>
      </c>
      <c r="C3520" s="353" t="s">
        <v>27</v>
      </c>
      <c r="D3520" s="355">
        <v>18.16</v>
      </c>
    </row>
    <row r="3521" spans="1:4" ht="67.5">
      <c r="A3521" s="353">
        <v>89436</v>
      </c>
      <c r="B3521" s="354" t="s">
        <v>1312</v>
      </c>
      <c r="C3521" s="353" t="s">
        <v>27</v>
      </c>
      <c r="D3521" s="355">
        <v>5.59</v>
      </c>
    </row>
    <row r="3522" spans="1:4" ht="54">
      <c r="A3522" s="353">
        <v>89437</v>
      </c>
      <c r="B3522" s="354" t="s">
        <v>1313</v>
      </c>
      <c r="C3522" s="353" t="s">
        <v>27</v>
      </c>
      <c r="D3522" s="355">
        <v>21.97</v>
      </c>
    </row>
    <row r="3523" spans="1:4" ht="40.5">
      <c r="A3523" s="353">
        <v>89438</v>
      </c>
      <c r="B3523" s="354" t="s">
        <v>238</v>
      </c>
      <c r="C3523" s="353" t="s">
        <v>27</v>
      </c>
      <c r="D3523" s="355">
        <v>5.58</v>
      </c>
    </row>
    <row r="3524" spans="1:4" ht="67.5">
      <c r="A3524" s="353">
        <v>89439</v>
      </c>
      <c r="B3524" s="354" t="s">
        <v>1314</v>
      </c>
      <c r="C3524" s="353" t="s">
        <v>27</v>
      </c>
      <c r="D3524" s="355">
        <v>7.57</v>
      </c>
    </row>
    <row r="3525" spans="1:4" ht="40.5">
      <c r="A3525" s="353">
        <v>89440</v>
      </c>
      <c r="B3525" s="354" t="s">
        <v>239</v>
      </c>
      <c r="C3525" s="353" t="s">
        <v>27</v>
      </c>
      <c r="D3525" s="355">
        <v>6.8</v>
      </c>
    </row>
    <row r="3526" spans="1:4" ht="54">
      <c r="A3526" s="353">
        <v>89441</v>
      </c>
      <c r="B3526" s="354" t="s">
        <v>1315</v>
      </c>
      <c r="C3526" s="353" t="s">
        <v>27</v>
      </c>
      <c r="D3526" s="355">
        <v>14.23</v>
      </c>
    </row>
    <row r="3527" spans="1:4" ht="54">
      <c r="A3527" s="353">
        <v>89442</v>
      </c>
      <c r="B3527" s="354" t="s">
        <v>1316</v>
      </c>
      <c r="C3527" s="353" t="s">
        <v>27</v>
      </c>
      <c r="D3527" s="355">
        <v>8.7799999999999994</v>
      </c>
    </row>
    <row r="3528" spans="1:4" ht="40.5">
      <c r="A3528" s="353">
        <v>89443</v>
      </c>
      <c r="B3528" s="354" t="s">
        <v>240</v>
      </c>
      <c r="C3528" s="353" t="s">
        <v>27</v>
      </c>
      <c r="D3528" s="355">
        <v>10.99</v>
      </c>
    </row>
    <row r="3529" spans="1:4" ht="54">
      <c r="A3529" s="353">
        <v>89444</v>
      </c>
      <c r="B3529" s="354" t="s">
        <v>1317</v>
      </c>
      <c r="C3529" s="353" t="s">
        <v>27</v>
      </c>
      <c r="D3529" s="355">
        <v>23.59</v>
      </c>
    </row>
    <row r="3530" spans="1:4" ht="54">
      <c r="A3530" s="353">
        <v>89445</v>
      </c>
      <c r="B3530" s="354" t="s">
        <v>1318</v>
      </c>
      <c r="C3530" s="353" t="s">
        <v>27</v>
      </c>
      <c r="D3530" s="355">
        <v>12.96</v>
      </c>
    </row>
    <row r="3531" spans="1:4" ht="40.5">
      <c r="A3531" s="353">
        <v>89481</v>
      </c>
      <c r="B3531" s="354" t="s">
        <v>241</v>
      </c>
      <c r="C3531" s="353" t="s">
        <v>27</v>
      </c>
      <c r="D3531" s="355">
        <v>3.74</v>
      </c>
    </row>
    <row r="3532" spans="1:4" ht="40.5">
      <c r="A3532" s="353">
        <v>89485</v>
      </c>
      <c r="B3532" s="354" t="s">
        <v>242</v>
      </c>
      <c r="C3532" s="353" t="s">
        <v>27</v>
      </c>
      <c r="D3532" s="355">
        <v>4.49</v>
      </c>
    </row>
    <row r="3533" spans="1:4" ht="40.5">
      <c r="A3533" s="353">
        <v>89489</v>
      </c>
      <c r="B3533" s="354" t="s">
        <v>243</v>
      </c>
      <c r="C3533" s="353" t="s">
        <v>27</v>
      </c>
      <c r="D3533" s="355">
        <v>6.04</v>
      </c>
    </row>
    <row r="3534" spans="1:4" ht="40.5">
      <c r="A3534" s="353">
        <v>89490</v>
      </c>
      <c r="B3534" s="354" t="s">
        <v>244</v>
      </c>
      <c r="C3534" s="353" t="s">
        <v>27</v>
      </c>
      <c r="D3534" s="355">
        <v>5.35</v>
      </c>
    </row>
    <row r="3535" spans="1:4" ht="40.5">
      <c r="A3535" s="353">
        <v>89492</v>
      </c>
      <c r="B3535" s="354" t="s">
        <v>245</v>
      </c>
      <c r="C3535" s="353" t="s">
        <v>27</v>
      </c>
      <c r="D3535" s="355">
        <v>5.97</v>
      </c>
    </row>
    <row r="3536" spans="1:4" ht="40.5">
      <c r="A3536" s="353">
        <v>89493</v>
      </c>
      <c r="B3536" s="354" t="s">
        <v>246</v>
      </c>
      <c r="C3536" s="353" t="s">
        <v>27</v>
      </c>
      <c r="D3536" s="355">
        <v>8.08</v>
      </c>
    </row>
    <row r="3537" spans="1:4" ht="40.5">
      <c r="A3537" s="353">
        <v>89494</v>
      </c>
      <c r="B3537" s="354" t="s">
        <v>247</v>
      </c>
      <c r="C3537" s="353" t="s">
        <v>27</v>
      </c>
      <c r="D3537" s="355">
        <v>10.69</v>
      </c>
    </row>
    <row r="3538" spans="1:4" ht="40.5">
      <c r="A3538" s="353">
        <v>89496</v>
      </c>
      <c r="B3538" s="354" t="s">
        <v>248</v>
      </c>
      <c r="C3538" s="353" t="s">
        <v>27</v>
      </c>
      <c r="D3538" s="355">
        <v>7.63</v>
      </c>
    </row>
    <row r="3539" spans="1:4" ht="40.5">
      <c r="A3539" s="353">
        <v>89497</v>
      </c>
      <c r="B3539" s="354" t="s">
        <v>249</v>
      </c>
      <c r="C3539" s="353" t="s">
        <v>27</v>
      </c>
      <c r="D3539" s="355">
        <v>9.9</v>
      </c>
    </row>
    <row r="3540" spans="1:4" ht="40.5">
      <c r="A3540" s="353">
        <v>89498</v>
      </c>
      <c r="B3540" s="354" t="s">
        <v>250</v>
      </c>
      <c r="C3540" s="353" t="s">
        <v>27</v>
      </c>
      <c r="D3540" s="355">
        <v>10.86</v>
      </c>
    </row>
    <row r="3541" spans="1:4" ht="40.5">
      <c r="A3541" s="353">
        <v>89499</v>
      </c>
      <c r="B3541" s="354" t="s">
        <v>251</v>
      </c>
      <c r="C3541" s="353" t="s">
        <v>27</v>
      </c>
      <c r="D3541" s="355">
        <v>16.989999999999998</v>
      </c>
    </row>
    <row r="3542" spans="1:4" ht="40.5">
      <c r="A3542" s="353">
        <v>89500</v>
      </c>
      <c r="B3542" s="354" t="s">
        <v>252</v>
      </c>
      <c r="C3542" s="353" t="s">
        <v>27</v>
      </c>
      <c r="D3542" s="355">
        <v>11.04</v>
      </c>
    </row>
    <row r="3543" spans="1:4" ht="40.5">
      <c r="A3543" s="353">
        <v>89501</v>
      </c>
      <c r="B3543" s="354" t="s">
        <v>253</v>
      </c>
      <c r="C3543" s="353" t="s">
        <v>27</v>
      </c>
      <c r="D3543" s="355">
        <v>11.98</v>
      </c>
    </row>
    <row r="3544" spans="1:4" ht="40.5">
      <c r="A3544" s="353">
        <v>89502</v>
      </c>
      <c r="B3544" s="354" t="s">
        <v>254</v>
      </c>
      <c r="C3544" s="353" t="s">
        <v>27</v>
      </c>
      <c r="D3544" s="355">
        <v>13.72</v>
      </c>
    </row>
    <row r="3545" spans="1:4" ht="40.5">
      <c r="A3545" s="353">
        <v>89503</v>
      </c>
      <c r="B3545" s="354" t="s">
        <v>255</v>
      </c>
      <c r="C3545" s="353" t="s">
        <v>27</v>
      </c>
      <c r="D3545" s="355">
        <v>21.34</v>
      </c>
    </row>
    <row r="3546" spans="1:4" ht="40.5">
      <c r="A3546" s="353">
        <v>89504</v>
      </c>
      <c r="B3546" s="354" t="s">
        <v>256</v>
      </c>
      <c r="C3546" s="353" t="s">
        <v>27</v>
      </c>
      <c r="D3546" s="355">
        <v>18.579999999999998</v>
      </c>
    </row>
    <row r="3547" spans="1:4" ht="40.5">
      <c r="A3547" s="353">
        <v>89505</v>
      </c>
      <c r="B3547" s="354" t="s">
        <v>257</v>
      </c>
      <c r="C3547" s="353" t="s">
        <v>27</v>
      </c>
      <c r="D3547" s="355">
        <v>32.130000000000003</v>
      </c>
    </row>
    <row r="3548" spans="1:4" ht="40.5">
      <c r="A3548" s="353">
        <v>89506</v>
      </c>
      <c r="B3548" s="354" t="s">
        <v>258</v>
      </c>
      <c r="C3548" s="353" t="s">
        <v>27</v>
      </c>
      <c r="D3548" s="355">
        <v>36.28</v>
      </c>
    </row>
    <row r="3549" spans="1:4" ht="40.5">
      <c r="A3549" s="353">
        <v>89507</v>
      </c>
      <c r="B3549" s="354" t="s">
        <v>259</v>
      </c>
      <c r="C3549" s="353" t="s">
        <v>27</v>
      </c>
      <c r="D3549" s="355">
        <v>44.94</v>
      </c>
    </row>
    <row r="3550" spans="1:4" ht="40.5">
      <c r="A3550" s="353">
        <v>89510</v>
      </c>
      <c r="B3550" s="354" t="s">
        <v>260</v>
      </c>
      <c r="C3550" s="353" t="s">
        <v>27</v>
      </c>
      <c r="D3550" s="355">
        <v>29.06</v>
      </c>
    </row>
    <row r="3551" spans="1:4" ht="40.5">
      <c r="A3551" s="353">
        <v>89513</v>
      </c>
      <c r="B3551" s="354" t="s">
        <v>261</v>
      </c>
      <c r="C3551" s="353" t="s">
        <v>27</v>
      </c>
      <c r="D3551" s="355">
        <v>101.88</v>
      </c>
    </row>
    <row r="3552" spans="1:4" ht="54">
      <c r="A3552" s="353">
        <v>89514</v>
      </c>
      <c r="B3552" s="354" t="s">
        <v>262</v>
      </c>
      <c r="C3552" s="353" t="s">
        <v>27</v>
      </c>
      <c r="D3552" s="355">
        <v>8.8699999999999992</v>
      </c>
    </row>
    <row r="3553" spans="1:4" ht="40.5">
      <c r="A3553" s="353">
        <v>89515</v>
      </c>
      <c r="B3553" s="354" t="s">
        <v>263</v>
      </c>
      <c r="C3553" s="353" t="s">
        <v>27</v>
      </c>
      <c r="D3553" s="355">
        <v>76.569999999999993</v>
      </c>
    </row>
    <row r="3554" spans="1:4" ht="54">
      <c r="A3554" s="353">
        <v>89516</v>
      </c>
      <c r="B3554" s="354" t="s">
        <v>264</v>
      </c>
      <c r="C3554" s="353" t="s">
        <v>27</v>
      </c>
      <c r="D3554" s="355">
        <v>7.68</v>
      </c>
    </row>
    <row r="3555" spans="1:4" ht="40.5">
      <c r="A3555" s="353">
        <v>89517</v>
      </c>
      <c r="B3555" s="354" t="s">
        <v>265</v>
      </c>
      <c r="C3555" s="353" t="s">
        <v>27</v>
      </c>
      <c r="D3555" s="355">
        <v>64.27</v>
      </c>
    </row>
    <row r="3556" spans="1:4" ht="54">
      <c r="A3556" s="353">
        <v>89518</v>
      </c>
      <c r="B3556" s="354" t="s">
        <v>266</v>
      </c>
      <c r="C3556" s="353" t="s">
        <v>27</v>
      </c>
      <c r="D3556" s="355">
        <v>13.4</v>
      </c>
    </row>
    <row r="3557" spans="1:4" ht="40.5">
      <c r="A3557" s="353">
        <v>89519</v>
      </c>
      <c r="B3557" s="354" t="s">
        <v>267</v>
      </c>
      <c r="C3557" s="353" t="s">
        <v>27</v>
      </c>
      <c r="D3557" s="355">
        <v>43.02</v>
      </c>
    </row>
    <row r="3558" spans="1:4" ht="54">
      <c r="A3558" s="353">
        <v>89520</v>
      </c>
      <c r="B3558" s="354" t="s">
        <v>268</v>
      </c>
      <c r="C3558" s="353" t="s">
        <v>27</v>
      </c>
      <c r="D3558" s="355">
        <v>11.83</v>
      </c>
    </row>
    <row r="3559" spans="1:4" ht="40.5">
      <c r="A3559" s="353">
        <v>89521</v>
      </c>
      <c r="B3559" s="354" t="s">
        <v>269</v>
      </c>
      <c r="C3559" s="353" t="s">
        <v>27</v>
      </c>
      <c r="D3559" s="355">
        <v>120.17</v>
      </c>
    </row>
    <row r="3560" spans="1:4" ht="54">
      <c r="A3560" s="353">
        <v>89522</v>
      </c>
      <c r="B3560" s="354" t="s">
        <v>270</v>
      </c>
      <c r="C3560" s="353" t="s">
        <v>27</v>
      </c>
      <c r="D3560" s="355">
        <v>27.09</v>
      </c>
    </row>
    <row r="3561" spans="1:4" ht="40.5">
      <c r="A3561" s="353">
        <v>89523</v>
      </c>
      <c r="B3561" s="354" t="s">
        <v>271</v>
      </c>
      <c r="C3561" s="353" t="s">
        <v>27</v>
      </c>
      <c r="D3561" s="355">
        <v>90.37</v>
      </c>
    </row>
    <row r="3562" spans="1:4" ht="54">
      <c r="A3562" s="353">
        <v>89524</v>
      </c>
      <c r="B3562" s="354" t="s">
        <v>272</v>
      </c>
      <c r="C3562" s="353" t="s">
        <v>27</v>
      </c>
      <c r="D3562" s="355">
        <v>24.07</v>
      </c>
    </row>
    <row r="3563" spans="1:4" ht="40.5">
      <c r="A3563" s="353">
        <v>89525</v>
      </c>
      <c r="B3563" s="354" t="s">
        <v>273</v>
      </c>
      <c r="C3563" s="353" t="s">
        <v>27</v>
      </c>
      <c r="D3563" s="355">
        <v>88.86</v>
      </c>
    </row>
    <row r="3564" spans="1:4" ht="54">
      <c r="A3564" s="353">
        <v>89526</v>
      </c>
      <c r="B3564" s="354" t="s">
        <v>1365</v>
      </c>
      <c r="C3564" s="353" t="s">
        <v>27</v>
      </c>
      <c r="D3564" s="355">
        <v>35.06</v>
      </c>
    </row>
    <row r="3565" spans="1:4" ht="40.5">
      <c r="A3565" s="353">
        <v>89527</v>
      </c>
      <c r="B3565" s="354" t="s">
        <v>274</v>
      </c>
      <c r="C3565" s="353" t="s">
        <v>27</v>
      </c>
      <c r="D3565" s="355">
        <v>67.95</v>
      </c>
    </row>
    <row r="3566" spans="1:4" ht="40.5">
      <c r="A3566" s="353">
        <v>89528</v>
      </c>
      <c r="B3566" s="354" t="s">
        <v>1366</v>
      </c>
      <c r="C3566" s="353" t="s">
        <v>27</v>
      </c>
      <c r="D3566" s="355">
        <v>3.17</v>
      </c>
    </row>
    <row r="3567" spans="1:4" ht="54">
      <c r="A3567" s="353">
        <v>89529</v>
      </c>
      <c r="B3567" s="354" t="s">
        <v>1367</v>
      </c>
      <c r="C3567" s="353" t="s">
        <v>27</v>
      </c>
      <c r="D3567" s="355">
        <v>39.54</v>
      </c>
    </row>
    <row r="3568" spans="1:4" ht="40.5">
      <c r="A3568" s="353">
        <v>89530</v>
      </c>
      <c r="B3568" s="354" t="s">
        <v>275</v>
      </c>
      <c r="C3568" s="353" t="s">
        <v>27</v>
      </c>
      <c r="D3568" s="355">
        <v>12.44</v>
      </c>
    </row>
    <row r="3569" spans="1:4" ht="54">
      <c r="A3569" s="353">
        <v>89531</v>
      </c>
      <c r="B3569" s="354" t="s">
        <v>1368</v>
      </c>
      <c r="C3569" s="353" t="s">
        <v>27</v>
      </c>
      <c r="D3569" s="355">
        <v>32.200000000000003</v>
      </c>
    </row>
    <row r="3570" spans="1:4" ht="40.5">
      <c r="A3570" s="353">
        <v>89532</v>
      </c>
      <c r="B3570" s="354" t="s">
        <v>1369</v>
      </c>
      <c r="C3570" s="353" t="s">
        <v>27</v>
      </c>
      <c r="D3570" s="355">
        <v>6.02</v>
      </c>
    </row>
    <row r="3571" spans="1:4" ht="54">
      <c r="A3571" s="353">
        <v>89533</v>
      </c>
      <c r="B3571" s="354" t="s">
        <v>276</v>
      </c>
      <c r="C3571" s="353" t="s">
        <v>27</v>
      </c>
      <c r="D3571" s="355">
        <v>32.200000000000003</v>
      </c>
    </row>
    <row r="3572" spans="1:4" ht="54">
      <c r="A3572" s="353">
        <v>89534</v>
      </c>
      <c r="B3572" s="354" t="s">
        <v>1370</v>
      </c>
      <c r="C3572" s="353" t="s">
        <v>27</v>
      </c>
      <c r="D3572" s="355">
        <v>4</v>
      </c>
    </row>
    <row r="3573" spans="1:4" ht="54">
      <c r="A3573" s="353">
        <v>89535</v>
      </c>
      <c r="B3573" s="354" t="s">
        <v>1371</v>
      </c>
      <c r="C3573" s="353" t="s">
        <v>27</v>
      </c>
      <c r="D3573" s="355">
        <v>51.04</v>
      </c>
    </row>
    <row r="3574" spans="1:4" ht="40.5">
      <c r="A3574" s="353">
        <v>89536</v>
      </c>
      <c r="B3574" s="354" t="s">
        <v>1372</v>
      </c>
      <c r="C3574" s="353" t="s">
        <v>27</v>
      </c>
      <c r="D3574" s="355">
        <v>11.15</v>
      </c>
    </row>
    <row r="3575" spans="1:4" ht="54">
      <c r="A3575" s="353">
        <v>89538</v>
      </c>
      <c r="B3575" s="354" t="s">
        <v>1373</v>
      </c>
      <c r="C3575" s="353" t="s">
        <v>27</v>
      </c>
      <c r="D3575" s="355">
        <v>3.26</v>
      </c>
    </row>
    <row r="3576" spans="1:4" ht="54">
      <c r="A3576" s="353">
        <v>89539</v>
      </c>
      <c r="B3576" s="354" t="s">
        <v>6808</v>
      </c>
      <c r="C3576" s="353" t="s">
        <v>27</v>
      </c>
      <c r="D3576" s="355">
        <v>34.24</v>
      </c>
    </row>
    <row r="3577" spans="1:4" ht="40.5">
      <c r="A3577" s="353">
        <v>89540</v>
      </c>
      <c r="B3577" s="354" t="s">
        <v>277</v>
      </c>
      <c r="C3577" s="353" t="s">
        <v>27</v>
      </c>
      <c r="D3577" s="355">
        <v>9.18</v>
      </c>
    </row>
    <row r="3578" spans="1:4" ht="40.5">
      <c r="A3578" s="353">
        <v>89541</v>
      </c>
      <c r="B3578" s="354" t="s">
        <v>1374</v>
      </c>
      <c r="C3578" s="353" t="s">
        <v>27</v>
      </c>
      <c r="D3578" s="355">
        <v>4.97</v>
      </c>
    </row>
    <row r="3579" spans="1:4" ht="40.5">
      <c r="A3579" s="353">
        <v>89542</v>
      </c>
      <c r="B3579" s="354" t="s">
        <v>278</v>
      </c>
      <c r="C3579" s="353" t="s">
        <v>27</v>
      </c>
      <c r="D3579" s="355">
        <v>27.08</v>
      </c>
    </row>
    <row r="3580" spans="1:4" ht="54">
      <c r="A3580" s="353">
        <v>89544</v>
      </c>
      <c r="B3580" s="354" t="s">
        <v>1375</v>
      </c>
      <c r="C3580" s="353" t="s">
        <v>27</v>
      </c>
      <c r="D3580" s="355">
        <v>7.94</v>
      </c>
    </row>
    <row r="3581" spans="1:4" ht="54">
      <c r="A3581" s="353">
        <v>89545</v>
      </c>
      <c r="B3581" s="354" t="s">
        <v>1376</v>
      </c>
      <c r="C3581" s="353" t="s">
        <v>27</v>
      </c>
      <c r="D3581" s="355">
        <v>12.44</v>
      </c>
    </row>
    <row r="3582" spans="1:4" ht="54">
      <c r="A3582" s="353">
        <v>89546</v>
      </c>
      <c r="B3582" s="354" t="s">
        <v>1377</v>
      </c>
      <c r="C3582" s="353" t="s">
        <v>27</v>
      </c>
      <c r="D3582" s="355">
        <v>10.85</v>
      </c>
    </row>
    <row r="3583" spans="1:4" ht="54">
      <c r="A3583" s="353">
        <v>89547</v>
      </c>
      <c r="B3583" s="354" t="s">
        <v>1378</v>
      </c>
      <c r="C3583" s="353" t="s">
        <v>27</v>
      </c>
      <c r="D3583" s="355">
        <v>18.96</v>
      </c>
    </row>
    <row r="3584" spans="1:4" ht="54">
      <c r="A3584" s="353">
        <v>89548</v>
      </c>
      <c r="B3584" s="354" t="s">
        <v>279</v>
      </c>
      <c r="C3584" s="353" t="s">
        <v>27</v>
      </c>
      <c r="D3584" s="355">
        <v>20.46</v>
      </c>
    </row>
    <row r="3585" spans="1:4" ht="54">
      <c r="A3585" s="353">
        <v>89549</v>
      </c>
      <c r="B3585" s="354" t="s">
        <v>1379</v>
      </c>
      <c r="C3585" s="353" t="s">
        <v>27</v>
      </c>
      <c r="D3585" s="355">
        <v>14.94</v>
      </c>
    </row>
    <row r="3586" spans="1:4" ht="54">
      <c r="A3586" s="353">
        <v>89550</v>
      </c>
      <c r="B3586" s="354" t="s">
        <v>280</v>
      </c>
      <c r="C3586" s="353" t="s">
        <v>27</v>
      </c>
      <c r="D3586" s="355">
        <v>35.43</v>
      </c>
    </row>
    <row r="3587" spans="1:4" ht="54">
      <c r="A3587" s="353">
        <v>89551</v>
      </c>
      <c r="B3587" s="354" t="s">
        <v>1380</v>
      </c>
      <c r="C3587" s="353" t="s">
        <v>27</v>
      </c>
      <c r="D3587" s="355">
        <v>8.33</v>
      </c>
    </row>
    <row r="3588" spans="1:4" ht="40.5">
      <c r="A3588" s="353">
        <v>89552</v>
      </c>
      <c r="B3588" s="354" t="s">
        <v>1381</v>
      </c>
      <c r="C3588" s="353" t="s">
        <v>27</v>
      </c>
      <c r="D3588" s="355">
        <v>17.440000000000001</v>
      </c>
    </row>
    <row r="3589" spans="1:4" ht="54">
      <c r="A3589" s="353">
        <v>89553</v>
      </c>
      <c r="B3589" s="354" t="s">
        <v>1382</v>
      </c>
      <c r="C3589" s="353" t="s">
        <v>27</v>
      </c>
      <c r="D3589" s="355">
        <v>4.87</v>
      </c>
    </row>
    <row r="3590" spans="1:4" ht="54">
      <c r="A3590" s="353">
        <v>89554</v>
      </c>
      <c r="B3590" s="354" t="s">
        <v>1383</v>
      </c>
      <c r="C3590" s="353" t="s">
        <v>27</v>
      </c>
      <c r="D3590" s="355">
        <v>23.01</v>
      </c>
    </row>
    <row r="3591" spans="1:4" ht="40.5">
      <c r="A3591" s="353">
        <v>89555</v>
      </c>
      <c r="B3591" s="354" t="s">
        <v>281</v>
      </c>
      <c r="C3591" s="353" t="s">
        <v>27</v>
      </c>
      <c r="D3591" s="355">
        <v>21.25</v>
      </c>
    </row>
    <row r="3592" spans="1:4" ht="54">
      <c r="A3592" s="353">
        <v>89556</v>
      </c>
      <c r="B3592" s="354" t="s">
        <v>282</v>
      </c>
      <c r="C3592" s="353" t="s">
        <v>27</v>
      </c>
      <c r="D3592" s="355">
        <v>33.28</v>
      </c>
    </row>
    <row r="3593" spans="1:4" ht="54">
      <c r="A3593" s="353">
        <v>89557</v>
      </c>
      <c r="B3593" s="354" t="s">
        <v>283</v>
      </c>
      <c r="C3593" s="353" t="s">
        <v>27</v>
      </c>
      <c r="D3593" s="355">
        <v>26.53</v>
      </c>
    </row>
    <row r="3594" spans="1:4" ht="40.5">
      <c r="A3594" s="353">
        <v>89558</v>
      </c>
      <c r="B3594" s="354" t="s">
        <v>1384</v>
      </c>
      <c r="C3594" s="353" t="s">
        <v>27</v>
      </c>
      <c r="D3594" s="355">
        <v>7.72</v>
      </c>
    </row>
    <row r="3595" spans="1:4" ht="54">
      <c r="A3595" s="353">
        <v>89559</v>
      </c>
      <c r="B3595" s="354" t="s">
        <v>284</v>
      </c>
      <c r="C3595" s="353" t="s">
        <v>27</v>
      </c>
      <c r="D3595" s="355">
        <v>57.74</v>
      </c>
    </row>
    <row r="3596" spans="1:4" ht="54">
      <c r="A3596" s="353">
        <v>89561</v>
      </c>
      <c r="B3596" s="354" t="s">
        <v>285</v>
      </c>
      <c r="C3596" s="353" t="s">
        <v>27</v>
      </c>
      <c r="D3596" s="355">
        <v>11.46</v>
      </c>
    </row>
    <row r="3597" spans="1:4" ht="40.5">
      <c r="A3597" s="353">
        <v>89562</v>
      </c>
      <c r="B3597" s="354" t="s">
        <v>1385</v>
      </c>
      <c r="C3597" s="353" t="s">
        <v>27</v>
      </c>
      <c r="D3597" s="355">
        <v>8.26</v>
      </c>
    </row>
    <row r="3598" spans="1:4" ht="54">
      <c r="A3598" s="353">
        <v>89563</v>
      </c>
      <c r="B3598" s="354" t="s">
        <v>286</v>
      </c>
      <c r="C3598" s="353" t="s">
        <v>27</v>
      </c>
      <c r="D3598" s="355">
        <v>20.66</v>
      </c>
    </row>
    <row r="3599" spans="1:4" ht="40.5">
      <c r="A3599" s="353">
        <v>89564</v>
      </c>
      <c r="B3599" s="354" t="s">
        <v>1386</v>
      </c>
      <c r="C3599" s="353" t="s">
        <v>27</v>
      </c>
      <c r="D3599" s="355">
        <v>15.48</v>
      </c>
    </row>
    <row r="3600" spans="1:4" ht="54">
      <c r="A3600" s="353">
        <v>89565</v>
      </c>
      <c r="B3600" s="354" t="s">
        <v>1387</v>
      </c>
      <c r="C3600" s="353" t="s">
        <v>27</v>
      </c>
      <c r="D3600" s="355">
        <v>50.11</v>
      </c>
    </row>
    <row r="3601" spans="1:4" ht="54">
      <c r="A3601" s="353">
        <v>89566</v>
      </c>
      <c r="B3601" s="354" t="s">
        <v>287</v>
      </c>
      <c r="C3601" s="353" t="s">
        <v>27</v>
      </c>
      <c r="D3601" s="355">
        <v>43.6</v>
      </c>
    </row>
    <row r="3602" spans="1:4" ht="54">
      <c r="A3602" s="353">
        <v>89567</v>
      </c>
      <c r="B3602" s="354" t="s">
        <v>1388</v>
      </c>
      <c r="C3602" s="353" t="s">
        <v>27</v>
      </c>
      <c r="D3602" s="355">
        <v>72.849999999999994</v>
      </c>
    </row>
    <row r="3603" spans="1:4" ht="40.5">
      <c r="A3603" s="353">
        <v>89568</v>
      </c>
      <c r="B3603" s="354" t="s">
        <v>1389</v>
      </c>
      <c r="C3603" s="353" t="s">
        <v>27</v>
      </c>
      <c r="D3603" s="355">
        <v>31.85</v>
      </c>
    </row>
    <row r="3604" spans="1:4" ht="54">
      <c r="A3604" s="353">
        <v>89569</v>
      </c>
      <c r="B3604" s="354" t="s">
        <v>1390</v>
      </c>
      <c r="C3604" s="353" t="s">
        <v>27</v>
      </c>
      <c r="D3604" s="355">
        <v>68.849999999999994</v>
      </c>
    </row>
    <row r="3605" spans="1:4" ht="54">
      <c r="A3605" s="353">
        <v>89570</v>
      </c>
      <c r="B3605" s="354" t="s">
        <v>1391</v>
      </c>
      <c r="C3605" s="353" t="s">
        <v>27</v>
      </c>
      <c r="D3605" s="355">
        <v>10.79</v>
      </c>
    </row>
    <row r="3606" spans="1:4" ht="54">
      <c r="A3606" s="353">
        <v>89571</v>
      </c>
      <c r="B3606" s="354" t="s">
        <v>1392</v>
      </c>
      <c r="C3606" s="353" t="s">
        <v>27</v>
      </c>
      <c r="D3606" s="355">
        <v>67.150000000000006</v>
      </c>
    </row>
    <row r="3607" spans="1:4" ht="54">
      <c r="A3607" s="353">
        <v>89572</v>
      </c>
      <c r="B3607" s="354" t="s">
        <v>1393</v>
      </c>
      <c r="C3607" s="353" t="s">
        <v>27</v>
      </c>
      <c r="D3607" s="355">
        <v>7.28</v>
      </c>
    </row>
    <row r="3608" spans="1:4" ht="54">
      <c r="A3608" s="353">
        <v>89573</v>
      </c>
      <c r="B3608" s="354" t="s">
        <v>1394</v>
      </c>
      <c r="C3608" s="353" t="s">
        <v>27</v>
      </c>
      <c r="D3608" s="355">
        <v>61.13</v>
      </c>
    </row>
    <row r="3609" spans="1:4" ht="54">
      <c r="A3609" s="353">
        <v>89574</v>
      </c>
      <c r="B3609" s="354" t="s">
        <v>1395</v>
      </c>
      <c r="C3609" s="353" t="s">
        <v>27</v>
      </c>
      <c r="D3609" s="355">
        <v>118.54</v>
      </c>
    </row>
    <row r="3610" spans="1:4" ht="40.5">
      <c r="A3610" s="353">
        <v>89575</v>
      </c>
      <c r="B3610" s="354" t="s">
        <v>1396</v>
      </c>
      <c r="C3610" s="353" t="s">
        <v>27</v>
      </c>
      <c r="D3610" s="355">
        <v>9.8800000000000008</v>
      </c>
    </row>
    <row r="3611" spans="1:4" ht="40.5">
      <c r="A3611" s="353">
        <v>89577</v>
      </c>
      <c r="B3611" s="354" t="s">
        <v>288</v>
      </c>
      <c r="C3611" s="353" t="s">
        <v>27</v>
      </c>
      <c r="D3611" s="355">
        <v>32.61</v>
      </c>
    </row>
    <row r="3612" spans="1:4" ht="40.5">
      <c r="A3612" s="353">
        <v>89579</v>
      </c>
      <c r="B3612" s="354" t="s">
        <v>1399</v>
      </c>
      <c r="C3612" s="353" t="s">
        <v>27</v>
      </c>
      <c r="D3612" s="355">
        <v>10.130000000000001</v>
      </c>
    </row>
    <row r="3613" spans="1:4" ht="54">
      <c r="A3613" s="353">
        <v>89581</v>
      </c>
      <c r="B3613" s="354" t="s">
        <v>1401</v>
      </c>
      <c r="C3613" s="353" t="s">
        <v>27</v>
      </c>
      <c r="D3613" s="355">
        <v>25.84</v>
      </c>
    </row>
    <row r="3614" spans="1:4" ht="54">
      <c r="A3614" s="353">
        <v>89582</v>
      </c>
      <c r="B3614" s="354" t="s">
        <v>1402</v>
      </c>
      <c r="C3614" s="353" t="s">
        <v>27</v>
      </c>
      <c r="D3614" s="355">
        <v>22.82</v>
      </c>
    </row>
    <row r="3615" spans="1:4" ht="67.5">
      <c r="A3615" s="353">
        <v>89583</v>
      </c>
      <c r="B3615" s="354" t="s">
        <v>1403</v>
      </c>
      <c r="C3615" s="353" t="s">
        <v>27</v>
      </c>
      <c r="D3615" s="355">
        <v>33.81</v>
      </c>
    </row>
    <row r="3616" spans="1:4" ht="54">
      <c r="A3616" s="353">
        <v>89584</v>
      </c>
      <c r="B3616" s="354" t="s">
        <v>1404</v>
      </c>
      <c r="C3616" s="353" t="s">
        <v>27</v>
      </c>
      <c r="D3616" s="355">
        <v>38.29</v>
      </c>
    </row>
    <row r="3617" spans="1:4" ht="54">
      <c r="A3617" s="353">
        <v>89585</v>
      </c>
      <c r="B3617" s="354" t="s">
        <v>1405</v>
      </c>
      <c r="C3617" s="353" t="s">
        <v>27</v>
      </c>
      <c r="D3617" s="355">
        <v>30.95</v>
      </c>
    </row>
    <row r="3618" spans="1:4" ht="67.5">
      <c r="A3618" s="353">
        <v>89586</v>
      </c>
      <c r="B3618" s="354" t="s">
        <v>1406</v>
      </c>
      <c r="C3618" s="353" t="s">
        <v>27</v>
      </c>
      <c r="D3618" s="355">
        <v>30.95</v>
      </c>
    </row>
    <row r="3619" spans="1:4" ht="67.5">
      <c r="A3619" s="353">
        <v>89587</v>
      </c>
      <c r="B3619" s="354" t="s">
        <v>1407</v>
      </c>
      <c r="C3619" s="353" t="s">
        <v>27</v>
      </c>
      <c r="D3619" s="355">
        <v>49.79</v>
      </c>
    </row>
    <row r="3620" spans="1:4" ht="54">
      <c r="A3620" s="353">
        <v>89589</v>
      </c>
      <c r="B3620" s="354" t="s">
        <v>6809</v>
      </c>
      <c r="C3620" s="353" t="s">
        <v>27</v>
      </c>
      <c r="D3620" s="355">
        <v>32.99</v>
      </c>
    </row>
    <row r="3621" spans="1:4" ht="54">
      <c r="A3621" s="353">
        <v>89590</v>
      </c>
      <c r="B3621" s="354" t="s">
        <v>1408</v>
      </c>
      <c r="C3621" s="353" t="s">
        <v>27</v>
      </c>
      <c r="D3621" s="355">
        <v>124.5</v>
      </c>
    </row>
    <row r="3622" spans="1:4" ht="54">
      <c r="A3622" s="353">
        <v>89591</v>
      </c>
      <c r="B3622" s="354" t="s">
        <v>1409</v>
      </c>
      <c r="C3622" s="353" t="s">
        <v>27</v>
      </c>
      <c r="D3622" s="355">
        <v>103.43</v>
      </c>
    </row>
    <row r="3623" spans="1:4" ht="67.5">
      <c r="A3623" s="353">
        <v>89592</v>
      </c>
      <c r="B3623" s="354" t="s">
        <v>1410</v>
      </c>
      <c r="C3623" s="353" t="s">
        <v>27</v>
      </c>
      <c r="D3623" s="355">
        <v>164.69</v>
      </c>
    </row>
    <row r="3624" spans="1:4" ht="40.5">
      <c r="A3624" s="353">
        <v>89593</v>
      </c>
      <c r="B3624" s="354" t="s">
        <v>1411</v>
      </c>
      <c r="C3624" s="353" t="s">
        <v>27</v>
      </c>
      <c r="D3624" s="355">
        <v>29.47</v>
      </c>
    </row>
    <row r="3625" spans="1:4" ht="40.5">
      <c r="A3625" s="353">
        <v>89594</v>
      </c>
      <c r="B3625" s="354" t="s">
        <v>1412</v>
      </c>
      <c r="C3625" s="353" t="s">
        <v>27</v>
      </c>
      <c r="D3625" s="355">
        <v>35.659999999999997</v>
      </c>
    </row>
    <row r="3626" spans="1:4" ht="54">
      <c r="A3626" s="353">
        <v>89595</v>
      </c>
      <c r="B3626" s="354" t="s">
        <v>1413</v>
      </c>
      <c r="C3626" s="353" t="s">
        <v>27</v>
      </c>
      <c r="D3626" s="355">
        <v>13.34</v>
      </c>
    </row>
    <row r="3627" spans="1:4" ht="54">
      <c r="A3627" s="353">
        <v>89596</v>
      </c>
      <c r="B3627" s="354" t="s">
        <v>1414</v>
      </c>
      <c r="C3627" s="353" t="s">
        <v>27</v>
      </c>
      <c r="D3627" s="355">
        <v>9.6999999999999993</v>
      </c>
    </row>
    <row r="3628" spans="1:4" ht="40.5">
      <c r="A3628" s="353">
        <v>89597</v>
      </c>
      <c r="B3628" s="354" t="s">
        <v>1415</v>
      </c>
      <c r="C3628" s="353" t="s">
        <v>27</v>
      </c>
      <c r="D3628" s="355">
        <v>18.62</v>
      </c>
    </row>
    <row r="3629" spans="1:4" ht="40.5">
      <c r="A3629" s="353">
        <v>89598</v>
      </c>
      <c r="B3629" s="354" t="s">
        <v>1416</v>
      </c>
      <c r="C3629" s="353" t="s">
        <v>27</v>
      </c>
      <c r="D3629" s="355">
        <v>49.41</v>
      </c>
    </row>
    <row r="3630" spans="1:4" ht="54">
      <c r="A3630" s="353">
        <v>89599</v>
      </c>
      <c r="B3630" s="354" t="s">
        <v>1417</v>
      </c>
      <c r="C3630" s="353" t="s">
        <v>27</v>
      </c>
      <c r="D3630" s="355">
        <v>18.02</v>
      </c>
    </row>
    <row r="3631" spans="1:4" ht="54">
      <c r="A3631" s="353">
        <v>89600</v>
      </c>
      <c r="B3631" s="354" t="s">
        <v>1418</v>
      </c>
      <c r="C3631" s="353" t="s">
        <v>27</v>
      </c>
      <c r="D3631" s="355">
        <v>19.52</v>
      </c>
    </row>
    <row r="3632" spans="1:4" ht="40.5">
      <c r="A3632" s="353">
        <v>89605</v>
      </c>
      <c r="B3632" s="354" t="s">
        <v>1419</v>
      </c>
      <c r="C3632" s="353" t="s">
        <v>27</v>
      </c>
      <c r="D3632" s="355">
        <v>18.170000000000002</v>
      </c>
    </row>
    <row r="3633" spans="1:4" ht="40.5">
      <c r="A3633" s="353">
        <v>89609</v>
      </c>
      <c r="B3633" s="354" t="s">
        <v>1420</v>
      </c>
      <c r="C3633" s="353" t="s">
        <v>27</v>
      </c>
      <c r="D3633" s="355">
        <v>83.11</v>
      </c>
    </row>
    <row r="3634" spans="1:4" ht="54">
      <c r="A3634" s="353">
        <v>89610</v>
      </c>
      <c r="B3634" s="354" t="s">
        <v>1421</v>
      </c>
      <c r="C3634" s="353" t="s">
        <v>27</v>
      </c>
      <c r="D3634" s="355">
        <v>18.64</v>
      </c>
    </row>
    <row r="3635" spans="1:4" ht="40.5">
      <c r="A3635" s="353">
        <v>89611</v>
      </c>
      <c r="B3635" s="354" t="s">
        <v>1422</v>
      </c>
      <c r="C3635" s="353" t="s">
        <v>27</v>
      </c>
      <c r="D3635" s="355">
        <v>30.85</v>
      </c>
    </row>
    <row r="3636" spans="1:4" ht="40.5">
      <c r="A3636" s="353">
        <v>89612</v>
      </c>
      <c r="B3636" s="354" t="s">
        <v>1423</v>
      </c>
      <c r="C3636" s="353" t="s">
        <v>27</v>
      </c>
      <c r="D3636" s="355">
        <v>164.26</v>
      </c>
    </row>
    <row r="3637" spans="1:4" ht="54">
      <c r="A3637" s="353">
        <v>89613</v>
      </c>
      <c r="B3637" s="354" t="s">
        <v>1424</v>
      </c>
      <c r="C3637" s="353" t="s">
        <v>27</v>
      </c>
      <c r="D3637" s="355">
        <v>27.51</v>
      </c>
    </row>
    <row r="3638" spans="1:4" ht="40.5">
      <c r="A3638" s="353">
        <v>89614</v>
      </c>
      <c r="B3638" s="354" t="s">
        <v>1425</v>
      </c>
      <c r="C3638" s="353" t="s">
        <v>27</v>
      </c>
      <c r="D3638" s="355">
        <v>58.81</v>
      </c>
    </row>
    <row r="3639" spans="1:4" ht="40.5">
      <c r="A3639" s="353">
        <v>89615</v>
      </c>
      <c r="B3639" s="354" t="s">
        <v>1426</v>
      </c>
      <c r="C3639" s="353" t="s">
        <v>27</v>
      </c>
      <c r="D3639" s="355">
        <v>248.56</v>
      </c>
    </row>
    <row r="3640" spans="1:4" ht="54">
      <c r="A3640" s="353">
        <v>89616</v>
      </c>
      <c r="B3640" s="354" t="s">
        <v>1427</v>
      </c>
      <c r="C3640" s="353" t="s">
        <v>27</v>
      </c>
      <c r="D3640" s="355">
        <v>40.08</v>
      </c>
    </row>
    <row r="3641" spans="1:4" ht="40.5">
      <c r="A3641" s="353">
        <v>89617</v>
      </c>
      <c r="B3641" s="354" t="s">
        <v>1428</v>
      </c>
      <c r="C3641" s="353" t="s">
        <v>27</v>
      </c>
      <c r="D3641" s="355">
        <v>5.51</v>
      </c>
    </row>
    <row r="3642" spans="1:4" ht="54">
      <c r="A3642" s="353">
        <v>89618</v>
      </c>
      <c r="B3642" s="354" t="s">
        <v>1429</v>
      </c>
      <c r="C3642" s="353" t="s">
        <v>27</v>
      </c>
      <c r="D3642" s="355">
        <v>12.94</v>
      </c>
    </row>
    <row r="3643" spans="1:4" ht="40.5">
      <c r="A3643" s="353">
        <v>89619</v>
      </c>
      <c r="B3643" s="354" t="s">
        <v>289</v>
      </c>
      <c r="C3643" s="353" t="s">
        <v>27</v>
      </c>
      <c r="D3643" s="355">
        <v>7.49</v>
      </c>
    </row>
    <row r="3644" spans="1:4" ht="40.5">
      <c r="A3644" s="353">
        <v>89620</v>
      </c>
      <c r="B3644" s="354" t="s">
        <v>1430</v>
      </c>
      <c r="C3644" s="353" t="s">
        <v>27</v>
      </c>
      <c r="D3644" s="355">
        <v>9.5399999999999991</v>
      </c>
    </row>
    <row r="3645" spans="1:4" ht="54">
      <c r="A3645" s="353">
        <v>89621</v>
      </c>
      <c r="B3645" s="354" t="s">
        <v>1431</v>
      </c>
      <c r="C3645" s="353" t="s">
        <v>27</v>
      </c>
      <c r="D3645" s="355">
        <v>22.14</v>
      </c>
    </row>
    <row r="3646" spans="1:4" ht="40.5">
      <c r="A3646" s="353">
        <v>89622</v>
      </c>
      <c r="B3646" s="354" t="s">
        <v>290</v>
      </c>
      <c r="C3646" s="353" t="s">
        <v>27</v>
      </c>
      <c r="D3646" s="355">
        <v>11.51</v>
      </c>
    </row>
    <row r="3647" spans="1:4" ht="40.5">
      <c r="A3647" s="353">
        <v>89623</v>
      </c>
      <c r="B3647" s="354" t="s">
        <v>1432</v>
      </c>
      <c r="C3647" s="353" t="s">
        <v>27</v>
      </c>
      <c r="D3647" s="355">
        <v>15.64</v>
      </c>
    </row>
    <row r="3648" spans="1:4" ht="40.5">
      <c r="A3648" s="353">
        <v>89624</v>
      </c>
      <c r="B3648" s="354" t="s">
        <v>291</v>
      </c>
      <c r="C3648" s="353" t="s">
        <v>27</v>
      </c>
      <c r="D3648" s="355">
        <v>16.63</v>
      </c>
    </row>
    <row r="3649" spans="1:4" ht="40.5">
      <c r="A3649" s="353">
        <v>89625</v>
      </c>
      <c r="B3649" s="354" t="s">
        <v>1433</v>
      </c>
      <c r="C3649" s="353" t="s">
        <v>27</v>
      </c>
      <c r="D3649" s="355">
        <v>19.02</v>
      </c>
    </row>
    <row r="3650" spans="1:4" ht="40.5">
      <c r="A3650" s="353">
        <v>89626</v>
      </c>
      <c r="B3650" s="354" t="s">
        <v>292</v>
      </c>
      <c r="C3650" s="353" t="s">
        <v>27</v>
      </c>
      <c r="D3650" s="355">
        <v>26.66</v>
      </c>
    </row>
    <row r="3651" spans="1:4" ht="40.5">
      <c r="A3651" s="353">
        <v>89627</v>
      </c>
      <c r="B3651" s="354" t="s">
        <v>293</v>
      </c>
      <c r="C3651" s="353" t="s">
        <v>27</v>
      </c>
      <c r="D3651" s="355">
        <v>17.87</v>
      </c>
    </row>
    <row r="3652" spans="1:4" ht="40.5">
      <c r="A3652" s="353">
        <v>89628</v>
      </c>
      <c r="B3652" s="354" t="s">
        <v>1434</v>
      </c>
      <c r="C3652" s="353" t="s">
        <v>27</v>
      </c>
      <c r="D3652" s="355">
        <v>41.11</v>
      </c>
    </row>
    <row r="3653" spans="1:4" ht="40.5">
      <c r="A3653" s="353">
        <v>89629</v>
      </c>
      <c r="B3653" s="354" t="s">
        <v>1435</v>
      </c>
      <c r="C3653" s="353" t="s">
        <v>27</v>
      </c>
      <c r="D3653" s="355">
        <v>76.41</v>
      </c>
    </row>
    <row r="3654" spans="1:4" ht="40.5">
      <c r="A3654" s="353">
        <v>89630</v>
      </c>
      <c r="B3654" s="354" t="s">
        <v>294</v>
      </c>
      <c r="C3654" s="353" t="s">
        <v>27</v>
      </c>
      <c r="D3654" s="355">
        <v>66</v>
      </c>
    </row>
    <row r="3655" spans="1:4" ht="40.5">
      <c r="A3655" s="353">
        <v>89631</v>
      </c>
      <c r="B3655" s="354" t="s">
        <v>1436</v>
      </c>
      <c r="C3655" s="353" t="s">
        <v>27</v>
      </c>
      <c r="D3655" s="355">
        <v>116.91</v>
      </c>
    </row>
    <row r="3656" spans="1:4" ht="40.5">
      <c r="A3656" s="353">
        <v>89632</v>
      </c>
      <c r="B3656" s="354" t="s">
        <v>295</v>
      </c>
      <c r="C3656" s="353" t="s">
        <v>27</v>
      </c>
      <c r="D3656" s="355">
        <v>95.61</v>
      </c>
    </row>
    <row r="3657" spans="1:4" ht="54">
      <c r="A3657" s="353">
        <v>89637</v>
      </c>
      <c r="B3657" s="354" t="s">
        <v>1438</v>
      </c>
      <c r="C3657" s="353" t="s">
        <v>27</v>
      </c>
      <c r="D3657" s="355">
        <v>8.51</v>
      </c>
    </row>
    <row r="3658" spans="1:4" ht="54">
      <c r="A3658" s="353">
        <v>89638</v>
      </c>
      <c r="B3658" s="354" t="s">
        <v>1439</v>
      </c>
      <c r="C3658" s="353" t="s">
        <v>27</v>
      </c>
      <c r="D3658" s="355">
        <v>9.77</v>
      </c>
    </row>
    <row r="3659" spans="1:4" ht="40.5">
      <c r="A3659" s="353">
        <v>89639</v>
      </c>
      <c r="B3659" s="354" t="s">
        <v>1440</v>
      </c>
      <c r="C3659" s="353" t="s">
        <v>27</v>
      </c>
      <c r="D3659" s="355">
        <v>10.26</v>
      </c>
    </row>
    <row r="3660" spans="1:4" ht="54">
      <c r="A3660" s="353">
        <v>89640</v>
      </c>
      <c r="B3660" s="354" t="s">
        <v>4247</v>
      </c>
      <c r="C3660" s="353" t="s">
        <v>27</v>
      </c>
      <c r="D3660" s="355">
        <v>17.78</v>
      </c>
    </row>
    <row r="3661" spans="1:4" ht="54">
      <c r="A3661" s="353">
        <v>89641</v>
      </c>
      <c r="B3661" s="354" t="s">
        <v>1441</v>
      </c>
      <c r="C3661" s="353" t="s">
        <v>27</v>
      </c>
      <c r="D3661" s="355">
        <v>12.33</v>
      </c>
    </row>
    <row r="3662" spans="1:4" ht="54">
      <c r="A3662" s="353">
        <v>89642</v>
      </c>
      <c r="B3662" s="354" t="s">
        <v>1442</v>
      </c>
      <c r="C3662" s="353" t="s">
        <v>27</v>
      </c>
      <c r="D3662" s="355">
        <v>14.75</v>
      </c>
    </row>
    <row r="3663" spans="1:4" ht="40.5">
      <c r="A3663" s="353">
        <v>89643</v>
      </c>
      <c r="B3663" s="354" t="s">
        <v>1443</v>
      </c>
      <c r="C3663" s="353" t="s">
        <v>27</v>
      </c>
      <c r="D3663" s="355">
        <v>15.56</v>
      </c>
    </row>
    <row r="3664" spans="1:4" ht="54">
      <c r="A3664" s="353">
        <v>89644</v>
      </c>
      <c r="B3664" s="354" t="s">
        <v>4248</v>
      </c>
      <c r="C3664" s="353" t="s">
        <v>27</v>
      </c>
      <c r="D3664" s="355">
        <v>27.02</v>
      </c>
    </row>
    <row r="3665" spans="1:4" ht="54">
      <c r="A3665" s="353">
        <v>89645</v>
      </c>
      <c r="B3665" s="354" t="s">
        <v>1444</v>
      </c>
      <c r="C3665" s="353" t="s">
        <v>27</v>
      </c>
      <c r="D3665" s="355">
        <v>31.27</v>
      </c>
    </row>
    <row r="3666" spans="1:4" ht="54">
      <c r="A3666" s="353">
        <v>89646</v>
      </c>
      <c r="B3666" s="354" t="s">
        <v>1445</v>
      </c>
      <c r="C3666" s="353" t="s">
        <v>27</v>
      </c>
      <c r="D3666" s="355">
        <v>20.56</v>
      </c>
    </row>
    <row r="3667" spans="1:4" ht="54">
      <c r="A3667" s="353">
        <v>89647</v>
      </c>
      <c r="B3667" s="354" t="s">
        <v>1446</v>
      </c>
      <c r="C3667" s="353" t="s">
        <v>27</v>
      </c>
      <c r="D3667" s="355">
        <v>20</v>
      </c>
    </row>
    <row r="3668" spans="1:4" ht="40.5">
      <c r="A3668" s="353">
        <v>89648</v>
      </c>
      <c r="B3668" s="354" t="s">
        <v>1447</v>
      </c>
      <c r="C3668" s="353" t="s">
        <v>27</v>
      </c>
      <c r="D3668" s="355">
        <v>22.6</v>
      </c>
    </row>
    <row r="3669" spans="1:4" ht="54">
      <c r="A3669" s="353">
        <v>89649</v>
      </c>
      <c r="B3669" s="354" t="s">
        <v>1448</v>
      </c>
      <c r="C3669" s="353" t="s">
        <v>27</v>
      </c>
      <c r="D3669" s="355">
        <v>31.63</v>
      </c>
    </row>
    <row r="3670" spans="1:4" ht="54">
      <c r="A3670" s="353">
        <v>89650</v>
      </c>
      <c r="B3670" s="354" t="s">
        <v>1449</v>
      </c>
      <c r="C3670" s="353" t="s">
        <v>27</v>
      </c>
      <c r="D3670" s="355">
        <v>31.63</v>
      </c>
    </row>
    <row r="3671" spans="1:4" ht="40.5">
      <c r="A3671" s="353">
        <v>89651</v>
      </c>
      <c r="B3671" s="354" t="s">
        <v>299</v>
      </c>
      <c r="C3671" s="353" t="s">
        <v>27</v>
      </c>
      <c r="D3671" s="355">
        <v>5.8</v>
      </c>
    </row>
    <row r="3672" spans="1:4" ht="40.5">
      <c r="A3672" s="353">
        <v>89652</v>
      </c>
      <c r="B3672" s="354" t="s">
        <v>1450</v>
      </c>
      <c r="C3672" s="353" t="s">
        <v>27</v>
      </c>
      <c r="D3672" s="355">
        <v>11.36</v>
      </c>
    </row>
    <row r="3673" spans="1:4" ht="54">
      <c r="A3673" s="353">
        <v>89653</v>
      </c>
      <c r="B3673" s="354" t="s">
        <v>1451</v>
      </c>
      <c r="C3673" s="353" t="s">
        <v>27</v>
      </c>
      <c r="D3673" s="355">
        <v>19.89</v>
      </c>
    </row>
    <row r="3674" spans="1:4" ht="40.5">
      <c r="A3674" s="353">
        <v>89654</v>
      </c>
      <c r="B3674" s="354" t="s">
        <v>1452</v>
      </c>
      <c r="C3674" s="353" t="s">
        <v>27</v>
      </c>
      <c r="D3674" s="355">
        <v>19.329999999999998</v>
      </c>
    </row>
    <row r="3675" spans="1:4" ht="40.5">
      <c r="A3675" s="353">
        <v>89655</v>
      </c>
      <c r="B3675" s="354" t="s">
        <v>1453</v>
      </c>
      <c r="C3675" s="353" t="s">
        <v>27</v>
      </c>
      <c r="D3675" s="355">
        <v>29.77</v>
      </c>
    </row>
    <row r="3676" spans="1:4" ht="40.5">
      <c r="A3676" s="353">
        <v>89656</v>
      </c>
      <c r="B3676" s="354" t="s">
        <v>1454</v>
      </c>
      <c r="C3676" s="353" t="s">
        <v>27</v>
      </c>
      <c r="D3676" s="355">
        <v>12.23</v>
      </c>
    </row>
    <row r="3677" spans="1:4" ht="54">
      <c r="A3677" s="353">
        <v>89657</v>
      </c>
      <c r="B3677" s="354" t="s">
        <v>1455</v>
      </c>
      <c r="C3677" s="353" t="s">
        <v>27</v>
      </c>
      <c r="D3677" s="355">
        <v>12.51</v>
      </c>
    </row>
    <row r="3678" spans="1:4" ht="40.5">
      <c r="A3678" s="353">
        <v>89658</v>
      </c>
      <c r="B3678" s="354" t="s">
        <v>1456</v>
      </c>
      <c r="C3678" s="353" t="s">
        <v>27</v>
      </c>
      <c r="D3678" s="355">
        <v>8.16</v>
      </c>
    </row>
    <row r="3679" spans="1:4" ht="40.5">
      <c r="A3679" s="353">
        <v>89659</v>
      </c>
      <c r="B3679" s="354" t="s">
        <v>1457</v>
      </c>
      <c r="C3679" s="353" t="s">
        <v>27</v>
      </c>
      <c r="D3679" s="355">
        <v>16.66</v>
      </c>
    </row>
    <row r="3680" spans="1:4" ht="54">
      <c r="A3680" s="353">
        <v>89660</v>
      </c>
      <c r="B3680" s="354" t="s">
        <v>1458</v>
      </c>
      <c r="C3680" s="353" t="s">
        <v>27</v>
      </c>
      <c r="D3680" s="355">
        <v>7.42</v>
      </c>
    </row>
    <row r="3681" spans="1:4" ht="40.5">
      <c r="A3681" s="353">
        <v>89661</v>
      </c>
      <c r="B3681" s="354" t="s">
        <v>1459</v>
      </c>
      <c r="C3681" s="353" t="s">
        <v>27</v>
      </c>
      <c r="D3681" s="355">
        <v>23.13</v>
      </c>
    </row>
    <row r="3682" spans="1:4" ht="40.5">
      <c r="A3682" s="353">
        <v>89662</v>
      </c>
      <c r="B3682" s="354" t="s">
        <v>1460</v>
      </c>
      <c r="C3682" s="353" t="s">
        <v>27</v>
      </c>
      <c r="D3682" s="355">
        <v>36.97</v>
      </c>
    </row>
    <row r="3683" spans="1:4" ht="40.5">
      <c r="A3683" s="353">
        <v>89663</v>
      </c>
      <c r="B3683" s="354" t="s">
        <v>1461</v>
      </c>
      <c r="C3683" s="353" t="s">
        <v>27</v>
      </c>
      <c r="D3683" s="355">
        <v>13.78</v>
      </c>
    </row>
    <row r="3684" spans="1:4" ht="54">
      <c r="A3684" s="353">
        <v>89664</v>
      </c>
      <c r="B3684" s="354" t="s">
        <v>1462</v>
      </c>
      <c r="C3684" s="353" t="s">
        <v>27</v>
      </c>
      <c r="D3684" s="355">
        <v>16.66</v>
      </c>
    </row>
    <row r="3685" spans="1:4" ht="54">
      <c r="A3685" s="353">
        <v>89665</v>
      </c>
      <c r="B3685" s="354" t="s">
        <v>1463</v>
      </c>
      <c r="C3685" s="353" t="s">
        <v>27</v>
      </c>
      <c r="D3685" s="355">
        <v>14</v>
      </c>
    </row>
    <row r="3686" spans="1:4" ht="54">
      <c r="A3686" s="353">
        <v>89666</v>
      </c>
      <c r="B3686" s="354" t="s">
        <v>1464</v>
      </c>
      <c r="C3686" s="353" t="s">
        <v>27</v>
      </c>
      <c r="D3686" s="355">
        <v>6.16</v>
      </c>
    </row>
    <row r="3687" spans="1:4" ht="54">
      <c r="A3687" s="353">
        <v>89667</v>
      </c>
      <c r="B3687" s="354" t="s">
        <v>1465</v>
      </c>
      <c r="C3687" s="353" t="s">
        <v>27</v>
      </c>
      <c r="D3687" s="355">
        <v>34.49</v>
      </c>
    </row>
    <row r="3688" spans="1:4" ht="40.5">
      <c r="A3688" s="353">
        <v>89668</v>
      </c>
      <c r="B3688" s="354" t="s">
        <v>1466</v>
      </c>
      <c r="C3688" s="353" t="s">
        <v>27</v>
      </c>
      <c r="D3688" s="355">
        <v>34.93</v>
      </c>
    </row>
    <row r="3689" spans="1:4" ht="54">
      <c r="A3689" s="353">
        <v>89669</v>
      </c>
      <c r="B3689" s="354" t="s">
        <v>1467</v>
      </c>
      <c r="C3689" s="353" t="s">
        <v>27</v>
      </c>
      <c r="D3689" s="355">
        <v>22.23</v>
      </c>
    </row>
    <row r="3690" spans="1:4" ht="40.5">
      <c r="A3690" s="353">
        <v>89670</v>
      </c>
      <c r="B3690" s="354" t="s">
        <v>1468</v>
      </c>
      <c r="C3690" s="353" t="s">
        <v>27</v>
      </c>
      <c r="D3690" s="355">
        <v>12.83</v>
      </c>
    </row>
    <row r="3691" spans="1:4" ht="54">
      <c r="A3691" s="353">
        <v>89671</v>
      </c>
      <c r="B3691" s="354" t="s">
        <v>1469</v>
      </c>
      <c r="C3691" s="353" t="s">
        <v>27</v>
      </c>
      <c r="D3691" s="355">
        <v>32.5</v>
      </c>
    </row>
    <row r="3692" spans="1:4" ht="40.5">
      <c r="A3692" s="353">
        <v>89672</v>
      </c>
      <c r="B3692" s="354" t="s">
        <v>1470</v>
      </c>
      <c r="C3692" s="353" t="s">
        <v>27</v>
      </c>
      <c r="D3692" s="355">
        <v>22.56</v>
      </c>
    </row>
    <row r="3693" spans="1:4" ht="54">
      <c r="A3693" s="353">
        <v>89673</v>
      </c>
      <c r="B3693" s="354" t="s">
        <v>1471</v>
      </c>
      <c r="C3693" s="353" t="s">
        <v>27</v>
      </c>
      <c r="D3693" s="355">
        <v>25.75</v>
      </c>
    </row>
    <row r="3694" spans="1:4" ht="40.5">
      <c r="A3694" s="353">
        <v>89674</v>
      </c>
      <c r="B3694" s="354" t="s">
        <v>1472</v>
      </c>
      <c r="C3694" s="353" t="s">
        <v>27</v>
      </c>
      <c r="D3694" s="355">
        <v>34.96</v>
      </c>
    </row>
    <row r="3695" spans="1:4" ht="54">
      <c r="A3695" s="353">
        <v>89675</v>
      </c>
      <c r="B3695" s="354" t="s">
        <v>1473</v>
      </c>
      <c r="C3695" s="353" t="s">
        <v>27</v>
      </c>
      <c r="D3695" s="355">
        <v>56.96</v>
      </c>
    </row>
    <row r="3696" spans="1:4" ht="40.5">
      <c r="A3696" s="353">
        <v>89676</v>
      </c>
      <c r="B3696" s="354" t="s">
        <v>1474</v>
      </c>
      <c r="C3696" s="353" t="s">
        <v>27</v>
      </c>
      <c r="D3696" s="355">
        <v>55.2</v>
      </c>
    </row>
    <row r="3697" spans="1:4" ht="54">
      <c r="A3697" s="353">
        <v>89677</v>
      </c>
      <c r="B3697" s="354" t="s">
        <v>1475</v>
      </c>
      <c r="C3697" s="353" t="s">
        <v>27</v>
      </c>
      <c r="D3697" s="355">
        <v>67.72</v>
      </c>
    </row>
    <row r="3698" spans="1:4" ht="54">
      <c r="A3698" s="353">
        <v>89678</v>
      </c>
      <c r="B3698" s="354" t="s">
        <v>1476</v>
      </c>
      <c r="C3698" s="353" t="s">
        <v>27</v>
      </c>
      <c r="D3698" s="355">
        <v>8.51</v>
      </c>
    </row>
    <row r="3699" spans="1:4" ht="54">
      <c r="A3699" s="353">
        <v>89679</v>
      </c>
      <c r="B3699" s="354" t="s">
        <v>1477</v>
      </c>
      <c r="C3699" s="353" t="s">
        <v>27</v>
      </c>
      <c r="D3699" s="355">
        <v>104.35</v>
      </c>
    </row>
    <row r="3700" spans="1:4" ht="40.5">
      <c r="A3700" s="353">
        <v>89680</v>
      </c>
      <c r="B3700" s="354" t="s">
        <v>1478</v>
      </c>
      <c r="C3700" s="353" t="s">
        <v>27</v>
      </c>
      <c r="D3700" s="355">
        <v>21.38</v>
      </c>
    </row>
    <row r="3701" spans="1:4" ht="67.5">
      <c r="A3701" s="353">
        <v>89681</v>
      </c>
      <c r="B3701" s="354" t="s">
        <v>1479</v>
      </c>
      <c r="C3701" s="353" t="s">
        <v>27</v>
      </c>
      <c r="D3701" s="355">
        <v>74.209999999999994</v>
      </c>
    </row>
    <row r="3702" spans="1:4" ht="40.5">
      <c r="A3702" s="353">
        <v>89682</v>
      </c>
      <c r="B3702" s="354" t="s">
        <v>1480</v>
      </c>
      <c r="C3702" s="353" t="s">
        <v>27</v>
      </c>
      <c r="D3702" s="355">
        <v>35.93</v>
      </c>
    </row>
    <row r="3703" spans="1:4" ht="67.5">
      <c r="A3703" s="353">
        <v>89683</v>
      </c>
      <c r="B3703" s="354" t="s">
        <v>6810</v>
      </c>
      <c r="C3703" s="353" t="s">
        <v>27</v>
      </c>
      <c r="D3703" s="355">
        <v>253.75</v>
      </c>
    </row>
    <row r="3704" spans="1:4" ht="40.5">
      <c r="A3704" s="353">
        <v>89684</v>
      </c>
      <c r="B3704" s="354" t="s">
        <v>1481</v>
      </c>
      <c r="C3704" s="353" t="s">
        <v>27</v>
      </c>
      <c r="D3704" s="355">
        <v>51.53</v>
      </c>
    </row>
    <row r="3705" spans="1:4" ht="54">
      <c r="A3705" s="353">
        <v>89685</v>
      </c>
      <c r="B3705" s="354" t="s">
        <v>1482</v>
      </c>
      <c r="C3705" s="353" t="s">
        <v>27</v>
      </c>
      <c r="D3705" s="355">
        <v>48.4</v>
      </c>
    </row>
    <row r="3706" spans="1:4" ht="54">
      <c r="A3706" s="353">
        <v>89686</v>
      </c>
      <c r="B3706" s="354" t="s">
        <v>1483</v>
      </c>
      <c r="C3706" s="353" t="s">
        <v>27</v>
      </c>
      <c r="D3706" s="355">
        <v>205.84</v>
      </c>
    </row>
    <row r="3707" spans="1:4" ht="54">
      <c r="A3707" s="353">
        <v>89687</v>
      </c>
      <c r="B3707" s="354" t="s">
        <v>1484</v>
      </c>
      <c r="C3707" s="353" t="s">
        <v>27</v>
      </c>
      <c r="D3707" s="355">
        <v>41.89</v>
      </c>
    </row>
    <row r="3708" spans="1:4" ht="54">
      <c r="A3708" s="353">
        <v>89689</v>
      </c>
      <c r="B3708" s="354" t="s">
        <v>1485</v>
      </c>
      <c r="C3708" s="353" t="s">
        <v>27</v>
      </c>
      <c r="D3708" s="355">
        <v>39.049999999999997</v>
      </c>
    </row>
    <row r="3709" spans="1:4" ht="67.5">
      <c r="A3709" s="353">
        <v>89690</v>
      </c>
      <c r="B3709" s="354" t="s">
        <v>1486</v>
      </c>
      <c r="C3709" s="353" t="s">
        <v>27</v>
      </c>
      <c r="D3709" s="355">
        <v>71.14</v>
      </c>
    </row>
    <row r="3710" spans="1:4" ht="40.5">
      <c r="A3710" s="353">
        <v>89691</v>
      </c>
      <c r="B3710" s="354" t="s">
        <v>300</v>
      </c>
      <c r="C3710" s="353" t="s">
        <v>27</v>
      </c>
      <c r="D3710" s="355">
        <v>10.79</v>
      </c>
    </row>
    <row r="3711" spans="1:4" ht="54">
      <c r="A3711" s="353">
        <v>89692</v>
      </c>
      <c r="B3711" s="354" t="s">
        <v>1487</v>
      </c>
      <c r="C3711" s="353" t="s">
        <v>27</v>
      </c>
      <c r="D3711" s="355">
        <v>67.14</v>
      </c>
    </row>
    <row r="3712" spans="1:4" ht="54">
      <c r="A3712" s="353">
        <v>89693</v>
      </c>
      <c r="B3712" s="354" t="s">
        <v>1488</v>
      </c>
      <c r="C3712" s="353" t="s">
        <v>27</v>
      </c>
      <c r="D3712" s="355">
        <v>65.44</v>
      </c>
    </row>
    <row r="3713" spans="1:4" ht="54">
      <c r="A3713" s="353">
        <v>89694</v>
      </c>
      <c r="B3713" s="354" t="s">
        <v>1489</v>
      </c>
      <c r="C3713" s="353" t="s">
        <v>27</v>
      </c>
      <c r="D3713" s="355">
        <v>20.309999999999999</v>
      </c>
    </row>
    <row r="3714" spans="1:4" ht="40.5">
      <c r="A3714" s="353">
        <v>89695</v>
      </c>
      <c r="B3714" s="354" t="s">
        <v>1490</v>
      </c>
      <c r="C3714" s="353" t="s">
        <v>27</v>
      </c>
      <c r="D3714" s="355">
        <v>18.52</v>
      </c>
    </row>
    <row r="3715" spans="1:4" ht="54">
      <c r="A3715" s="353">
        <v>89696</v>
      </c>
      <c r="B3715" s="354" t="s">
        <v>1491</v>
      </c>
      <c r="C3715" s="353" t="s">
        <v>27</v>
      </c>
      <c r="D3715" s="355">
        <v>59.42</v>
      </c>
    </row>
    <row r="3716" spans="1:4" ht="40.5">
      <c r="A3716" s="353">
        <v>89697</v>
      </c>
      <c r="B3716" s="354" t="s">
        <v>301</v>
      </c>
      <c r="C3716" s="353" t="s">
        <v>27</v>
      </c>
      <c r="D3716" s="355">
        <v>13.19</v>
      </c>
    </row>
    <row r="3717" spans="1:4" ht="67.5">
      <c r="A3717" s="353">
        <v>89698</v>
      </c>
      <c r="B3717" s="354" t="s">
        <v>1492</v>
      </c>
      <c r="C3717" s="353" t="s">
        <v>27</v>
      </c>
      <c r="D3717" s="355">
        <v>216.85</v>
      </c>
    </row>
    <row r="3718" spans="1:4" ht="67.5">
      <c r="A3718" s="353">
        <v>89699</v>
      </c>
      <c r="B3718" s="354" t="s">
        <v>1493</v>
      </c>
      <c r="C3718" s="353" t="s">
        <v>27</v>
      </c>
      <c r="D3718" s="355">
        <v>181.33</v>
      </c>
    </row>
    <row r="3719" spans="1:4" ht="54">
      <c r="A3719" s="353">
        <v>89700</v>
      </c>
      <c r="B3719" s="354" t="s">
        <v>1494</v>
      </c>
      <c r="C3719" s="353" t="s">
        <v>27</v>
      </c>
      <c r="D3719" s="355">
        <v>21.34</v>
      </c>
    </row>
    <row r="3720" spans="1:4" ht="54">
      <c r="A3720" s="353">
        <v>89701</v>
      </c>
      <c r="B3720" s="354" t="s">
        <v>1495</v>
      </c>
      <c r="C3720" s="353" t="s">
        <v>27</v>
      </c>
      <c r="D3720" s="355">
        <v>172.15</v>
      </c>
    </row>
    <row r="3721" spans="1:4" ht="40.5">
      <c r="A3721" s="353">
        <v>89702</v>
      </c>
      <c r="B3721" s="354" t="s">
        <v>1496</v>
      </c>
      <c r="C3721" s="353" t="s">
        <v>27</v>
      </c>
      <c r="D3721" s="355">
        <v>21.34</v>
      </c>
    </row>
    <row r="3722" spans="1:4" ht="54">
      <c r="A3722" s="353">
        <v>89703</v>
      </c>
      <c r="B3722" s="354" t="s">
        <v>302</v>
      </c>
      <c r="C3722" s="353" t="s">
        <v>27</v>
      </c>
      <c r="D3722" s="355">
        <v>54.44</v>
      </c>
    </row>
    <row r="3723" spans="1:4" ht="54">
      <c r="A3723" s="353">
        <v>89704</v>
      </c>
      <c r="B3723" s="354" t="s">
        <v>1497</v>
      </c>
      <c r="C3723" s="353" t="s">
        <v>27</v>
      </c>
      <c r="D3723" s="355">
        <v>117.25</v>
      </c>
    </row>
    <row r="3724" spans="1:4" ht="40.5">
      <c r="A3724" s="353">
        <v>89705</v>
      </c>
      <c r="B3724" s="354" t="s">
        <v>1498</v>
      </c>
      <c r="C3724" s="353" t="s">
        <v>27</v>
      </c>
      <c r="D3724" s="355">
        <v>23.8</v>
      </c>
    </row>
    <row r="3725" spans="1:4" ht="40.5">
      <c r="A3725" s="353">
        <v>89706</v>
      </c>
      <c r="B3725" s="354" t="s">
        <v>1499</v>
      </c>
      <c r="C3725" s="353" t="s">
        <v>27</v>
      </c>
      <c r="D3725" s="355">
        <v>58.19</v>
      </c>
    </row>
    <row r="3726" spans="1:4" ht="40.5">
      <c r="A3726" s="353">
        <v>89718</v>
      </c>
      <c r="B3726" s="354" t="s">
        <v>1509</v>
      </c>
      <c r="C3726" s="353" t="s">
        <v>15</v>
      </c>
      <c r="D3726" s="355">
        <v>41.86</v>
      </c>
    </row>
    <row r="3727" spans="1:4" ht="54">
      <c r="A3727" s="353">
        <v>89719</v>
      </c>
      <c r="B3727" s="354" t="s">
        <v>1510</v>
      </c>
      <c r="C3727" s="353" t="s">
        <v>27</v>
      </c>
      <c r="D3727" s="355">
        <v>10.58</v>
      </c>
    </row>
    <row r="3728" spans="1:4" ht="54">
      <c r="A3728" s="353">
        <v>89720</v>
      </c>
      <c r="B3728" s="354" t="s">
        <v>1511</v>
      </c>
      <c r="C3728" s="353" t="s">
        <v>27</v>
      </c>
      <c r="D3728" s="355">
        <v>13</v>
      </c>
    </row>
    <row r="3729" spans="1:4" ht="54">
      <c r="A3729" s="353">
        <v>89721</v>
      </c>
      <c r="B3729" s="354" t="s">
        <v>1512</v>
      </c>
      <c r="C3729" s="353" t="s">
        <v>27</v>
      </c>
      <c r="D3729" s="355">
        <v>13.81</v>
      </c>
    </row>
    <row r="3730" spans="1:4" ht="54">
      <c r="A3730" s="353">
        <v>89722</v>
      </c>
      <c r="B3730" s="354" t="s">
        <v>4249</v>
      </c>
      <c r="C3730" s="353" t="s">
        <v>27</v>
      </c>
      <c r="D3730" s="355">
        <v>25.27</v>
      </c>
    </row>
    <row r="3731" spans="1:4" ht="54">
      <c r="A3731" s="353">
        <v>89723</v>
      </c>
      <c r="B3731" s="354" t="s">
        <v>1513</v>
      </c>
      <c r="C3731" s="353" t="s">
        <v>27</v>
      </c>
      <c r="D3731" s="355">
        <v>18.53</v>
      </c>
    </row>
    <row r="3732" spans="1:4" ht="67.5">
      <c r="A3732" s="353">
        <v>89724</v>
      </c>
      <c r="B3732" s="354" t="s">
        <v>1514</v>
      </c>
      <c r="C3732" s="353" t="s">
        <v>27</v>
      </c>
      <c r="D3732" s="355">
        <v>8.3699999999999992</v>
      </c>
    </row>
    <row r="3733" spans="1:4" ht="54">
      <c r="A3733" s="353">
        <v>89725</v>
      </c>
      <c r="B3733" s="354" t="s">
        <v>1515</v>
      </c>
      <c r="C3733" s="353" t="s">
        <v>27</v>
      </c>
      <c r="D3733" s="355">
        <v>17.97</v>
      </c>
    </row>
    <row r="3734" spans="1:4" ht="67.5">
      <c r="A3734" s="353">
        <v>89726</v>
      </c>
      <c r="B3734" s="354" t="s">
        <v>1516</v>
      </c>
      <c r="C3734" s="353" t="s">
        <v>27</v>
      </c>
      <c r="D3734" s="355">
        <v>5.99</v>
      </c>
    </row>
    <row r="3735" spans="1:4" ht="54">
      <c r="A3735" s="353">
        <v>89727</v>
      </c>
      <c r="B3735" s="354" t="s">
        <v>1517</v>
      </c>
      <c r="C3735" s="353" t="s">
        <v>27</v>
      </c>
      <c r="D3735" s="355">
        <v>20.57</v>
      </c>
    </row>
    <row r="3736" spans="1:4" ht="67.5">
      <c r="A3736" s="353">
        <v>89728</v>
      </c>
      <c r="B3736" s="354" t="s">
        <v>1518</v>
      </c>
      <c r="C3736" s="353" t="s">
        <v>27</v>
      </c>
      <c r="D3736" s="355">
        <v>8.9600000000000009</v>
      </c>
    </row>
    <row r="3737" spans="1:4" ht="54">
      <c r="A3737" s="353">
        <v>89729</v>
      </c>
      <c r="B3737" s="354" t="s">
        <v>1519</v>
      </c>
      <c r="C3737" s="353" t="s">
        <v>27</v>
      </c>
      <c r="D3737" s="355">
        <v>29.23</v>
      </c>
    </row>
    <row r="3738" spans="1:4" ht="67.5">
      <c r="A3738" s="353">
        <v>89730</v>
      </c>
      <c r="B3738" s="354" t="s">
        <v>1520</v>
      </c>
      <c r="C3738" s="353" t="s">
        <v>27</v>
      </c>
      <c r="D3738" s="355">
        <v>9.73</v>
      </c>
    </row>
    <row r="3739" spans="1:4" ht="67.5">
      <c r="A3739" s="353">
        <v>89731</v>
      </c>
      <c r="B3739" s="354" t="s">
        <v>1521</v>
      </c>
      <c r="C3739" s="353" t="s">
        <v>27</v>
      </c>
      <c r="D3739" s="355">
        <v>10.01</v>
      </c>
    </row>
    <row r="3740" spans="1:4" ht="67.5">
      <c r="A3740" s="353">
        <v>89732</v>
      </c>
      <c r="B3740" s="354" t="s">
        <v>1522</v>
      </c>
      <c r="C3740" s="353" t="s">
        <v>27</v>
      </c>
      <c r="D3740" s="355">
        <v>10.57</v>
      </c>
    </row>
    <row r="3741" spans="1:4" ht="67.5">
      <c r="A3741" s="353">
        <v>89733</v>
      </c>
      <c r="B3741" s="354" t="s">
        <v>1523</v>
      </c>
      <c r="C3741" s="353" t="s">
        <v>27</v>
      </c>
      <c r="D3741" s="355">
        <v>16.63</v>
      </c>
    </row>
    <row r="3742" spans="1:4" ht="54">
      <c r="A3742" s="353">
        <v>89734</v>
      </c>
      <c r="B3742" s="354" t="s">
        <v>1524</v>
      </c>
      <c r="C3742" s="353" t="s">
        <v>27</v>
      </c>
      <c r="D3742" s="355">
        <v>29.23</v>
      </c>
    </row>
    <row r="3743" spans="1:4" ht="67.5">
      <c r="A3743" s="353">
        <v>89735</v>
      </c>
      <c r="B3743" s="354" t="s">
        <v>1525</v>
      </c>
      <c r="C3743" s="353" t="s">
        <v>27</v>
      </c>
      <c r="D3743" s="355">
        <v>17.55</v>
      </c>
    </row>
    <row r="3744" spans="1:4" ht="40.5">
      <c r="A3744" s="353">
        <v>89736</v>
      </c>
      <c r="B3744" s="354" t="s">
        <v>1526</v>
      </c>
      <c r="C3744" s="353" t="s">
        <v>27</v>
      </c>
      <c r="D3744" s="355">
        <v>7.01</v>
      </c>
    </row>
    <row r="3745" spans="1:4" ht="67.5">
      <c r="A3745" s="353">
        <v>89737</v>
      </c>
      <c r="B3745" s="354" t="s">
        <v>1527</v>
      </c>
      <c r="C3745" s="353" t="s">
        <v>27</v>
      </c>
      <c r="D3745" s="355">
        <v>17.11</v>
      </c>
    </row>
    <row r="3746" spans="1:4" ht="54">
      <c r="A3746" s="353">
        <v>89738</v>
      </c>
      <c r="B3746" s="354" t="s">
        <v>1528</v>
      </c>
      <c r="C3746" s="353" t="s">
        <v>27</v>
      </c>
      <c r="D3746" s="355">
        <v>15.51</v>
      </c>
    </row>
    <row r="3747" spans="1:4" ht="67.5">
      <c r="A3747" s="353">
        <v>89739</v>
      </c>
      <c r="B3747" s="354" t="s">
        <v>1529</v>
      </c>
      <c r="C3747" s="353" t="s">
        <v>27</v>
      </c>
      <c r="D3747" s="355">
        <v>17.920000000000002</v>
      </c>
    </row>
    <row r="3748" spans="1:4" ht="54">
      <c r="A3748" s="353">
        <v>89740</v>
      </c>
      <c r="B3748" s="354" t="s">
        <v>304</v>
      </c>
      <c r="C3748" s="353" t="s">
        <v>27</v>
      </c>
      <c r="D3748" s="355">
        <v>6.27</v>
      </c>
    </row>
    <row r="3749" spans="1:4" ht="54">
      <c r="A3749" s="353">
        <v>89741</v>
      </c>
      <c r="B3749" s="354" t="s">
        <v>305</v>
      </c>
      <c r="C3749" s="353" t="s">
        <v>27</v>
      </c>
      <c r="D3749" s="355">
        <v>21.98</v>
      </c>
    </row>
    <row r="3750" spans="1:4" ht="67.5">
      <c r="A3750" s="353">
        <v>89742</v>
      </c>
      <c r="B3750" s="354" t="s">
        <v>1530</v>
      </c>
      <c r="C3750" s="353" t="s">
        <v>27</v>
      </c>
      <c r="D3750" s="355">
        <v>28.58</v>
      </c>
    </row>
    <row r="3751" spans="1:4" ht="67.5">
      <c r="A3751" s="353">
        <v>89743</v>
      </c>
      <c r="B3751" s="354" t="s">
        <v>1531</v>
      </c>
      <c r="C3751" s="353" t="s">
        <v>27</v>
      </c>
      <c r="D3751" s="355">
        <v>40.090000000000003</v>
      </c>
    </row>
    <row r="3752" spans="1:4" ht="67.5">
      <c r="A3752" s="353">
        <v>89744</v>
      </c>
      <c r="B3752" s="354" t="s">
        <v>1532</v>
      </c>
      <c r="C3752" s="353" t="s">
        <v>27</v>
      </c>
      <c r="D3752" s="355">
        <v>22.19</v>
      </c>
    </row>
    <row r="3753" spans="1:4" ht="54">
      <c r="A3753" s="353">
        <v>89745</v>
      </c>
      <c r="B3753" s="354" t="s">
        <v>1533</v>
      </c>
      <c r="C3753" s="353" t="s">
        <v>27</v>
      </c>
      <c r="D3753" s="355">
        <v>35.82</v>
      </c>
    </row>
    <row r="3754" spans="1:4" ht="67.5">
      <c r="A3754" s="353">
        <v>89746</v>
      </c>
      <c r="B3754" s="354" t="s">
        <v>1534</v>
      </c>
      <c r="C3754" s="353" t="s">
        <v>27</v>
      </c>
      <c r="D3754" s="355">
        <v>22.14</v>
      </c>
    </row>
    <row r="3755" spans="1:4" ht="54">
      <c r="A3755" s="353">
        <v>89747</v>
      </c>
      <c r="B3755" s="354" t="s">
        <v>306</v>
      </c>
      <c r="C3755" s="353" t="s">
        <v>27</v>
      </c>
      <c r="D3755" s="355">
        <v>12.63</v>
      </c>
    </row>
    <row r="3756" spans="1:4" ht="67.5">
      <c r="A3756" s="353">
        <v>89748</v>
      </c>
      <c r="B3756" s="354" t="s">
        <v>1535</v>
      </c>
      <c r="C3756" s="353" t="s">
        <v>27</v>
      </c>
      <c r="D3756" s="355">
        <v>34.67</v>
      </c>
    </row>
    <row r="3757" spans="1:4" ht="54">
      <c r="A3757" s="353">
        <v>89749</v>
      </c>
      <c r="B3757" s="354" t="s">
        <v>307</v>
      </c>
      <c r="C3757" s="353" t="s">
        <v>27</v>
      </c>
      <c r="D3757" s="355">
        <v>15.51</v>
      </c>
    </row>
    <row r="3758" spans="1:4" ht="67.5">
      <c r="A3758" s="353">
        <v>89750</v>
      </c>
      <c r="B3758" s="354" t="s">
        <v>1536</v>
      </c>
      <c r="C3758" s="353" t="s">
        <v>27</v>
      </c>
      <c r="D3758" s="355">
        <v>56.8</v>
      </c>
    </row>
    <row r="3759" spans="1:4" ht="54">
      <c r="A3759" s="353">
        <v>89751</v>
      </c>
      <c r="B3759" s="354" t="s">
        <v>1537</v>
      </c>
      <c r="C3759" s="353" t="s">
        <v>27</v>
      </c>
      <c r="D3759" s="355">
        <v>5.01</v>
      </c>
    </row>
    <row r="3760" spans="1:4" ht="67.5">
      <c r="A3760" s="353">
        <v>89752</v>
      </c>
      <c r="B3760" s="354" t="s">
        <v>1538</v>
      </c>
      <c r="C3760" s="353" t="s">
        <v>27</v>
      </c>
      <c r="D3760" s="355">
        <v>5.28</v>
      </c>
    </row>
    <row r="3761" spans="1:4" ht="67.5">
      <c r="A3761" s="353">
        <v>89753</v>
      </c>
      <c r="B3761" s="354" t="s">
        <v>1539</v>
      </c>
      <c r="C3761" s="353" t="s">
        <v>27</v>
      </c>
      <c r="D3761" s="355">
        <v>8.7899999999999991</v>
      </c>
    </row>
    <row r="3762" spans="1:4" ht="67.5">
      <c r="A3762" s="353">
        <v>89754</v>
      </c>
      <c r="B3762" s="354" t="s">
        <v>1540</v>
      </c>
      <c r="C3762" s="353" t="s">
        <v>27</v>
      </c>
      <c r="D3762" s="355">
        <v>15.51</v>
      </c>
    </row>
    <row r="3763" spans="1:4" ht="40.5">
      <c r="A3763" s="353">
        <v>89755</v>
      </c>
      <c r="B3763" s="354" t="s">
        <v>1541</v>
      </c>
      <c r="C3763" s="353" t="s">
        <v>27</v>
      </c>
      <c r="D3763" s="355">
        <v>11.49</v>
      </c>
    </row>
    <row r="3764" spans="1:4" ht="54">
      <c r="A3764" s="353">
        <v>89756</v>
      </c>
      <c r="B3764" s="354" t="s">
        <v>1542</v>
      </c>
      <c r="C3764" s="353" t="s">
        <v>27</v>
      </c>
      <c r="D3764" s="355">
        <v>21.22</v>
      </c>
    </row>
    <row r="3765" spans="1:4" ht="54">
      <c r="A3765" s="353">
        <v>89757</v>
      </c>
      <c r="B3765" s="354" t="s">
        <v>308</v>
      </c>
      <c r="C3765" s="353" t="s">
        <v>27</v>
      </c>
      <c r="D3765" s="355">
        <v>33.619999999999997</v>
      </c>
    </row>
    <row r="3766" spans="1:4" ht="54">
      <c r="A3766" s="353">
        <v>89758</v>
      </c>
      <c r="B3766" s="354" t="s">
        <v>1543</v>
      </c>
      <c r="C3766" s="353" t="s">
        <v>27</v>
      </c>
      <c r="D3766" s="355">
        <v>53.86</v>
      </c>
    </row>
    <row r="3767" spans="1:4" ht="54">
      <c r="A3767" s="353">
        <v>89759</v>
      </c>
      <c r="B3767" s="354" t="s">
        <v>1544</v>
      </c>
      <c r="C3767" s="353" t="s">
        <v>27</v>
      </c>
      <c r="D3767" s="355">
        <v>7.17</v>
      </c>
    </row>
    <row r="3768" spans="1:4" ht="40.5">
      <c r="A3768" s="353">
        <v>89760</v>
      </c>
      <c r="B3768" s="354" t="s">
        <v>1545</v>
      </c>
      <c r="C3768" s="353" t="s">
        <v>27</v>
      </c>
      <c r="D3768" s="355">
        <v>19.79</v>
      </c>
    </row>
    <row r="3769" spans="1:4" ht="54">
      <c r="A3769" s="353">
        <v>89761</v>
      </c>
      <c r="B3769" s="354" t="s">
        <v>1546</v>
      </c>
      <c r="C3769" s="353" t="s">
        <v>27</v>
      </c>
      <c r="D3769" s="355">
        <v>34.340000000000003</v>
      </c>
    </row>
    <row r="3770" spans="1:4" ht="40.5">
      <c r="A3770" s="353">
        <v>89762</v>
      </c>
      <c r="B3770" s="354" t="s">
        <v>1547</v>
      </c>
      <c r="C3770" s="353" t="s">
        <v>27</v>
      </c>
      <c r="D3770" s="355">
        <v>49.94</v>
      </c>
    </row>
    <row r="3771" spans="1:4" ht="54">
      <c r="A3771" s="353">
        <v>89763</v>
      </c>
      <c r="B3771" s="354" t="s">
        <v>1548</v>
      </c>
      <c r="C3771" s="353" t="s">
        <v>27</v>
      </c>
      <c r="D3771" s="355">
        <v>204.25</v>
      </c>
    </row>
    <row r="3772" spans="1:4" ht="54">
      <c r="A3772" s="353">
        <v>89764</v>
      </c>
      <c r="B3772" s="354" t="s">
        <v>309</v>
      </c>
      <c r="C3772" s="353" t="s">
        <v>27</v>
      </c>
      <c r="D3772" s="355">
        <v>37.46</v>
      </c>
    </row>
    <row r="3773" spans="1:4" ht="40.5">
      <c r="A3773" s="353">
        <v>89765</v>
      </c>
      <c r="B3773" s="354" t="s">
        <v>1549</v>
      </c>
      <c r="C3773" s="353" t="s">
        <v>27</v>
      </c>
      <c r="D3773" s="355">
        <v>13.44</v>
      </c>
    </row>
    <row r="3774" spans="1:4" ht="54">
      <c r="A3774" s="353">
        <v>89766</v>
      </c>
      <c r="B3774" s="354" t="s">
        <v>310</v>
      </c>
      <c r="C3774" s="353" t="s">
        <v>27</v>
      </c>
      <c r="D3774" s="355">
        <v>21.59</v>
      </c>
    </row>
    <row r="3775" spans="1:4" ht="54">
      <c r="A3775" s="353">
        <v>89767</v>
      </c>
      <c r="B3775" s="354" t="s">
        <v>1550</v>
      </c>
      <c r="C3775" s="353" t="s">
        <v>27</v>
      </c>
      <c r="D3775" s="355">
        <v>21.59</v>
      </c>
    </row>
    <row r="3776" spans="1:4" ht="40.5">
      <c r="A3776" s="353">
        <v>89768</v>
      </c>
      <c r="B3776" s="354" t="s">
        <v>1551</v>
      </c>
      <c r="C3776" s="353" t="s">
        <v>27</v>
      </c>
      <c r="D3776" s="355">
        <v>21.08</v>
      </c>
    </row>
    <row r="3777" spans="1:4" ht="40.5">
      <c r="A3777" s="353">
        <v>89769</v>
      </c>
      <c r="B3777" s="354" t="s">
        <v>311</v>
      </c>
      <c r="C3777" s="353" t="s">
        <v>27</v>
      </c>
      <c r="D3777" s="355">
        <v>54.98</v>
      </c>
    </row>
    <row r="3778" spans="1:4" ht="40.5">
      <c r="A3778" s="353">
        <v>89772</v>
      </c>
      <c r="B3778" s="354" t="s">
        <v>1554</v>
      </c>
      <c r="C3778" s="353" t="s">
        <v>15</v>
      </c>
      <c r="D3778" s="355">
        <v>79.05</v>
      </c>
    </row>
    <row r="3779" spans="1:4" ht="67.5">
      <c r="A3779" s="353">
        <v>89774</v>
      </c>
      <c r="B3779" s="354" t="s">
        <v>1556</v>
      </c>
      <c r="C3779" s="353" t="s">
        <v>27</v>
      </c>
      <c r="D3779" s="355">
        <v>14.27</v>
      </c>
    </row>
    <row r="3780" spans="1:4" ht="67.5">
      <c r="A3780" s="353">
        <v>89776</v>
      </c>
      <c r="B3780" s="354" t="s">
        <v>1558</v>
      </c>
      <c r="C3780" s="353" t="s">
        <v>27</v>
      </c>
      <c r="D3780" s="355">
        <v>19.46</v>
      </c>
    </row>
    <row r="3781" spans="1:4" ht="40.5">
      <c r="A3781" s="353">
        <v>89777</v>
      </c>
      <c r="B3781" s="354" t="s">
        <v>1559</v>
      </c>
      <c r="C3781" s="353" t="s">
        <v>27</v>
      </c>
      <c r="D3781" s="355">
        <v>28.14</v>
      </c>
    </row>
    <row r="3782" spans="1:4" ht="67.5">
      <c r="A3782" s="353">
        <v>89778</v>
      </c>
      <c r="B3782" s="354" t="s">
        <v>1560</v>
      </c>
      <c r="C3782" s="353" t="s">
        <v>27</v>
      </c>
      <c r="D3782" s="355">
        <v>17.899999999999999</v>
      </c>
    </row>
    <row r="3783" spans="1:4" ht="67.5">
      <c r="A3783" s="353">
        <v>89779</v>
      </c>
      <c r="B3783" s="354" t="s">
        <v>1561</v>
      </c>
      <c r="C3783" s="353" t="s">
        <v>27</v>
      </c>
      <c r="D3783" s="355">
        <v>27.52</v>
      </c>
    </row>
    <row r="3784" spans="1:4" ht="40.5">
      <c r="A3784" s="353">
        <v>89780</v>
      </c>
      <c r="B3784" s="354" t="s">
        <v>312</v>
      </c>
      <c r="C3784" s="353" t="s">
        <v>27</v>
      </c>
      <c r="D3784" s="355">
        <v>28.14</v>
      </c>
    </row>
    <row r="3785" spans="1:4" ht="40.5">
      <c r="A3785" s="353">
        <v>89781</v>
      </c>
      <c r="B3785" s="354" t="s">
        <v>1562</v>
      </c>
      <c r="C3785" s="353" t="s">
        <v>27</v>
      </c>
      <c r="D3785" s="355">
        <v>42.84</v>
      </c>
    </row>
    <row r="3786" spans="1:4" ht="54">
      <c r="A3786" s="353">
        <v>89782</v>
      </c>
      <c r="B3786" s="354" t="s">
        <v>1563</v>
      </c>
      <c r="C3786" s="353" t="s">
        <v>27</v>
      </c>
      <c r="D3786" s="355">
        <v>9.86</v>
      </c>
    </row>
    <row r="3787" spans="1:4" ht="67.5">
      <c r="A3787" s="353">
        <v>89783</v>
      </c>
      <c r="B3787" s="354" t="s">
        <v>1564</v>
      </c>
      <c r="C3787" s="353" t="s">
        <v>27</v>
      </c>
      <c r="D3787" s="355">
        <v>10.1</v>
      </c>
    </row>
    <row r="3788" spans="1:4" ht="54">
      <c r="A3788" s="353">
        <v>89784</v>
      </c>
      <c r="B3788" s="354" t="s">
        <v>1565</v>
      </c>
      <c r="C3788" s="353" t="s">
        <v>27</v>
      </c>
      <c r="D3788" s="355">
        <v>19.12</v>
      </c>
    </row>
    <row r="3789" spans="1:4" ht="67.5">
      <c r="A3789" s="353">
        <v>89785</v>
      </c>
      <c r="B3789" s="354" t="s">
        <v>1566</v>
      </c>
      <c r="C3789" s="353" t="s">
        <v>27</v>
      </c>
      <c r="D3789" s="355">
        <v>20.72</v>
      </c>
    </row>
    <row r="3790" spans="1:4" ht="54">
      <c r="A3790" s="353">
        <v>89786</v>
      </c>
      <c r="B3790" s="354" t="s">
        <v>1567</v>
      </c>
      <c r="C3790" s="353" t="s">
        <v>27</v>
      </c>
      <c r="D3790" s="355">
        <v>31.18</v>
      </c>
    </row>
    <row r="3791" spans="1:4" ht="40.5">
      <c r="A3791" s="353">
        <v>89787</v>
      </c>
      <c r="B3791" s="354" t="s">
        <v>1568</v>
      </c>
      <c r="C3791" s="353" t="s">
        <v>27</v>
      </c>
      <c r="D3791" s="355">
        <v>42.84</v>
      </c>
    </row>
    <row r="3792" spans="1:4" ht="40.5">
      <c r="A3792" s="353">
        <v>89788</v>
      </c>
      <c r="B3792" s="354" t="s">
        <v>1569</v>
      </c>
      <c r="C3792" s="353" t="s">
        <v>27</v>
      </c>
      <c r="D3792" s="355">
        <v>86.26</v>
      </c>
    </row>
    <row r="3793" spans="1:4" ht="40.5">
      <c r="A3793" s="353">
        <v>89789</v>
      </c>
      <c r="B3793" s="354" t="s">
        <v>1570</v>
      </c>
      <c r="C3793" s="353" t="s">
        <v>27</v>
      </c>
      <c r="D3793" s="355">
        <v>87.7</v>
      </c>
    </row>
    <row r="3794" spans="1:4" ht="40.5">
      <c r="A3794" s="353">
        <v>89790</v>
      </c>
      <c r="B3794" s="354" t="s">
        <v>1571</v>
      </c>
      <c r="C3794" s="353" t="s">
        <v>27</v>
      </c>
      <c r="D3794" s="355">
        <v>218.53</v>
      </c>
    </row>
    <row r="3795" spans="1:4" ht="40.5">
      <c r="A3795" s="353">
        <v>89791</v>
      </c>
      <c r="B3795" s="354" t="s">
        <v>1572</v>
      </c>
      <c r="C3795" s="353" t="s">
        <v>27</v>
      </c>
      <c r="D3795" s="355">
        <v>223.8</v>
      </c>
    </row>
    <row r="3796" spans="1:4" ht="40.5">
      <c r="A3796" s="353">
        <v>89792</v>
      </c>
      <c r="B3796" s="354" t="s">
        <v>1573</v>
      </c>
      <c r="C3796" s="353" t="s">
        <v>27</v>
      </c>
      <c r="D3796" s="355">
        <v>256.13</v>
      </c>
    </row>
    <row r="3797" spans="1:4" ht="40.5">
      <c r="A3797" s="353">
        <v>89793</v>
      </c>
      <c r="B3797" s="354" t="s">
        <v>1574</v>
      </c>
      <c r="C3797" s="353" t="s">
        <v>27</v>
      </c>
      <c r="D3797" s="355">
        <v>263.23</v>
      </c>
    </row>
    <row r="3798" spans="1:4" ht="40.5">
      <c r="A3798" s="353">
        <v>89794</v>
      </c>
      <c r="B3798" s="354" t="s">
        <v>1575</v>
      </c>
      <c r="C3798" s="353" t="s">
        <v>27</v>
      </c>
      <c r="D3798" s="355">
        <v>19.07</v>
      </c>
    </row>
    <row r="3799" spans="1:4" ht="67.5">
      <c r="A3799" s="353">
        <v>89795</v>
      </c>
      <c r="B3799" s="354" t="s">
        <v>1576</v>
      </c>
      <c r="C3799" s="353" t="s">
        <v>27</v>
      </c>
      <c r="D3799" s="355">
        <v>33.380000000000003</v>
      </c>
    </row>
    <row r="3800" spans="1:4" ht="67.5">
      <c r="A3800" s="353">
        <v>89796</v>
      </c>
      <c r="B3800" s="354" t="s">
        <v>1577</v>
      </c>
      <c r="C3800" s="353" t="s">
        <v>27</v>
      </c>
      <c r="D3800" s="355">
        <v>38.49</v>
      </c>
    </row>
    <row r="3801" spans="1:4" ht="67.5">
      <c r="A3801" s="353">
        <v>89797</v>
      </c>
      <c r="B3801" s="354" t="s">
        <v>1578</v>
      </c>
      <c r="C3801" s="353" t="s">
        <v>27</v>
      </c>
      <c r="D3801" s="355">
        <v>43.65</v>
      </c>
    </row>
    <row r="3802" spans="1:4" ht="67.5">
      <c r="A3802" s="353">
        <v>89801</v>
      </c>
      <c r="B3802" s="354" t="s">
        <v>1582</v>
      </c>
      <c r="C3802" s="353" t="s">
        <v>27</v>
      </c>
      <c r="D3802" s="355">
        <v>7.2</v>
      </c>
    </row>
    <row r="3803" spans="1:4" ht="67.5">
      <c r="A3803" s="353">
        <v>89802</v>
      </c>
      <c r="B3803" s="354" t="s">
        <v>1583</v>
      </c>
      <c r="C3803" s="353" t="s">
        <v>27</v>
      </c>
      <c r="D3803" s="355">
        <v>7.76</v>
      </c>
    </row>
    <row r="3804" spans="1:4" ht="67.5">
      <c r="A3804" s="353">
        <v>89803</v>
      </c>
      <c r="B3804" s="354" t="s">
        <v>1584</v>
      </c>
      <c r="C3804" s="353" t="s">
        <v>27</v>
      </c>
      <c r="D3804" s="355">
        <v>13.82</v>
      </c>
    </row>
    <row r="3805" spans="1:4" ht="67.5">
      <c r="A3805" s="353">
        <v>89804</v>
      </c>
      <c r="B3805" s="354" t="s">
        <v>1585</v>
      </c>
      <c r="C3805" s="353" t="s">
        <v>27</v>
      </c>
      <c r="D3805" s="355">
        <v>14.74</v>
      </c>
    </row>
    <row r="3806" spans="1:4" ht="67.5">
      <c r="A3806" s="353">
        <v>89805</v>
      </c>
      <c r="B3806" s="354" t="s">
        <v>1586</v>
      </c>
      <c r="C3806" s="353" t="s">
        <v>27</v>
      </c>
      <c r="D3806" s="355">
        <v>13.68</v>
      </c>
    </row>
    <row r="3807" spans="1:4" ht="67.5">
      <c r="A3807" s="353">
        <v>89806</v>
      </c>
      <c r="B3807" s="354" t="s">
        <v>1587</v>
      </c>
      <c r="C3807" s="353" t="s">
        <v>27</v>
      </c>
      <c r="D3807" s="355">
        <v>14.49</v>
      </c>
    </row>
    <row r="3808" spans="1:4" ht="67.5">
      <c r="A3808" s="353">
        <v>89807</v>
      </c>
      <c r="B3808" s="354" t="s">
        <v>1588</v>
      </c>
      <c r="C3808" s="353" t="s">
        <v>27</v>
      </c>
      <c r="D3808" s="355">
        <v>25.15</v>
      </c>
    </row>
    <row r="3809" spans="1:4" ht="67.5">
      <c r="A3809" s="353">
        <v>89808</v>
      </c>
      <c r="B3809" s="354" t="s">
        <v>1589</v>
      </c>
      <c r="C3809" s="353" t="s">
        <v>27</v>
      </c>
      <c r="D3809" s="355">
        <v>36.659999999999997</v>
      </c>
    </row>
    <row r="3810" spans="1:4" ht="67.5">
      <c r="A3810" s="353">
        <v>89809</v>
      </c>
      <c r="B3810" s="354" t="s">
        <v>1590</v>
      </c>
      <c r="C3810" s="353" t="s">
        <v>27</v>
      </c>
      <c r="D3810" s="355">
        <v>18.13</v>
      </c>
    </row>
    <row r="3811" spans="1:4" ht="67.5">
      <c r="A3811" s="353">
        <v>89810</v>
      </c>
      <c r="B3811" s="354" t="s">
        <v>1591</v>
      </c>
      <c r="C3811" s="353" t="s">
        <v>27</v>
      </c>
      <c r="D3811" s="355">
        <v>18.079999999999998</v>
      </c>
    </row>
    <row r="3812" spans="1:4" ht="67.5">
      <c r="A3812" s="353">
        <v>89811</v>
      </c>
      <c r="B3812" s="354" t="s">
        <v>1592</v>
      </c>
      <c r="C3812" s="353" t="s">
        <v>27</v>
      </c>
      <c r="D3812" s="355">
        <v>30.61</v>
      </c>
    </row>
    <row r="3813" spans="1:4" ht="67.5">
      <c r="A3813" s="353">
        <v>89812</v>
      </c>
      <c r="B3813" s="354" t="s">
        <v>1593</v>
      </c>
      <c r="C3813" s="353" t="s">
        <v>27</v>
      </c>
      <c r="D3813" s="355">
        <v>52.74</v>
      </c>
    </row>
    <row r="3814" spans="1:4" ht="67.5">
      <c r="A3814" s="353">
        <v>89813</v>
      </c>
      <c r="B3814" s="354" t="s">
        <v>1594</v>
      </c>
      <c r="C3814" s="353" t="s">
        <v>27</v>
      </c>
      <c r="D3814" s="355">
        <v>7.23</v>
      </c>
    </row>
    <row r="3815" spans="1:4" ht="67.5">
      <c r="A3815" s="353">
        <v>89814</v>
      </c>
      <c r="B3815" s="354" t="s">
        <v>1595</v>
      </c>
      <c r="C3815" s="353" t="s">
        <v>27</v>
      </c>
      <c r="D3815" s="355">
        <v>13.95</v>
      </c>
    </row>
    <row r="3816" spans="1:4" ht="40.5">
      <c r="A3816" s="353">
        <v>89815</v>
      </c>
      <c r="B3816" s="354" t="s">
        <v>1596</v>
      </c>
      <c r="C3816" s="353" t="s">
        <v>27</v>
      </c>
      <c r="D3816" s="355">
        <v>33.619999999999997</v>
      </c>
    </row>
    <row r="3817" spans="1:4" ht="40.5">
      <c r="A3817" s="353">
        <v>89816</v>
      </c>
      <c r="B3817" s="354" t="s">
        <v>1597</v>
      </c>
      <c r="C3817" s="353" t="s">
        <v>27</v>
      </c>
      <c r="D3817" s="355">
        <v>49.22</v>
      </c>
    </row>
    <row r="3818" spans="1:4" ht="67.5">
      <c r="A3818" s="353">
        <v>89817</v>
      </c>
      <c r="B3818" s="354" t="s">
        <v>1598</v>
      </c>
      <c r="C3818" s="353" t="s">
        <v>27</v>
      </c>
      <c r="D3818" s="355">
        <v>12.08</v>
      </c>
    </row>
    <row r="3819" spans="1:4" ht="40.5">
      <c r="A3819" s="353">
        <v>89818</v>
      </c>
      <c r="B3819" s="354" t="s">
        <v>1599</v>
      </c>
      <c r="C3819" s="353" t="s">
        <v>27</v>
      </c>
      <c r="D3819" s="355">
        <v>203.53</v>
      </c>
    </row>
    <row r="3820" spans="1:4" ht="67.5">
      <c r="A3820" s="353">
        <v>89819</v>
      </c>
      <c r="B3820" s="354" t="s">
        <v>1600</v>
      </c>
      <c r="C3820" s="353" t="s">
        <v>27</v>
      </c>
      <c r="D3820" s="355">
        <v>17.27</v>
      </c>
    </row>
    <row r="3821" spans="1:4" ht="40.5">
      <c r="A3821" s="353">
        <v>89820</v>
      </c>
      <c r="B3821" s="354" t="s">
        <v>1601</v>
      </c>
      <c r="C3821" s="353" t="s">
        <v>27</v>
      </c>
      <c r="D3821" s="355">
        <v>36.74</v>
      </c>
    </row>
    <row r="3822" spans="1:4" ht="67.5">
      <c r="A3822" s="353">
        <v>89821</v>
      </c>
      <c r="B3822" s="354" t="s">
        <v>1602</v>
      </c>
      <c r="C3822" s="353" t="s">
        <v>27</v>
      </c>
      <c r="D3822" s="355">
        <v>15.09</v>
      </c>
    </row>
    <row r="3823" spans="1:4" ht="40.5">
      <c r="A3823" s="353">
        <v>89822</v>
      </c>
      <c r="B3823" s="354" t="s">
        <v>1603</v>
      </c>
      <c r="C3823" s="353" t="s">
        <v>27</v>
      </c>
      <c r="D3823" s="355">
        <v>25.36</v>
      </c>
    </row>
    <row r="3824" spans="1:4" ht="67.5">
      <c r="A3824" s="353">
        <v>89823</v>
      </c>
      <c r="B3824" s="354" t="s">
        <v>1604</v>
      </c>
      <c r="C3824" s="353" t="s">
        <v>27</v>
      </c>
      <c r="D3824" s="355">
        <v>24.71</v>
      </c>
    </row>
    <row r="3825" spans="1:4" ht="40.5">
      <c r="A3825" s="353">
        <v>89824</v>
      </c>
      <c r="B3825" s="354" t="s">
        <v>1605</v>
      </c>
      <c r="C3825" s="353" t="s">
        <v>27</v>
      </c>
      <c r="D3825" s="355">
        <v>46.09</v>
      </c>
    </row>
    <row r="3826" spans="1:4" ht="54">
      <c r="A3826" s="353">
        <v>89825</v>
      </c>
      <c r="B3826" s="354" t="s">
        <v>1606</v>
      </c>
      <c r="C3826" s="353" t="s">
        <v>27</v>
      </c>
      <c r="D3826" s="355">
        <v>15.68</v>
      </c>
    </row>
    <row r="3827" spans="1:4" ht="54">
      <c r="A3827" s="353">
        <v>89826</v>
      </c>
      <c r="B3827" s="354" t="s">
        <v>1607</v>
      </c>
      <c r="C3827" s="353" t="s">
        <v>27</v>
      </c>
      <c r="D3827" s="355">
        <v>207.46</v>
      </c>
    </row>
    <row r="3828" spans="1:4" ht="67.5">
      <c r="A3828" s="353">
        <v>89827</v>
      </c>
      <c r="B3828" s="354" t="s">
        <v>1608</v>
      </c>
      <c r="C3828" s="353" t="s">
        <v>27</v>
      </c>
      <c r="D3828" s="355">
        <v>17.28</v>
      </c>
    </row>
    <row r="3829" spans="1:4" ht="40.5">
      <c r="A3829" s="353">
        <v>89828</v>
      </c>
      <c r="B3829" s="354" t="s">
        <v>1609</v>
      </c>
      <c r="C3829" s="353" t="s">
        <v>27</v>
      </c>
      <c r="D3829" s="355">
        <v>71.66</v>
      </c>
    </row>
    <row r="3830" spans="1:4" ht="54">
      <c r="A3830" s="353">
        <v>89829</v>
      </c>
      <c r="B3830" s="354" t="s">
        <v>1610</v>
      </c>
      <c r="C3830" s="353" t="s">
        <v>27</v>
      </c>
      <c r="D3830" s="355">
        <v>26.82</v>
      </c>
    </row>
    <row r="3831" spans="1:4" ht="67.5">
      <c r="A3831" s="353">
        <v>89830</v>
      </c>
      <c r="B3831" s="354" t="s">
        <v>1611</v>
      </c>
      <c r="C3831" s="353" t="s">
        <v>27</v>
      </c>
      <c r="D3831" s="355">
        <v>29.02</v>
      </c>
    </row>
    <row r="3832" spans="1:4" ht="40.5">
      <c r="A3832" s="353">
        <v>89831</v>
      </c>
      <c r="B3832" s="354" t="s">
        <v>1612</v>
      </c>
      <c r="C3832" s="353" t="s">
        <v>27</v>
      </c>
      <c r="D3832" s="355">
        <v>248.6</v>
      </c>
    </row>
    <row r="3833" spans="1:4" ht="54">
      <c r="A3833" s="353">
        <v>89832</v>
      </c>
      <c r="B3833" s="354" t="s">
        <v>1613</v>
      </c>
      <c r="C3833" s="353" t="s">
        <v>27</v>
      </c>
      <c r="D3833" s="355">
        <v>48.44</v>
      </c>
    </row>
    <row r="3834" spans="1:4" ht="67.5">
      <c r="A3834" s="353">
        <v>89833</v>
      </c>
      <c r="B3834" s="354" t="s">
        <v>1614</v>
      </c>
      <c r="C3834" s="353" t="s">
        <v>27</v>
      </c>
      <c r="D3834" s="355">
        <v>33.200000000000003</v>
      </c>
    </row>
    <row r="3835" spans="1:4" ht="67.5">
      <c r="A3835" s="353">
        <v>89834</v>
      </c>
      <c r="B3835" s="354" t="s">
        <v>1615</v>
      </c>
      <c r="C3835" s="353" t="s">
        <v>27</v>
      </c>
      <c r="D3835" s="355">
        <v>38.36</v>
      </c>
    </row>
    <row r="3836" spans="1:4" ht="40.5">
      <c r="A3836" s="353">
        <v>89835</v>
      </c>
      <c r="B3836" s="354" t="s">
        <v>1616</v>
      </c>
      <c r="C3836" s="353" t="s">
        <v>27</v>
      </c>
      <c r="D3836" s="355">
        <v>46.98</v>
      </c>
    </row>
    <row r="3837" spans="1:4" ht="40.5">
      <c r="A3837" s="353">
        <v>89836</v>
      </c>
      <c r="B3837" s="354" t="s">
        <v>1617</v>
      </c>
      <c r="C3837" s="353" t="s">
        <v>27</v>
      </c>
      <c r="D3837" s="355">
        <v>336.22</v>
      </c>
    </row>
    <row r="3838" spans="1:4" ht="40.5">
      <c r="A3838" s="353">
        <v>89837</v>
      </c>
      <c r="B3838" s="354" t="s">
        <v>1618</v>
      </c>
      <c r="C3838" s="353" t="s">
        <v>27</v>
      </c>
      <c r="D3838" s="355">
        <v>165.67</v>
      </c>
    </row>
    <row r="3839" spans="1:4" ht="40.5">
      <c r="A3839" s="353">
        <v>89838</v>
      </c>
      <c r="B3839" s="354" t="s">
        <v>1619</v>
      </c>
      <c r="C3839" s="353" t="s">
        <v>27</v>
      </c>
      <c r="D3839" s="355">
        <v>180.36</v>
      </c>
    </row>
    <row r="3840" spans="1:4" ht="40.5">
      <c r="A3840" s="353">
        <v>89839</v>
      </c>
      <c r="B3840" s="354" t="s">
        <v>1620</v>
      </c>
      <c r="C3840" s="353" t="s">
        <v>27</v>
      </c>
      <c r="D3840" s="355">
        <v>240.24</v>
      </c>
    </row>
    <row r="3841" spans="1:4" ht="40.5">
      <c r="A3841" s="353">
        <v>89840</v>
      </c>
      <c r="B3841" s="354" t="s">
        <v>1621</v>
      </c>
      <c r="C3841" s="353" t="s">
        <v>27</v>
      </c>
      <c r="D3841" s="355">
        <v>206.62</v>
      </c>
    </row>
    <row r="3842" spans="1:4" ht="40.5">
      <c r="A3842" s="353">
        <v>89841</v>
      </c>
      <c r="B3842" s="354" t="s">
        <v>1622</v>
      </c>
      <c r="C3842" s="353" t="s">
        <v>27</v>
      </c>
      <c r="D3842" s="355">
        <v>353.24</v>
      </c>
    </row>
    <row r="3843" spans="1:4" ht="40.5">
      <c r="A3843" s="353">
        <v>89842</v>
      </c>
      <c r="B3843" s="354" t="s">
        <v>1623</v>
      </c>
      <c r="C3843" s="353" t="s">
        <v>27</v>
      </c>
      <c r="D3843" s="355">
        <v>53.55</v>
      </c>
    </row>
    <row r="3844" spans="1:4" ht="40.5">
      <c r="A3844" s="353">
        <v>89844</v>
      </c>
      <c r="B3844" s="354" t="s">
        <v>1624</v>
      </c>
      <c r="C3844" s="353" t="s">
        <v>27</v>
      </c>
      <c r="D3844" s="355">
        <v>68.64</v>
      </c>
    </row>
    <row r="3845" spans="1:4" ht="40.5">
      <c r="A3845" s="353">
        <v>89845</v>
      </c>
      <c r="B3845" s="354" t="s">
        <v>1625</v>
      </c>
      <c r="C3845" s="353" t="s">
        <v>27</v>
      </c>
      <c r="D3845" s="355">
        <v>108.14</v>
      </c>
    </row>
    <row r="3846" spans="1:4" ht="40.5">
      <c r="A3846" s="353">
        <v>89846</v>
      </c>
      <c r="B3846" s="354" t="s">
        <v>1626</v>
      </c>
      <c r="C3846" s="353" t="s">
        <v>27</v>
      </c>
      <c r="D3846" s="355">
        <v>249.22</v>
      </c>
    </row>
    <row r="3847" spans="1:4" ht="40.5">
      <c r="A3847" s="353">
        <v>89847</v>
      </c>
      <c r="B3847" s="354" t="s">
        <v>1627</v>
      </c>
      <c r="C3847" s="353" t="s">
        <v>27</v>
      </c>
      <c r="D3847" s="355">
        <v>305.58</v>
      </c>
    </row>
    <row r="3848" spans="1:4" ht="67.5">
      <c r="A3848" s="353">
        <v>89850</v>
      </c>
      <c r="B3848" s="354" t="s">
        <v>1630</v>
      </c>
      <c r="C3848" s="353" t="s">
        <v>27</v>
      </c>
      <c r="D3848" s="355">
        <v>21.87</v>
      </c>
    </row>
    <row r="3849" spans="1:4" ht="67.5">
      <c r="A3849" s="353">
        <v>89851</v>
      </c>
      <c r="B3849" s="354" t="s">
        <v>1631</v>
      </c>
      <c r="C3849" s="353" t="s">
        <v>27</v>
      </c>
      <c r="D3849" s="355">
        <v>21.82</v>
      </c>
    </row>
    <row r="3850" spans="1:4" ht="67.5">
      <c r="A3850" s="353">
        <v>89852</v>
      </c>
      <c r="B3850" s="354" t="s">
        <v>1632</v>
      </c>
      <c r="C3850" s="353" t="s">
        <v>27</v>
      </c>
      <c r="D3850" s="355">
        <v>34.35</v>
      </c>
    </row>
    <row r="3851" spans="1:4" ht="67.5">
      <c r="A3851" s="353">
        <v>89853</v>
      </c>
      <c r="B3851" s="354" t="s">
        <v>1633</v>
      </c>
      <c r="C3851" s="353" t="s">
        <v>27</v>
      </c>
      <c r="D3851" s="355">
        <v>56.48</v>
      </c>
    </row>
    <row r="3852" spans="1:4" ht="67.5">
      <c r="A3852" s="353">
        <v>89854</v>
      </c>
      <c r="B3852" s="354" t="s">
        <v>1634</v>
      </c>
      <c r="C3852" s="353" t="s">
        <v>27</v>
      </c>
      <c r="D3852" s="355">
        <v>78.41</v>
      </c>
    </row>
    <row r="3853" spans="1:4" ht="67.5">
      <c r="A3853" s="353">
        <v>89855</v>
      </c>
      <c r="B3853" s="354" t="s">
        <v>1635</v>
      </c>
      <c r="C3853" s="353" t="s">
        <v>27</v>
      </c>
      <c r="D3853" s="355">
        <v>82.87</v>
      </c>
    </row>
    <row r="3854" spans="1:4" ht="54">
      <c r="A3854" s="353">
        <v>89856</v>
      </c>
      <c r="B3854" s="354" t="s">
        <v>1636</v>
      </c>
      <c r="C3854" s="353" t="s">
        <v>27</v>
      </c>
      <c r="D3854" s="355">
        <v>17.579999999999998</v>
      </c>
    </row>
    <row r="3855" spans="1:4" ht="67.5">
      <c r="A3855" s="353">
        <v>89857</v>
      </c>
      <c r="B3855" s="354" t="s">
        <v>1637</v>
      </c>
      <c r="C3855" s="353" t="s">
        <v>27</v>
      </c>
      <c r="D3855" s="355">
        <v>27.2</v>
      </c>
    </row>
    <row r="3856" spans="1:4" ht="67.5">
      <c r="A3856" s="353">
        <v>89859</v>
      </c>
      <c r="B3856" s="354" t="s">
        <v>1638</v>
      </c>
      <c r="C3856" s="353" t="s">
        <v>27</v>
      </c>
      <c r="D3856" s="355">
        <v>115.11</v>
      </c>
    </row>
    <row r="3857" spans="1:4" ht="54">
      <c r="A3857" s="353">
        <v>89860</v>
      </c>
      <c r="B3857" s="354" t="s">
        <v>1639</v>
      </c>
      <c r="C3857" s="353" t="s">
        <v>27</v>
      </c>
      <c r="D3857" s="355">
        <v>38.19</v>
      </c>
    </row>
    <row r="3858" spans="1:4" ht="67.5">
      <c r="A3858" s="353">
        <v>89861</v>
      </c>
      <c r="B3858" s="354" t="s">
        <v>1640</v>
      </c>
      <c r="C3858" s="353" t="s">
        <v>27</v>
      </c>
      <c r="D3858" s="355">
        <v>43.35</v>
      </c>
    </row>
    <row r="3859" spans="1:4" ht="54">
      <c r="A3859" s="353">
        <v>89862</v>
      </c>
      <c r="B3859" s="354" t="s">
        <v>1641</v>
      </c>
      <c r="C3859" s="353" t="s">
        <v>27</v>
      </c>
      <c r="D3859" s="355">
        <v>92.14</v>
      </c>
    </row>
    <row r="3860" spans="1:4" ht="67.5">
      <c r="A3860" s="353">
        <v>89863</v>
      </c>
      <c r="B3860" s="354" t="s">
        <v>1642</v>
      </c>
      <c r="C3860" s="353" t="s">
        <v>27</v>
      </c>
      <c r="D3860" s="355">
        <v>178.3</v>
      </c>
    </row>
    <row r="3861" spans="1:4" ht="40.5">
      <c r="A3861" s="353">
        <v>89866</v>
      </c>
      <c r="B3861" s="354" t="s">
        <v>1643</v>
      </c>
      <c r="C3861" s="353" t="s">
        <v>27</v>
      </c>
      <c r="D3861" s="355">
        <v>4.09</v>
      </c>
    </row>
    <row r="3862" spans="1:4" ht="40.5">
      <c r="A3862" s="353">
        <v>89867</v>
      </c>
      <c r="B3862" s="354" t="s">
        <v>1644</v>
      </c>
      <c r="C3862" s="353" t="s">
        <v>27</v>
      </c>
      <c r="D3862" s="355">
        <v>4.84</v>
      </c>
    </row>
    <row r="3863" spans="1:4" ht="40.5">
      <c r="A3863" s="353">
        <v>89868</v>
      </c>
      <c r="B3863" s="354" t="s">
        <v>315</v>
      </c>
      <c r="C3863" s="353" t="s">
        <v>27</v>
      </c>
      <c r="D3863" s="355">
        <v>3.2</v>
      </c>
    </row>
    <row r="3864" spans="1:4" ht="40.5">
      <c r="A3864" s="353">
        <v>89869</v>
      </c>
      <c r="B3864" s="354" t="s">
        <v>1645</v>
      </c>
      <c r="C3864" s="353" t="s">
        <v>27</v>
      </c>
      <c r="D3864" s="355">
        <v>6.93</v>
      </c>
    </row>
    <row r="3865" spans="1:4" ht="54">
      <c r="A3865" s="353">
        <v>89979</v>
      </c>
      <c r="B3865" s="354" t="s">
        <v>1656</v>
      </c>
      <c r="C3865" s="353" t="s">
        <v>27</v>
      </c>
      <c r="D3865" s="355">
        <v>23.41</v>
      </c>
    </row>
    <row r="3866" spans="1:4" ht="54">
      <c r="A3866" s="353">
        <v>89980</v>
      </c>
      <c r="B3866" s="354" t="s">
        <v>1657</v>
      </c>
      <c r="C3866" s="353" t="s">
        <v>27</v>
      </c>
      <c r="D3866" s="355">
        <v>9.0299999999999994</v>
      </c>
    </row>
    <row r="3867" spans="1:4" ht="54">
      <c r="A3867" s="353">
        <v>89981</v>
      </c>
      <c r="B3867" s="354" t="s">
        <v>1658</v>
      </c>
      <c r="C3867" s="353" t="s">
        <v>27</v>
      </c>
      <c r="D3867" s="355">
        <v>21.13</v>
      </c>
    </row>
    <row r="3868" spans="1:4" ht="54">
      <c r="A3868" s="353">
        <v>90373</v>
      </c>
      <c r="B3868" s="354" t="s">
        <v>1680</v>
      </c>
      <c r="C3868" s="353" t="s">
        <v>27</v>
      </c>
      <c r="D3868" s="355">
        <v>11.93</v>
      </c>
    </row>
    <row r="3869" spans="1:4" ht="54">
      <c r="A3869" s="353">
        <v>90374</v>
      </c>
      <c r="B3869" s="354" t="s">
        <v>1681</v>
      </c>
      <c r="C3869" s="353" t="s">
        <v>27</v>
      </c>
      <c r="D3869" s="355">
        <v>18.96</v>
      </c>
    </row>
    <row r="3870" spans="1:4" ht="54">
      <c r="A3870" s="353">
        <v>90375</v>
      </c>
      <c r="B3870" s="354" t="s">
        <v>331</v>
      </c>
      <c r="C3870" s="353" t="s">
        <v>27</v>
      </c>
      <c r="D3870" s="355">
        <v>7.28</v>
      </c>
    </row>
    <row r="3871" spans="1:4" ht="40.5">
      <c r="A3871" s="353">
        <v>92287</v>
      </c>
      <c r="B3871" s="354" t="s">
        <v>4250</v>
      </c>
      <c r="C3871" s="353" t="s">
        <v>27</v>
      </c>
      <c r="D3871" s="355">
        <v>16.98</v>
      </c>
    </row>
    <row r="3872" spans="1:4" ht="40.5">
      <c r="A3872" s="353">
        <v>92288</v>
      </c>
      <c r="B3872" s="354" t="s">
        <v>4251</v>
      </c>
      <c r="C3872" s="353" t="s">
        <v>27</v>
      </c>
      <c r="D3872" s="355">
        <v>26.84</v>
      </c>
    </row>
    <row r="3873" spans="1:4" ht="40.5">
      <c r="A3873" s="353">
        <v>92289</v>
      </c>
      <c r="B3873" s="354" t="s">
        <v>4252</v>
      </c>
      <c r="C3873" s="353" t="s">
        <v>27</v>
      </c>
      <c r="D3873" s="355">
        <v>48.32</v>
      </c>
    </row>
    <row r="3874" spans="1:4" ht="40.5">
      <c r="A3874" s="353">
        <v>92290</v>
      </c>
      <c r="B3874" s="354" t="s">
        <v>4253</v>
      </c>
      <c r="C3874" s="353" t="s">
        <v>27</v>
      </c>
      <c r="D3874" s="355">
        <v>74.31</v>
      </c>
    </row>
    <row r="3875" spans="1:4" ht="40.5">
      <c r="A3875" s="353">
        <v>92291</v>
      </c>
      <c r="B3875" s="354" t="s">
        <v>4254</v>
      </c>
      <c r="C3875" s="353" t="s">
        <v>27</v>
      </c>
      <c r="D3875" s="355">
        <v>114.73</v>
      </c>
    </row>
    <row r="3876" spans="1:4" ht="40.5">
      <c r="A3876" s="353">
        <v>92292</v>
      </c>
      <c r="B3876" s="354" t="s">
        <v>4255</v>
      </c>
      <c r="C3876" s="353" t="s">
        <v>27</v>
      </c>
      <c r="D3876" s="355">
        <v>365.26</v>
      </c>
    </row>
    <row r="3877" spans="1:4" ht="40.5">
      <c r="A3877" s="353">
        <v>92293</v>
      </c>
      <c r="B3877" s="354" t="s">
        <v>4256</v>
      </c>
      <c r="C3877" s="353" t="s">
        <v>27</v>
      </c>
      <c r="D3877" s="355">
        <v>9.61</v>
      </c>
    </row>
    <row r="3878" spans="1:4" ht="40.5">
      <c r="A3878" s="353">
        <v>92294</v>
      </c>
      <c r="B3878" s="354" t="s">
        <v>4257</v>
      </c>
      <c r="C3878" s="353" t="s">
        <v>27</v>
      </c>
      <c r="D3878" s="355">
        <v>16.36</v>
      </c>
    </row>
    <row r="3879" spans="1:4" ht="40.5">
      <c r="A3879" s="353">
        <v>92295</v>
      </c>
      <c r="B3879" s="354" t="s">
        <v>4258</v>
      </c>
      <c r="C3879" s="353" t="s">
        <v>27</v>
      </c>
      <c r="D3879" s="355">
        <v>31.42</v>
      </c>
    </row>
    <row r="3880" spans="1:4" ht="40.5">
      <c r="A3880" s="353">
        <v>92296</v>
      </c>
      <c r="B3880" s="354" t="s">
        <v>4259</v>
      </c>
      <c r="C3880" s="353" t="s">
        <v>27</v>
      </c>
      <c r="D3880" s="355">
        <v>42.14</v>
      </c>
    </row>
    <row r="3881" spans="1:4" ht="40.5">
      <c r="A3881" s="353">
        <v>92297</v>
      </c>
      <c r="B3881" s="354" t="s">
        <v>4260</v>
      </c>
      <c r="C3881" s="353" t="s">
        <v>27</v>
      </c>
      <c r="D3881" s="355">
        <v>65.75</v>
      </c>
    </row>
    <row r="3882" spans="1:4" ht="40.5">
      <c r="A3882" s="353">
        <v>92298</v>
      </c>
      <c r="B3882" s="354" t="s">
        <v>4261</v>
      </c>
      <c r="C3882" s="353" t="s">
        <v>27</v>
      </c>
      <c r="D3882" s="355">
        <v>188.43</v>
      </c>
    </row>
    <row r="3883" spans="1:4" ht="40.5">
      <c r="A3883" s="353">
        <v>92299</v>
      </c>
      <c r="B3883" s="354" t="s">
        <v>4262</v>
      </c>
      <c r="C3883" s="353" t="s">
        <v>27</v>
      </c>
      <c r="D3883" s="355">
        <v>22.37</v>
      </c>
    </row>
    <row r="3884" spans="1:4" ht="40.5">
      <c r="A3884" s="353">
        <v>92300</v>
      </c>
      <c r="B3884" s="354" t="s">
        <v>4263</v>
      </c>
      <c r="C3884" s="353" t="s">
        <v>27</v>
      </c>
      <c r="D3884" s="355">
        <v>34.07</v>
      </c>
    </row>
    <row r="3885" spans="1:4" ht="40.5">
      <c r="A3885" s="353">
        <v>92301</v>
      </c>
      <c r="B3885" s="354" t="s">
        <v>4264</v>
      </c>
      <c r="C3885" s="353" t="s">
        <v>27</v>
      </c>
      <c r="D3885" s="355">
        <v>68.98</v>
      </c>
    </row>
    <row r="3886" spans="1:4" ht="40.5">
      <c r="A3886" s="353">
        <v>92302</v>
      </c>
      <c r="B3886" s="354" t="s">
        <v>4265</v>
      </c>
      <c r="C3886" s="353" t="s">
        <v>27</v>
      </c>
      <c r="D3886" s="355">
        <v>91.88</v>
      </c>
    </row>
    <row r="3887" spans="1:4" ht="40.5">
      <c r="A3887" s="353">
        <v>92303</v>
      </c>
      <c r="B3887" s="354" t="s">
        <v>4266</v>
      </c>
      <c r="C3887" s="353" t="s">
        <v>27</v>
      </c>
      <c r="D3887" s="355">
        <v>170.6</v>
      </c>
    </row>
    <row r="3888" spans="1:4" ht="40.5">
      <c r="A3888" s="353">
        <v>92304</v>
      </c>
      <c r="B3888" s="354" t="s">
        <v>4267</v>
      </c>
      <c r="C3888" s="353" t="s">
        <v>27</v>
      </c>
      <c r="D3888" s="355">
        <v>450.33</v>
      </c>
    </row>
    <row r="3889" spans="1:4" ht="54">
      <c r="A3889" s="353">
        <v>92311</v>
      </c>
      <c r="B3889" s="354" t="s">
        <v>4268</v>
      </c>
      <c r="C3889" s="353" t="s">
        <v>27</v>
      </c>
      <c r="D3889" s="355">
        <v>10.77</v>
      </c>
    </row>
    <row r="3890" spans="1:4" ht="54">
      <c r="A3890" s="353">
        <v>92312</v>
      </c>
      <c r="B3890" s="354" t="s">
        <v>4269</v>
      </c>
      <c r="C3890" s="353" t="s">
        <v>27</v>
      </c>
      <c r="D3890" s="355">
        <v>18.93</v>
      </c>
    </row>
    <row r="3891" spans="1:4" ht="54">
      <c r="A3891" s="353">
        <v>92313</v>
      </c>
      <c r="B3891" s="354" t="s">
        <v>4270</v>
      </c>
      <c r="C3891" s="353" t="s">
        <v>27</v>
      </c>
      <c r="D3891" s="355">
        <v>28.78</v>
      </c>
    </row>
    <row r="3892" spans="1:4" ht="54">
      <c r="A3892" s="353">
        <v>92314</v>
      </c>
      <c r="B3892" s="354" t="s">
        <v>4271</v>
      </c>
      <c r="C3892" s="353" t="s">
        <v>27</v>
      </c>
      <c r="D3892" s="355">
        <v>6.95</v>
      </c>
    </row>
    <row r="3893" spans="1:4" ht="54">
      <c r="A3893" s="353">
        <v>92315</v>
      </c>
      <c r="B3893" s="354" t="s">
        <v>4272</v>
      </c>
      <c r="C3893" s="353" t="s">
        <v>27</v>
      </c>
      <c r="D3893" s="355">
        <v>10.93</v>
      </c>
    </row>
    <row r="3894" spans="1:4" ht="54">
      <c r="A3894" s="353">
        <v>92316</v>
      </c>
      <c r="B3894" s="354" t="s">
        <v>4273</v>
      </c>
      <c r="C3894" s="353" t="s">
        <v>27</v>
      </c>
      <c r="D3894" s="355">
        <v>17.68</v>
      </c>
    </row>
    <row r="3895" spans="1:4" ht="54">
      <c r="A3895" s="353">
        <v>92317</v>
      </c>
      <c r="B3895" s="354" t="s">
        <v>4274</v>
      </c>
      <c r="C3895" s="353" t="s">
        <v>27</v>
      </c>
      <c r="D3895" s="355">
        <v>14.71</v>
      </c>
    </row>
    <row r="3896" spans="1:4" ht="54">
      <c r="A3896" s="353">
        <v>92318</v>
      </c>
      <c r="B3896" s="354" t="s">
        <v>4275</v>
      </c>
      <c r="C3896" s="353" t="s">
        <v>27</v>
      </c>
      <c r="D3896" s="355">
        <v>24.98</v>
      </c>
    </row>
    <row r="3897" spans="1:4" ht="54">
      <c r="A3897" s="353">
        <v>92319</v>
      </c>
      <c r="B3897" s="354" t="s">
        <v>4276</v>
      </c>
      <c r="C3897" s="353" t="s">
        <v>27</v>
      </c>
      <c r="D3897" s="355">
        <v>36.69</v>
      </c>
    </row>
    <row r="3898" spans="1:4" ht="54">
      <c r="A3898" s="353">
        <v>92326</v>
      </c>
      <c r="B3898" s="354" t="s">
        <v>4277</v>
      </c>
      <c r="C3898" s="353" t="s">
        <v>27</v>
      </c>
      <c r="D3898" s="355">
        <v>12.14</v>
      </c>
    </row>
    <row r="3899" spans="1:4" ht="54">
      <c r="A3899" s="353">
        <v>92327</v>
      </c>
      <c r="B3899" s="354" t="s">
        <v>4278</v>
      </c>
      <c r="C3899" s="353" t="s">
        <v>27</v>
      </c>
      <c r="D3899" s="355">
        <v>20.74</v>
      </c>
    </row>
    <row r="3900" spans="1:4" ht="54">
      <c r="A3900" s="353">
        <v>92328</v>
      </c>
      <c r="B3900" s="354" t="s">
        <v>4279</v>
      </c>
      <c r="C3900" s="353" t="s">
        <v>27</v>
      </c>
      <c r="D3900" s="355">
        <v>32.01</v>
      </c>
    </row>
    <row r="3901" spans="1:4" ht="40.5">
      <c r="A3901" s="353">
        <v>92329</v>
      </c>
      <c r="B3901" s="354" t="s">
        <v>4280</v>
      </c>
      <c r="C3901" s="353" t="s">
        <v>27</v>
      </c>
      <c r="D3901" s="355">
        <v>7.08</v>
      </c>
    </row>
    <row r="3902" spans="1:4" ht="40.5">
      <c r="A3902" s="353">
        <v>92330</v>
      </c>
      <c r="B3902" s="354" t="s">
        <v>4281</v>
      </c>
      <c r="C3902" s="353" t="s">
        <v>27</v>
      </c>
      <c r="D3902" s="355">
        <v>12.12</v>
      </c>
    </row>
    <row r="3903" spans="1:4" ht="40.5">
      <c r="A3903" s="353">
        <v>92331</v>
      </c>
      <c r="B3903" s="354" t="s">
        <v>4282</v>
      </c>
      <c r="C3903" s="353" t="s">
        <v>27</v>
      </c>
      <c r="D3903" s="355">
        <v>19.84</v>
      </c>
    </row>
    <row r="3904" spans="1:4" ht="40.5">
      <c r="A3904" s="353">
        <v>92332</v>
      </c>
      <c r="B3904" s="354" t="s">
        <v>4283</v>
      </c>
      <c r="C3904" s="353" t="s">
        <v>27</v>
      </c>
      <c r="D3904" s="355">
        <v>14.89</v>
      </c>
    </row>
    <row r="3905" spans="1:4" ht="40.5">
      <c r="A3905" s="353">
        <v>92333</v>
      </c>
      <c r="B3905" s="354" t="s">
        <v>4284</v>
      </c>
      <c r="C3905" s="353" t="s">
        <v>27</v>
      </c>
      <c r="D3905" s="355">
        <v>27.38</v>
      </c>
    </row>
    <row r="3906" spans="1:4" ht="40.5">
      <c r="A3906" s="353">
        <v>92334</v>
      </c>
      <c r="B3906" s="354" t="s">
        <v>4285</v>
      </c>
      <c r="C3906" s="353" t="s">
        <v>27</v>
      </c>
      <c r="D3906" s="355">
        <v>40.97</v>
      </c>
    </row>
    <row r="3907" spans="1:4" ht="40.5">
      <c r="A3907" s="353">
        <v>92344</v>
      </c>
      <c r="B3907" s="354" t="s">
        <v>5722</v>
      </c>
      <c r="C3907" s="353" t="s">
        <v>27</v>
      </c>
      <c r="D3907" s="355">
        <v>46.99</v>
      </c>
    </row>
    <row r="3908" spans="1:4" ht="40.5">
      <c r="A3908" s="353">
        <v>92345</v>
      </c>
      <c r="B3908" s="354" t="s">
        <v>5723</v>
      </c>
      <c r="C3908" s="353" t="s">
        <v>27</v>
      </c>
      <c r="D3908" s="355">
        <v>46.97</v>
      </c>
    </row>
    <row r="3909" spans="1:4" ht="54">
      <c r="A3909" s="353">
        <v>92346</v>
      </c>
      <c r="B3909" s="354" t="s">
        <v>5724</v>
      </c>
      <c r="C3909" s="353" t="s">
        <v>27</v>
      </c>
      <c r="D3909" s="355">
        <v>62.85</v>
      </c>
    </row>
    <row r="3910" spans="1:4" ht="54">
      <c r="A3910" s="353">
        <v>92347</v>
      </c>
      <c r="B3910" s="354" t="s">
        <v>5725</v>
      </c>
      <c r="C3910" s="353" t="s">
        <v>27</v>
      </c>
      <c r="D3910" s="355">
        <v>70.540000000000006</v>
      </c>
    </row>
    <row r="3911" spans="1:4" ht="40.5">
      <c r="A3911" s="353">
        <v>92348</v>
      </c>
      <c r="B3911" s="354" t="s">
        <v>5726</v>
      </c>
      <c r="C3911" s="353" t="s">
        <v>27</v>
      </c>
      <c r="D3911" s="355">
        <v>89.95</v>
      </c>
    </row>
    <row r="3912" spans="1:4" ht="40.5">
      <c r="A3912" s="353">
        <v>92349</v>
      </c>
      <c r="B3912" s="354" t="s">
        <v>5727</v>
      </c>
      <c r="C3912" s="353" t="s">
        <v>27</v>
      </c>
      <c r="D3912" s="355">
        <v>96.8</v>
      </c>
    </row>
    <row r="3913" spans="1:4" ht="54">
      <c r="A3913" s="353">
        <v>92350</v>
      </c>
      <c r="B3913" s="354" t="s">
        <v>5728</v>
      </c>
      <c r="C3913" s="353" t="s">
        <v>27</v>
      </c>
      <c r="D3913" s="355">
        <v>69.760000000000005</v>
      </c>
    </row>
    <row r="3914" spans="1:4" ht="54">
      <c r="A3914" s="353">
        <v>92351</v>
      </c>
      <c r="B3914" s="354" t="s">
        <v>5729</v>
      </c>
      <c r="C3914" s="353" t="s">
        <v>27</v>
      </c>
      <c r="D3914" s="355">
        <v>68.05</v>
      </c>
    </row>
    <row r="3915" spans="1:4" ht="54">
      <c r="A3915" s="353">
        <v>92352</v>
      </c>
      <c r="B3915" s="354" t="s">
        <v>5730</v>
      </c>
      <c r="C3915" s="353" t="s">
        <v>27</v>
      </c>
      <c r="D3915" s="355">
        <v>108.98</v>
      </c>
    </row>
    <row r="3916" spans="1:4" ht="54">
      <c r="A3916" s="353">
        <v>92353</v>
      </c>
      <c r="B3916" s="354" t="s">
        <v>5731</v>
      </c>
      <c r="C3916" s="353" t="s">
        <v>27</v>
      </c>
      <c r="D3916" s="355">
        <v>101.45</v>
      </c>
    </row>
    <row r="3917" spans="1:4" ht="54">
      <c r="A3917" s="353">
        <v>92354</v>
      </c>
      <c r="B3917" s="354" t="s">
        <v>5732</v>
      </c>
      <c r="C3917" s="353" t="s">
        <v>27</v>
      </c>
      <c r="D3917" s="355">
        <v>146.62</v>
      </c>
    </row>
    <row r="3918" spans="1:4" ht="54">
      <c r="A3918" s="353">
        <v>92355</v>
      </c>
      <c r="B3918" s="354" t="s">
        <v>5733</v>
      </c>
      <c r="C3918" s="353" t="s">
        <v>27</v>
      </c>
      <c r="D3918" s="355">
        <v>132.11000000000001</v>
      </c>
    </row>
    <row r="3919" spans="1:4" ht="40.5">
      <c r="A3919" s="353">
        <v>92356</v>
      </c>
      <c r="B3919" s="354" t="s">
        <v>5734</v>
      </c>
      <c r="C3919" s="353" t="s">
        <v>27</v>
      </c>
      <c r="D3919" s="355">
        <v>90.72</v>
      </c>
    </row>
    <row r="3920" spans="1:4" ht="54">
      <c r="A3920" s="353">
        <v>92357</v>
      </c>
      <c r="B3920" s="354" t="s">
        <v>5735</v>
      </c>
      <c r="C3920" s="353" t="s">
        <v>27</v>
      </c>
      <c r="D3920" s="355">
        <v>139.08000000000001</v>
      </c>
    </row>
    <row r="3921" spans="1:4" ht="40.5">
      <c r="A3921" s="353">
        <v>92358</v>
      </c>
      <c r="B3921" s="354" t="s">
        <v>5736</v>
      </c>
      <c r="C3921" s="353" t="s">
        <v>27</v>
      </c>
      <c r="D3921" s="355">
        <v>174.81</v>
      </c>
    </row>
    <row r="3922" spans="1:4" ht="54">
      <c r="A3922" s="353">
        <v>92369</v>
      </c>
      <c r="B3922" s="354" t="s">
        <v>5737</v>
      </c>
      <c r="C3922" s="353" t="s">
        <v>27</v>
      </c>
      <c r="D3922" s="355">
        <v>24.21</v>
      </c>
    </row>
    <row r="3923" spans="1:4" ht="54">
      <c r="A3923" s="353">
        <v>92370</v>
      </c>
      <c r="B3923" s="354" t="s">
        <v>5738</v>
      </c>
      <c r="C3923" s="353" t="s">
        <v>27</v>
      </c>
      <c r="D3923" s="355">
        <v>25.59</v>
      </c>
    </row>
    <row r="3924" spans="1:4" ht="54">
      <c r="A3924" s="353">
        <v>92371</v>
      </c>
      <c r="B3924" s="354" t="s">
        <v>5739</v>
      </c>
      <c r="C3924" s="353" t="s">
        <v>27</v>
      </c>
      <c r="D3924" s="355">
        <v>29.73</v>
      </c>
    </row>
    <row r="3925" spans="1:4" ht="54">
      <c r="A3925" s="353">
        <v>92372</v>
      </c>
      <c r="B3925" s="354" t="s">
        <v>5740</v>
      </c>
      <c r="C3925" s="353" t="s">
        <v>27</v>
      </c>
      <c r="D3925" s="355">
        <v>31.02</v>
      </c>
    </row>
    <row r="3926" spans="1:4" ht="54">
      <c r="A3926" s="353">
        <v>92373</v>
      </c>
      <c r="B3926" s="354" t="s">
        <v>5741</v>
      </c>
      <c r="C3926" s="353" t="s">
        <v>27</v>
      </c>
      <c r="D3926" s="355">
        <v>35.51</v>
      </c>
    </row>
    <row r="3927" spans="1:4" ht="54">
      <c r="A3927" s="353">
        <v>92374</v>
      </c>
      <c r="B3927" s="354" t="s">
        <v>5742</v>
      </c>
      <c r="C3927" s="353" t="s">
        <v>27</v>
      </c>
      <c r="D3927" s="355">
        <v>35.76</v>
      </c>
    </row>
    <row r="3928" spans="1:4" ht="54">
      <c r="A3928" s="353">
        <v>92375</v>
      </c>
      <c r="B3928" s="354" t="s">
        <v>5743</v>
      </c>
      <c r="C3928" s="353" t="s">
        <v>27</v>
      </c>
      <c r="D3928" s="355">
        <v>46.96</v>
      </c>
    </row>
    <row r="3929" spans="1:4" ht="54">
      <c r="A3929" s="353">
        <v>92376</v>
      </c>
      <c r="B3929" s="354" t="s">
        <v>5744</v>
      </c>
      <c r="C3929" s="353" t="s">
        <v>27</v>
      </c>
      <c r="D3929" s="355">
        <v>46.94</v>
      </c>
    </row>
    <row r="3930" spans="1:4" ht="54">
      <c r="A3930" s="353">
        <v>92377</v>
      </c>
      <c r="B3930" s="354" t="s">
        <v>5745</v>
      </c>
      <c r="C3930" s="353" t="s">
        <v>27</v>
      </c>
      <c r="D3930" s="355">
        <v>63.91</v>
      </c>
    </row>
    <row r="3931" spans="1:4" ht="54">
      <c r="A3931" s="353">
        <v>92378</v>
      </c>
      <c r="B3931" s="354" t="s">
        <v>5746</v>
      </c>
      <c r="C3931" s="353" t="s">
        <v>27</v>
      </c>
      <c r="D3931" s="355">
        <v>71.599999999999994</v>
      </c>
    </row>
    <row r="3932" spans="1:4" ht="54">
      <c r="A3932" s="353">
        <v>92379</v>
      </c>
      <c r="B3932" s="354" t="s">
        <v>5747</v>
      </c>
      <c r="C3932" s="353" t="s">
        <v>27</v>
      </c>
      <c r="D3932" s="355">
        <v>92.14</v>
      </c>
    </row>
    <row r="3933" spans="1:4" ht="54">
      <c r="A3933" s="353">
        <v>92380</v>
      </c>
      <c r="B3933" s="354" t="s">
        <v>5748</v>
      </c>
      <c r="C3933" s="353" t="s">
        <v>27</v>
      </c>
      <c r="D3933" s="355">
        <v>98.99</v>
      </c>
    </row>
    <row r="3934" spans="1:4" ht="54">
      <c r="A3934" s="353">
        <v>92381</v>
      </c>
      <c r="B3934" s="354" t="s">
        <v>5749</v>
      </c>
      <c r="C3934" s="353" t="s">
        <v>27</v>
      </c>
      <c r="D3934" s="355">
        <v>36.68</v>
      </c>
    </row>
    <row r="3935" spans="1:4" ht="54">
      <c r="A3935" s="353">
        <v>92382</v>
      </c>
      <c r="B3935" s="354" t="s">
        <v>5750</v>
      </c>
      <c r="C3935" s="353" t="s">
        <v>27</v>
      </c>
      <c r="D3935" s="355">
        <v>34.85</v>
      </c>
    </row>
    <row r="3936" spans="1:4" ht="67.5">
      <c r="A3936" s="353">
        <v>92383</v>
      </c>
      <c r="B3936" s="354" t="s">
        <v>5751</v>
      </c>
      <c r="C3936" s="353" t="s">
        <v>27</v>
      </c>
      <c r="D3936" s="355">
        <v>47.22</v>
      </c>
    </row>
    <row r="3937" spans="1:4" ht="67.5">
      <c r="A3937" s="353">
        <v>92384</v>
      </c>
      <c r="B3937" s="354" t="s">
        <v>5752</v>
      </c>
      <c r="C3937" s="353" t="s">
        <v>27</v>
      </c>
      <c r="D3937" s="355">
        <v>43.56</v>
      </c>
    </row>
    <row r="3938" spans="1:4" ht="67.5">
      <c r="A3938" s="353">
        <v>92385</v>
      </c>
      <c r="B3938" s="354" t="s">
        <v>5753</v>
      </c>
      <c r="C3938" s="353" t="s">
        <v>27</v>
      </c>
      <c r="D3938" s="355">
        <v>54.44</v>
      </c>
    </row>
    <row r="3939" spans="1:4" ht="67.5">
      <c r="A3939" s="353">
        <v>92386</v>
      </c>
      <c r="B3939" s="354" t="s">
        <v>5754</v>
      </c>
      <c r="C3939" s="353" t="s">
        <v>27</v>
      </c>
      <c r="D3939" s="355">
        <v>51.92</v>
      </c>
    </row>
    <row r="3940" spans="1:4" ht="54">
      <c r="A3940" s="353">
        <v>92387</v>
      </c>
      <c r="B3940" s="354" t="s">
        <v>5755</v>
      </c>
      <c r="C3940" s="353" t="s">
        <v>27</v>
      </c>
      <c r="D3940" s="355">
        <v>69.7</v>
      </c>
    </row>
    <row r="3941" spans="1:4" ht="54">
      <c r="A3941" s="353">
        <v>92388</v>
      </c>
      <c r="B3941" s="354" t="s">
        <v>5756</v>
      </c>
      <c r="C3941" s="353" t="s">
        <v>27</v>
      </c>
      <c r="D3941" s="355">
        <v>67.989999999999995</v>
      </c>
    </row>
    <row r="3942" spans="1:4" ht="67.5">
      <c r="A3942" s="353">
        <v>92389</v>
      </c>
      <c r="B3942" s="354" t="s">
        <v>5757</v>
      </c>
      <c r="C3942" s="353" t="s">
        <v>27</v>
      </c>
      <c r="D3942" s="355">
        <v>110.6</v>
      </c>
    </row>
    <row r="3943" spans="1:4" ht="67.5">
      <c r="A3943" s="353">
        <v>92390</v>
      </c>
      <c r="B3943" s="354" t="s">
        <v>5758</v>
      </c>
      <c r="C3943" s="353" t="s">
        <v>27</v>
      </c>
      <c r="D3943" s="355">
        <v>103.07</v>
      </c>
    </row>
    <row r="3944" spans="1:4" ht="54">
      <c r="A3944" s="353">
        <v>92635</v>
      </c>
      <c r="B3944" s="354" t="s">
        <v>5759</v>
      </c>
      <c r="C3944" s="353" t="s">
        <v>27</v>
      </c>
      <c r="D3944" s="355">
        <v>149.9</v>
      </c>
    </row>
    <row r="3945" spans="1:4" ht="54">
      <c r="A3945" s="353">
        <v>92636</v>
      </c>
      <c r="B3945" s="354" t="s">
        <v>5760</v>
      </c>
      <c r="C3945" s="353" t="s">
        <v>27</v>
      </c>
      <c r="D3945" s="355">
        <v>135.38999999999999</v>
      </c>
    </row>
    <row r="3946" spans="1:4" ht="54">
      <c r="A3946" s="353">
        <v>92637</v>
      </c>
      <c r="B3946" s="354" t="s">
        <v>5761</v>
      </c>
      <c r="C3946" s="353" t="s">
        <v>27</v>
      </c>
      <c r="D3946" s="355">
        <v>47.17</v>
      </c>
    </row>
    <row r="3947" spans="1:4" ht="54">
      <c r="A3947" s="353">
        <v>92638</v>
      </c>
      <c r="B3947" s="354" t="s">
        <v>5762</v>
      </c>
      <c r="C3947" s="353" t="s">
        <v>27</v>
      </c>
      <c r="D3947" s="355">
        <v>58.54</v>
      </c>
    </row>
    <row r="3948" spans="1:4" ht="54">
      <c r="A3948" s="353">
        <v>92639</v>
      </c>
      <c r="B3948" s="354" t="s">
        <v>5763</v>
      </c>
      <c r="C3948" s="353" t="s">
        <v>27</v>
      </c>
      <c r="D3948" s="355">
        <v>68.3</v>
      </c>
    </row>
    <row r="3949" spans="1:4" ht="54">
      <c r="A3949" s="353">
        <v>92640</v>
      </c>
      <c r="B3949" s="354" t="s">
        <v>5764</v>
      </c>
      <c r="C3949" s="353" t="s">
        <v>27</v>
      </c>
      <c r="D3949" s="355">
        <v>90.62</v>
      </c>
    </row>
    <row r="3950" spans="1:4" ht="54">
      <c r="A3950" s="353">
        <v>92642</v>
      </c>
      <c r="B3950" s="354" t="s">
        <v>5765</v>
      </c>
      <c r="C3950" s="353" t="s">
        <v>27</v>
      </c>
      <c r="D3950" s="355">
        <v>141.19</v>
      </c>
    </row>
    <row r="3951" spans="1:4" ht="54">
      <c r="A3951" s="353">
        <v>92644</v>
      </c>
      <c r="B3951" s="354" t="s">
        <v>5766</v>
      </c>
      <c r="C3951" s="353" t="s">
        <v>27</v>
      </c>
      <c r="D3951" s="355">
        <v>179.17</v>
      </c>
    </row>
    <row r="3952" spans="1:4" ht="54">
      <c r="A3952" s="353">
        <v>92657</v>
      </c>
      <c r="B3952" s="354" t="s">
        <v>5767</v>
      </c>
      <c r="C3952" s="353" t="s">
        <v>27</v>
      </c>
      <c r="D3952" s="355">
        <v>18.32</v>
      </c>
    </row>
    <row r="3953" spans="1:4" ht="54">
      <c r="A3953" s="353">
        <v>92658</v>
      </c>
      <c r="B3953" s="354" t="s">
        <v>5768</v>
      </c>
      <c r="C3953" s="353" t="s">
        <v>27</v>
      </c>
      <c r="D3953" s="355">
        <v>19.7</v>
      </c>
    </row>
    <row r="3954" spans="1:4" ht="54">
      <c r="A3954" s="353">
        <v>92659</v>
      </c>
      <c r="B3954" s="354" t="s">
        <v>5769</v>
      </c>
      <c r="C3954" s="353" t="s">
        <v>27</v>
      </c>
      <c r="D3954" s="355">
        <v>23.03</v>
      </c>
    </row>
    <row r="3955" spans="1:4" ht="54">
      <c r="A3955" s="353">
        <v>92660</v>
      </c>
      <c r="B3955" s="354" t="s">
        <v>5770</v>
      </c>
      <c r="C3955" s="353" t="s">
        <v>27</v>
      </c>
      <c r="D3955" s="355">
        <v>24.32</v>
      </c>
    </row>
    <row r="3956" spans="1:4" ht="54">
      <c r="A3956" s="353">
        <v>92661</v>
      </c>
      <c r="B3956" s="354" t="s">
        <v>5771</v>
      </c>
      <c r="C3956" s="353" t="s">
        <v>27</v>
      </c>
      <c r="D3956" s="355">
        <v>27.89</v>
      </c>
    </row>
    <row r="3957" spans="1:4" ht="54">
      <c r="A3957" s="353">
        <v>92662</v>
      </c>
      <c r="B3957" s="354" t="s">
        <v>5772</v>
      </c>
      <c r="C3957" s="353" t="s">
        <v>27</v>
      </c>
      <c r="D3957" s="355">
        <v>28.14</v>
      </c>
    </row>
    <row r="3958" spans="1:4" ht="54">
      <c r="A3958" s="353">
        <v>92663</v>
      </c>
      <c r="B3958" s="354" t="s">
        <v>5773</v>
      </c>
      <c r="C3958" s="353" t="s">
        <v>27</v>
      </c>
      <c r="D3958" s="355">
        <v>38.17</v>
      </c>
    </row>
    <row r="3959" spans="1:4" ht="54">
      <c r="A3959" s="353">
        <v>92664</v>
      </c>
      <c r="B3959" s="354" t="s">
        <v>5774</v>
      </c>
      <c r="C3959" s="353" t="s">
        <v>27</v>
      </c>
      <c r="D3959" s="355">
        <v>38.15</v>
      </c>
    </row>
    <row r="3960" spans="1:4" ht="54">
      <c r="A3960" s="353">
        <v>92665</v>
      </c>
      <c r="B3960" s="354" t="s">
        <v>5775</v>
      </c>
      <c r="C3960" s="353" t="s">
        <v>27</v>
      </c>
      <c r="D3960" s="355">
        <v>53.38</v>
      </c>
    </row>
    <row r="3961" spans="1:4" ht="54">
      <c r="A3961" s="353">
        <v>92666</v>
      </c>
      <c r="B3961" s="354" t="s">
        <v>5776</v>
      </c>
      <c r="C3961" s="353" t="s">
        <v>27</v>
      </c>
      <c r="D3961" s="355">
        <v>61.07</v>
      </c>
    </row>
    <row r="3962" spans="1:4" ht="54">
      <c r="A3962" s="353">
        <v>92667</v>
      </c>
      <c r="B3962" s="354" t="s">
        <v>5777</v>
      </c>
      <c r="C3962" s="353" t="s">
        <v>27</v>
      </c>
      <c r="D3962" s="355">
        <v>79.900000000000006</v>
      </c>
    </row>
    <row r="3963" spans="1:4" ht="54">
      <c r="A3963" s="353">
        <v>92668</v>
      </c>
      <c r="B3963" s="354" t="s">
        <v>5778</v>
      </c>
      <c r="C3963" s="353" t="s">
        <v>27</v>
      </c>
      <c r="D3963" s="355">
        <v>86.75</v>
      </c>
    </row>
    <row r="3964" spans="1:4" ht="54">
      <c r="A3964" s="353">
        <v>92669</v>
      </c>
      <c r="B3964" s="354" t="s">
        <v>5779</v>
      </c>
      <c r="C3964" s="353" t="s">
        <v>27</v>
      </c>
      <c r="D3964" s="355">
        <v>27.83</v>
      </c>
    </row>
    <row r="3965" spans="1:4" ht="54">
      <c r="A3965" s="353">
        <v>92670</v>
      </c>
      <c r="B3965" s="354" t="s">
        <v>5780</v>
      </c>
      <c r="C3965" s="353" t="s">
        <v>27</v>
      </c>
      <c r="D3965" s="355">
        <v>26</v>
      </c>
    </row>
    <row r="3966" spans="1:4" ht="67.5">
      <c r="A3966" s="353">
        <v>92671</v>
      </c>
      <c r="B3966" s="354" t="s">
        <v>5781</v>
      </c>
      <c r="C3966" s="353" t="s">
        <v>27</v>
      </c>
      <c r="D3966" s="355">
        <v>37.18</v>
      </c>
    </row>
    <row r="3967" spans="1:4" ht="67.5">
      <c r="A3967" s="353">
        <v>92672</v>
      </c>
      <c r="B3967" s="354" t="s">
        <v>5782</v>
      </c>
      <c r="C3967" s="353" t="s">
        <v>27</v>
      </c>
      <c r="D3967" s="355">
        <v>33.520000000000003</v>
      </c>
    </row>
    <row r="3968" spans="1:4" ht="67.5">
      <c r="A3968" s="353">
        <v>92673</v>
      </c>
      <c r="B3968" s="354" t="s">
        <v>5783</v>
      </c>
      <c r="C3968" s="353" t="s">
        <v>27</v>
      </c>
      <c r="D3968" s="355">
        <v>43.02</v>
      </c>
    </row>
    <row r="3969" spans="1:4" ht="67.5">
      <c r="A3969" s="353">
        <v>92674</v>
      </c>
      <c r="B3969" s="354" t="s">
        <v>5784</v>
      </c>
      <c r="C3969" s="353" t="s">
        <v>27</v>
      </c>
      <c r="D3969" s="355">
        <v>40.5</v>
      </c>
    </row>
    <row r="3970" spans="1:4" ht="54">
      <c r="A3970" s="353">
        <v>92675</v>
      </c>
      <c r="B3970" s="354" t="s">
        <v>5785</v>
      </c>
      <c r="C3970" s="353" t="s">
        <v>27</v>
      </c>
      <c r="D3970" s="355">
        <v>56.55</v>
      </c>
    </row>
    <row r="3971" spans="1:4" ht="54">
      <c r="A3971" s="353">
        <v>92676</v>
      </c>
      <c r="B3971" s="354" t="s">
        <v>5786</v>
      </c>
      <c r="C3971" s="353" t="s">
        <v>27</v>
      </c>
      <c r="D3971" s="355">
        <v>54.84</v>
      </c>
    </row>
    <row r="3972" spans="1:4" ht="67.5">
      <c r="A3972" s="353">
        <v>92677</v>
      </c>
      <c r="B3972" s="354" t="s">
        <v>5787</v>
      </c>
      <c r="C3972" s="353" t="s">
        <v>27</v>
      </c>
      <c r="D3972" s="355">
        <v>94.85</v>
      </c>
    </row>
    <row r="3973" spans="1:4" ht="67.5">
      <c r="A3973" s="353">
        <v>92678</v>
      </c>
      <c r="B3973" s="354" t="s">
        <v>5788</v>
      </c>
      <c r="C3973" s="353" t="s">
        <v>27</v>
      </c>
      <c r="D3973" s="355">
        <v>87.32</v>
      </c>
    </row>
    <row r="3974" spans="1:4" ht="54">
      <c r="A3974" s="353">
        <v>92679</v>
      </c>
      <c r="B3974" s="354" t="s">
        <v>5789</v>
      </c>
      <c r="C3974" s="353" t="s">
        <v>27</v>
      </c>
      <c r="D3974" s="355">
        <v>131.56</v>
      </c>
    </row>
    <row r="3975" spans="1:4" ht="54">
      <c r="A3975" s="353">
        <v>92680</v>
      </c>
      <c r="B3975" s="354" t="s">
        <v>5790</v>
      </c>
      <c r="C3975" s="353" t="s">
        <v>27</v>
      </c>
      <c r="D3975" s="355">
        <v>117.05</v>
      </c>
    </row>
    <row r="3976" spans="1:4" ht="54">
      <c r="A3976" s="353">
        <v>92681</v>
      </c>
      <c r="B3976" s="354" t="s">
        <v>5791</v>
      </c>
      <c r="C3976" s="353" t="s">
        <v>27</v>
      </c>
      <c r="D3976" s="355">
        <v>35.369999999999997</v>
      </c>
    </row>
    <row r="3977" spans="1:4" ht="54">
      <c r="A3977" s="353">
        <v>92682</v>
      </c>
      <c r="B3977" s="354" t="s">
        <v>5792</v>
      </c>
      <c r="C3977" s="353" t="s">
        <v>27</v>
      </c>
      <c r="D3977" s="355">
        <v>45.12</v>
      </c>
    </row>
    <row r="3978" spans="1:4" ht="54">
      <c r="A3978" s="353">
        <v>92683</v>
      </c>
      <c r="B3978" s="354" t="s">
        <v>5793</v>
      </c>
      <c r="C3978" s="353" t="s">
        <v>27</v>
      </c>
      <c r="D3978" s="355">
        <v>53.07</v>
      </c>
    </row>
    <row r="3979" spans="1:4" ht="54">
      <c r="A3979" s="353">
        <v>92684</v>
      </c>
      <c r="B3979" s="354" t="s">
        <v>5794</v>
      </c>
      <c r="C3979" s="353" t="s">
        <v>27</v>
      </c>
      <c r="D3979" s="355">
        <v>73.09</v>
      </c>
    </row>
    <row r="3980" spans="1:4" ht="54">
      <c r="A3980" s="353">
        <v>92685</v>
      </c>
      <c r="B3980" s="354" t="s">
        <v>5795</v>
      </c>
      <c r="C3980" s="353" t="s">
        <v>27</v>
      </c>
      <c r="D3980" s="355">
        <v>120.21</v>
      </c>
    </row>
    <row r="3981" spans="1:4" ht="54">
      <c r="A3981" s="353">
        <v>92686</v>
      </c>
      <c r="B3981" s="354" t="s">
        <v>5796</v>
      </c>
      <c r="C3981" s="353" t="s">
        <v>27</v>
      </c>
      <c r="D3981" s="355">
        <v>154.69</v>
      </c>
    </row>
    <row r="3982" spans="1:4" ht="54">
      <c r="A3982" s="353">
        <v>92692</v>
      </c>
      <c r="B3982" s="354" t="s">
        <v>5797</v>
      </c>
      <c r="C3982" s="353" t="s">
        <v>27</v>
      </c>
      <c r="D3982" s="355">
        <v>9.8000000000000007</v>
      </c>
    </row>
    <row r="3983" spans="1:4" ht="54">
      <c r="A3983" s="353">
        <v>92693</v>
      </c>
      <c r="B3983" s="354" t="s">
        <v>5798</v>
      </c>
      <c r="C3983" s="353" t="s">
        <v>27</v>
      </c>
      <c r="D3983" s="355">
        <v>10.1</v>
      </c>
    </row>
    <row r="3984" spans="1:4" ht="54">
      <c r="A3984" s="353">
        <v>92694</v>
      </c>
      <c r="B3984" s="354" t="s">
        <v>5799</v>
      </c>
      <c r="C3984" s="353" t="s">
        <v>27</v>
      </c>
      <c r="D3984" s="355">
        <v>15.38</v>
      </c>
    </row>
    <row r="3985" spans="1:4" ht="54">
      <c r="A3985" s="353">
        <v>92695</v>
      </c>
      <c r="B3985" s="354" t="s">
        <v>5800</v>
      </c>
      <c r="C3985" s="353" t="s">
        <v>27</v>
      </c>
      <c r="D3985" s="355">
        <v>15.69</v>
      </c>
    </row>
    <row r="3986" spans="1:4" ht="54">
      <c r="A3986" s="353">
        <v>92696</v>
      </c>
      <c r="B3986" s="354" t="s">
        <v>5801</v>
      </c>
      <c r="C3986" s="353" t="s">
        <v>27</v>
      </c>
      <c r="D3986" s="355">
        <v>23.96</v>
      </c>
    </row>
    <row r="3987" spans="1:4" ht="54">
      <c r="A3987" s="353">
        <v>92697</v>
      </c>
      <c r="B3987" s="354" t="s">
        <v>5802</v>
      </c>
      <c r="C3987" s="353" t="s">
        <v>27</v>
      </c>
      <c r="D3987" s="355">
        <v>25.34</v>
      </c>
    </row>
    <row r="3988" spans="1:4" ht="54">
      <c r="A3988" s="353">
        <v>92698</v>
      </c>
      <c r="B3988" s="354" t="s">
        <v>5803</v>
      </c>
      <c r="C3988" s="353" t="s">
        <v>27</v>
      </c>
      <c r="D3988" s="355">
        <v>14.44</v>
      </c>
    </row>
    <row r="3989" spans="1:4" ht="54">
      <c r="A3989" s="353">
        <v>92699</v>
      </c>
      <c r="B3989" s="354" t="s">
        <v>5804</v>
      </c>
      <c r="C3989" s="353" t="s">
        <v>27</v>
      </c>
      <c r="D3989" s="355">
        <v>13.44</v>
      </c>
    </row>
    <row r="3990" spans="1:4" ht="54">
      <c r="A3990" s="353">
        <v>92700</v>
      </c>
      <c r="B3990" s="354" t="s">
        <v>5805</v>
      </c>
      <c r="C3990" s="353" t="s">
        <v>27</v>
      </c>
      <c r="D3990" s="355">
        <v>23.37</v>
      </c>
    </row>
    <row r="3991" spans="1:4" ht="54">
      <c r="A3991" s="353">
        <v>92701</v>
      </c>
      <c r="B3991" s="354" t="s">
        <v>5806</v>
      </c>
      <c r="C3991" s="353" t="s">
        <v>27</v>
      </c>
      <c r="D3991" s="355">
        <v>21.88</v>
      </c>
    </row>
    <row r="3992" spans="1:4" ht="54">
      <c r="A3992" s="353">
        <v>92702</v>
      </c>
      <c r="B3992" s="354" t="s">
        <v>5807</v>
      </c>
      <c r="C3992" s="353" t="s">
        <v>27</v>
      </c>
      <c r="D3992" s="355">
        <v>36.33</v>
      </c>
    </row>
    <row r="3993" spans="1:4" ht="54">
      <c r="A3993" s="353">
        <v>92703</v>
      </c>
      <c r="B3993" s="354" t="s">
        <v>5808</v>
      </c>
      <c r="C3993" s="353" t="s">
        <v>27</v>
      </c>
      <c r="D3993" s="355">
        <v>34.5</v>
      </c>
    </row>
    <row r="3994" spans="1:4" ht="54">
      <c r="A3994" s="353">
        <v>92704</v>
      </c>
      <c r="B3994" s="354" t="s">
        <v>5809</v>
      </c>
      <c r="C3994" s="353" t="s">
        <v>27</v>
      </c>
      <c r="D3994" s="355">
        <v>18.13</v>
      </c>
    </row>
    <row r="3995" spans="1:4" ht="54">
      <c r="A3995" s="353">
        <v>92705</v>
      </c>
      <c r="B3995" s="354" t="s">
        <v>5810</v>
      </c>
      <c r="C3995" s="353" t="s">
        <v>27</v>
      </c>
      <c r="D3995" s="355">
        <v>28.89</v>
      </c>
    </row>
    <row r="3996" spans="1:4" ht="54">
      <c r="A3996" s="353">
        <v>92706</v>
      </c>
      <c r="B3996" s="354" t="s">
        <v>5811</v>
      </c>
      <c r="C3996" s="353" t="s">
        <v>27</v>
      </c>
      <c r="D3996" s="355">
        <v>46.7</v>
      </c>
    </row>
    <row r="3997" spans="1:4" ht="40.5">
      <c r="A3997" s="353">
        <v>92889</v>
      </c>
      <c r="B3997" s="354" t="s">
        <v>5812</v>
      </c>
      <c r="C3997" s="353" t="s">
        <v>27</v>
      </c>
      <c r="D3997" s="355">
        <v>96.92</v>
      </c>
    </row>
    <row r="3998" spans="1:4" ht="54">
      <c r="A3998" s="353">
        <v>92890</v>
      </c>
      <c r="B3998" s="354" t="s">
        <v>5813</v>
      </c>
      <c r="C3998" s="353" t="s">
        <v>27</v>
      </c>
      <c r="D3998" s="355">
        <v>148.72</v>
      </c>
    </row>
    <row r="3999" spans="1:4" ht="40.5">
      <c r="A3999" s="353">
        <v>92891</v>
      </c>
      <c r="B3999" s="354" t="s">
        <v>5814</v>
      </c>
      <c r="C3999" s="353" t="s">
        <v>27</v>
      </c>
      <c r="D3999" s="355">
        <v>219.87</v>
      </c>
    </row>
    <row r="4000" spans="1:4" ht="54">
      <c r="A4000" s="353">
        <v>92892</v>
      </c>
      <c r="B4000" s="354" t="s">
        <v>5815</v>
      </c>
      <c r="C4000" s="353" t="s">
        <v>27</v>
      </c>
      <c r="D4000" s="355">
        <v>40.46</v>
      </c>
    </row>
    <row r="4001" spans="1:4" ht="54">
      <c r="A4001" s="353">
        <v>92893</v>
      </c>
      <c r="B4001" s="354" t="s">
        <v>5816</v>
      </c>
      <c r="C4001" s="353" t="s">
        <v>27</v>
      </c>
      <c r="D4001" s="355">
        <v>58.66</v>
      </c>
    </row>
    <row r="4002" spans="1:4" ht="54">
      <c r="A4002" s="353">
        <v>92894</v>
      </c>
      <c r="B4002" s="354" t="s">
        <v>5817</v>
      </c>
      <c r="C4002" s="353" t="s">
        <v>27</v>
      </c>
      <c r="D4002" s="355">
        <v>70.44</v>
      </c>
    </row>
    <row r="4003" spans="1:4" ht="54">
      <c r="A4003" s="353">
        <v>92895</v>
      </c>
      <c r="B4003" s="354" t="s">
        <v>5818</v>
      </c>
      <c r="C4003" s="353" t="s">
        <v>27</v>
      </c>
      <c r="D4003" s="355">
        <v>96.89</v>
      </c>
    </row>
    <row r="4004" spans="1:4" ht="54">
      <c r="A4004" s="353">
        <v>92896</v>
      </c>
      <c r="B4004" s="354" t="s">
        <v>5819</v>
      </c>
      <c r="C4004" s="353" t="s">
        <v>27</v>
      </c>
      <c r="D4004" s="355">
        <v>149.78</v>
      </c>
    </row>
    <row r="4005" spans="1:4" ht="54">
      <c r="A4005" s="353">
        <v>92897</v>
      </c>
      <c r="B4005" s="354" t="s">
        <v>5820</v>
      </c>
      <c r="C4005" s="353" t="s">
        <v>27</v>
      </c>
      <c r="D4005" s="355">
        <v>222.06</v>
      </c>
    </row>
    <row r="4006" spans="1:4" ht="54">
      <c r="A4006" s="353">
        <v>92898</v>
      </c>
      <c r="B4006" s="354" t="s">
        <v>5821</v>
      </c>
      <c r="C4006" s="353" t="s">
        <v>27</v>
      </c>
      <c r="D4006" s="355">
        <v>34.57</v>
      </c>
    </row>
    <row r="4007" spans="1:4" ht="54">
      <c r="A4007" s="353">
        <v>92899</v>
      </c>
      <c r="B4007" s="354" t="s">
        <v>5822</v>
      </c>
      <c r="C4007" s="353" t="s">
        <v>27</v>
      </c>
      <c r="D4007" s="355">
        <v>51.96</v>
      </c>
    </row>
    <row r="4008" spans="1:4" ht="54">
      <c r="A4008" s="353">
        <v>92900</v>
      </c>
      <c r="B4008" s="354" t="s">
        <v>5823</v>
      </c>
      <c r="C4008" s="353" t="s">
        <v>27</v>
      </c>
      <c r="D4008" s="355">
        <v>62.82</v>
      </c>
    </row>
    <row r="4009" spans="1:4" ht="54">
      <c r="A4009" s="353">
        <v>92901</v>
      </c>
      <c r="B4009" s="354" t="s">
        <v>5824</v>
      </c>
      <c r="C4009" s="353" t="s">
        <v>27</v>
      </c>
      <c r="D4009" s="355">
        <v>88.1</v>
      </c>
    </row>
    <row r="4010" spans="1:4" ht="54">
      <c r="A4010" s="353">
        <v>92902</v>
      </c>
      <c r="B4010" s="354" t="s">
        <v>5825</v>
      </c>
      <c r="C4010" s="353" t="s">
        <v>27</v>
      </c>
      <c r="D4010" s="355">
        <v>139.25</v>
      </c>
    </row>
    <row r="4011" spans="1:4" ht="54">
      <c r="A4011" s="353">
        <v>92903</v>
      </c>
      <c r="B4011" s="354" t="s">
        <v>5826</v>
      </c>
      <c r="C4011" s="353" t="s">
        <v>27</v>
      </c>
      <c r="D4011" s="355">
        <v>209.82</v>
      </c>
    </row>
    <row r="4012" spans="1:4" ht="54">
      <c r="A4012" s="353">
        <v>92904</v>
      </c>
      <c r="B4012" s="354" t="s">
        <v>5827</v>
      </c>
      <c r="C4012" s="353" t="s">
        <v>27</v>
      </c>
      <c r="D4012" s="355">
        <v>23.75</v>
      </c>
    </row>
    <row r="4013" spans="1:4" ht="54">
      <c r="A4013" s="353">
        <v>92905</v>
      </c>
      <c r="B4013" s="354" t="s">
        <v>5828</v>
      </c>
      <c r="C4013" s="353" t="s">
        <v>27</v>
      </c>
      <c r="D4013" s="355">
        <v>33.590000000000003</v>
      </c>
    </row>
    <row r="4014" spans="1:4" ht="54">
      <c r="A4014" s="353">
        <v>92906</v>
      </c>
      <c r="B4014" s="354" t="s">
        <v>5829</v>
      </c>
      <c r="C4014" s="353" t="s">
        <v>27</v>
      </c>
      <c r="D4014" s="355">
        <v>40.21</v>
      </c>
    </row>
    <row r="4015" spans="1:4" ht="54">
      <c r="A4015" s="353">
        <v>92907</v>
      </c>
      <c r="B4015" s="354" t="s">
        <v>5830</v>
      </c>
      <c r="C4015" s="353" t="s">
        <v>27</v>
      </c>
      <c r="D4015" s="355">
        <v>49.88</v>
      </c>
    </row>
    <row r="4016" spans="1:4" ht="54">
      <c r="A4016" s="353">
        <v>92908</v>
      </c>
      <c r="B4016" s="354" t="s">
        <v>5831</v>
      </c>
      <c r="C4016" s="353" t="s">
        <v>27</v>
      </c>
      <c r="D4016" s="355">
        <v>49.88</v>
      </c>
    </row>
    <row r="4017" spans="1:4" ht="54">
      <c r="A4017" s="353">
        <v>92909</v>
      </c>
      <c r="B4017" s="354" t="s">
        <v>5832</v>
      </c>
      <c r="C4017" s="353" t="s">
        <v>27</v>
      </c>
      <c r="D4017" s="355">
        <v>49.88</v>
      </c>
    </row>
    <row r="4018" spans="1:4" ht="54">
      <c r="A4018" s="353">
        <v>92910</v>
      </c>
      <c r="B4018" s="354" t="s">
        <v>5833</v>
      </c>
      <c r="C4018" s="353" t="s">
        <v>27</v>
      </c>
      <c r="D4018" s="355">
        <v>73.790000000000006</v>
      </c>
    </row>
    <row r="4019" spans="1:4" ht="54">
      <c r="A4019" s="353">
        <v>92911</v>
      </c>
      <c r="B4019" s="354" t="s">
        <v>5834</v>
      </c>
      <c r="C4019" s="353" t="s">
        <v>27</v>
      </c>
      <c r="D4019" s="355">
        <v>73.790000000000006</v>
      </c>
    </row>
    <row r="4020" spans="1:4" ht="54">
      <c r="A4020" s="353">
        <v>92912</v>
      </c>
      <c r="B4020" s="354" t="s">
        <v>5835</v>
      </c>
      <c r="C4020" s="353" t="s">
        <v>27</v>
      </c>
      <c r="D4020" s="355">
        <v>100.61</v>
      </c>
    </row>
    <row r="4021" spans="1:4" ht="54">
      <c r="A4021" s="353">
        <v>92913</v>
      </c>
      <c r="B4021" s="354" t="s">
        <v>5836</v>
      </c>
      <c r="C4021" s="353" t="s">
        <v>27</v>
      </c>
      <c r="D4021" s="355">
        <v>102.47</v>
      </c>
    </row>
    <row r="4022" spans="1:4" ht="54">
      <c r="A4022" s="353">
        <v>92914</v>
      </c>
      <c r="B4022" s="354" t="s">
        <v>5837</v>
      </c>
      <c r="C4022" s="353" t="s">
        <v>27</v>
      </c>
      <c r="D4022" s="355">
        <v>102.47</v>
      </c>
    </row>
    <row r="4023" spans="1:4" ht="54">
      <c r="A4023" s="353">
        <v>92918</v>
      </c>
      <c r="B4023" s="354" t="s">
        <v>5838</v>
      </c>
      <c r="C4023" s="353" t="s">
        <v>27</v>
      </c>
      <c r="D4023" s="355">
        <v>25.48</v>
      </c>
    </row>
    <row r="4024" spans="1:4" ht="54">
      <c r="A4024" s="353">
        <v>92920</v>
      </c>
      <c r="B4024" s="354" t="s">
        <v>5839</v>
      </c>
      <c r="C4024" s="353" t="s">
        <v>27</v>
      </c>
      <c r="D4024" s="355">
        <v>25.67</v>
      </c>
    </row>
    <row r="4025" spans="1:4" ht="54">
      <c r="A4025" s="353">
        <v>92925</v>
      </c>
      <c r="B4025" s="354" t="s">
        <v>5840</v>
      </c>
      <c r="C4025" s="353" t="s">
        <v>27</v>
      </c>
      <c r="D4025" s="355">
        <v>32.049999999999997</v>
      </c>
    </row>
    <row r="4026" spans="1:4" ht="67.5">
      <c r="A4026" s="353">
        <v>92926</v>
      </c>
      <c r="B4026" s="354" t="s">
        <v>5841</v>
      </c>
      <c r="C4026" s="353" t="s">
        <v>27</v>
      </c>
      <c r="D4026" s="355">
        <v>32.04</v>
      </c>
    </row>
    <row r="4027" spans="1:4" ht="67.5">
      <c r="A4027" s="353">
        <v>92927</v>
      </c>
      <c r="B4027" s="354" t="s">
        <v>5842</v>
      </c>
      <c r="C4027" s="353" t="s">
        <v>27</v>
      </c>
      <c r="D4027" s="355">
        <v>32.04</v>
      </c>
    </row>
    <row r="4028" spans="1:4" ht="67.5">
      <c r="A4028" s="353">
        <v>92928</v>
      </c>
      <c r="B4028" s="354" t="s">
        <v>5843</v>
      </c>
      <c r="C4028" s="353" t="s">
        <v>27</v>
      </c>
      <c r="D4028" s="355">
        <v>36.82</v>
      </c>
    </row>
    <row r="4029" spans="1:4" ht="54">
      <c r="A4029" s="353">
        <v>92929</v>
      </c>
      <c r="B4029" s="354" t="s">
        <v>5844</v>
      </c>
      <c r="C4029" s="353" t="s">
        <v>27</v>
      </c>
      <c r="D4029" s="355">
        <v>36.82</v>
      </c>
    </row>
    <row r="4030" spans="1:4" ht="67.5">
      <c r="A4030" s="353">
        <v>92930</v>
      </c>
      <c r="B4030" s="354" t="s">
        <v>5845</v>
      </c>
      <c r="C4030" s="353" t="s">
        <v>27</v>
      </c>
      <c r="D4030" s="355">
        <v>36.82</v>
      </c>
    </row>
    <row r="4031" spans="1:4" ht="67.5">
      <c r="A4031" s="353">
        <v>92931</v>
      </c>
      <c r="B4031" s="354" t="s">
        <v>5846</v>
      </c>
      <c r="C4031" s="353" t="s">
        <v>27</v>
      </c>
      <c r="D4031" s="355">
        <v>49.85</v>
      </c>
    </row>
    <row r="4032" spans="1:4" ht="67.5">
      <c r="A4032" s="353">
        <v>92932</v>
      </c>
      <c r="B4032" s="354" t="s">
        <v>5847</v>
      </c>
      <c r="C4032" s="353" t="s">
        <v>27</v>
      </c>
      <c r="D4032" s="355">
        <v>49.85</v>
      </c>
    </row>
    <row r="4033" spans="1:4" ht="54">
      <c r="A4033" s="353">
        <v>92933</v>
      </c>
      <c r="B4033" s="354" t="s">
        <v>5848</v>
      </c>
      <c r="C4033" s="353" t="s">
        <v>27</v>
      </c>
      <c r="D4033" s="355">
        <v>49.85</v>
      </c>
    </row>
    <row r="4034" spans="1:4" ht="67.5">
      <c r="A4034" s="353">
        <v>92934</v>
      </c>
      <c r="B4034" s="354" t="s">
        <v>5849</v>
      </c>
      <c r="C4034" s="353" t="s">
        <v>27</v>
      </c>
      <c r="D4034" s="355">
        <v>74.849999999999994</v>
      </c>
    </row>
    <row r="4035" spans="1:4" ht="54">
      <c r="A4035" s="353">
        <v>92935</v>
      </c>
      <c r="B4035" s="354" t="s">
        <v>5850</v>
      </c>
      <c r="C4035" s="353" t="s">
        <v>27</v>
      </c>
      <c r="D4035" s="355">
        <v>74.849999999999994</v>
      </c>
    </row>
    <row r="4036" spans="1:4" ht="67.5">
      <c r="A4036" s="353">
        <v>92936</v>
      </c>
      <c r="B4036" s="354" t="s">
        <v>5851</v>
      </c>
      <c r="C4036" s="353" t="s">
        <v>27</v>
      </c>
      <c r="D4036" s="355">
        <v>104.66</v>
      </c>
    </row>
    <row r="4037" spans="1:4" ht="54">
      <c r="A4037" s="353">
        <v>92937</v>
      </c>
      <c r="B4037" s="354" t="s">
        <v>5852</v>
      </c>
      <c r="C4037" s="353" t="s">
        <v>27</v>
      </c>
      <c r="D4037" s="355">
        <v>104.66</v>
      </c>
    </row>
    <row r="4038" spans="1:4" ht="54">
      <c r="A4038" s="353">
        <v>92938</v>
      </c>
      <c r="B4038" s="354" t="s">
        <v>5853</v>
      </c>
      <c r="C4038" s="353" t="s">
        <v>27</v>
      </c>
      <c r="D4038" s="355">
        <v>19.59</v>
      </c>
    </row>
    <row r="4039" spans="1:4" ht="54">
      <c r="A4039" s="353">
        <v>92939</v>
      </c>
      <c r="B4039" s="354" t="s">
        <v>5854</v>
      </c>
      <c r="C4039" s="353" t="s">
        <v>27</v>
      </c>
      <c r="D4039" s="355">
        <v>19.78</v>
      </c>
    </row>
    <row r="4040" spans="1:4" ht="54">
      <c r="A4040" s="353">
        <v>92940</v>
      </c>
      <c r="B4040" s="354" t="s">
        <v>5855</v>
      </c>
      <c r="C4040" s="353" t="s">
        <v>27</v>
      </c>
      <c r="D4040" s="355">
        <v>25.35</v>
      </c>
    </row>
    <row r="4041" spans="1:4" ht="67.5">
      <c r="A4041" s="353">
        <v>92941</v>
      </c>
      <c r="B4041" s="354" t="s">
        <v>5856</v>
      </c>
      <c r="C4041" s="353" t="s">
        <v>27</v>
      </c>
      <c r="D4041" s="355">
        <v>25.34</v>
      </c>
    </row>
    <row r="4042" spans="1:4" ht="67.5">
      <c r="A4042" s="353">
        <v>92942</v>
      </c>
      <c r="B4042" s="354" t="s">
        <v>5857</v>
      </c>
      <c r="C4042" s="353" t="s">
        <v>27</v>
      </c>
      <c r="D4042" s="355">
        <v>25.34</v>
      </c>
    </row>
    <row r="4043" spans="1:4" ht="67.5">
      <c r="A4043" s="353">
        <v>92943</v>
      </c>
      <c r="B4043" s="354" t="s">
        <v>5858</v>
      </c>
      <c r="C4043" s="353" t="s">
        <v>27</v>
      </c>
      <c r="D4043" s="355">
        <v>29.2</v>
      </c>
    </row>
    <row r="4044" spans="1:4" ht="54">
      <c r="A4044" s="353">
        <v>92944</v>
      </c>
      <c r="B4044" s="354" t="s">
        <v>5859</v>
      </c>
      <c r="C4044" s="353" t="s">
        <v>27</v>
      </c>
      <c r="D4044" s="355">
        <v>29.2</v>
      </c>
    </row>
    <row r="4045" spans="1:4" ht="67.5">
      <c r="A4045" s="353">
        <v>92945</v>
      </c>
      <c r="B4045" s="354" t="s">
        <v>5860</v>
      </c>
      <c r="C4045" s="353" t="s">
        <v>27</v>
      </c>
      <c r="D4045" s="355">
        <v>29.2</v>
      </c>
    </row>
    <row r="4046" spans="1:4" ht="67.5">
      <c r="A4046" s="353">
        <v>92946</v>
      </c>
      <c r="B4046" s="354" t="s">
        <v>5861</v>
      </c>
      <c r="C4046" s="353" t="s">
        <v>27</v>
      </c>
      <c r="D4046" s="355">
        <v>41.06</v>
      </c>
    </row>
    <row r="4047" spans="1:4" ht="67.5">
      <c r="A4047" s="353">
        <v>92947</v>
      </c>
      <c r="B4047" s="354" t="s">
        <v>5862</v>
      </c>
      <c r="C4047" s="353" t="s">
        <v>27</v>
      </c>
      <c r="D4047" s="355">
        <v>41.06</v>
      </c>
    </row>
    <row r="4048" spans="1:4" ht="54">
      <c r="A4048" s="353">
        <v>92948</v>
      </c>
      <c r="B4048" s="354" t="s">
        <v>5863</v>
      </c>
      <c r="C4048" s="353" t="s">
        <v>27</v>
      </c>
      <c r="D4048" s="355">
        <v>41.06</v>
      </c>
    </row>
    <row r="4049" spans="1:4" ht="67.5">
      <c r="A4049" s="353">
        <v>92949</v>
      </c>
      <c r="B4049" s="354" t="s">
        <v>5864</v>
      </c>
      <c r="C4049" s="353" t="s">
        <v>27</v>
      </c>
      <c r="D4049" s="355">
        <v>64.319999999999993</v>
      </c>
    </row>
    <row r="4050" spans="1:4" ht="54">
      <c r="A4050" s="353">
        <v>92950</v>
      </c>
      <c r="B4050" s="354" t="s">
        <v>5865</v>
      </c>
      <c r="C4050" s="353" t="s">
        <v>27</v>
      </c>
      <c r="D4050" s="355">
        <v>64.319999999999993</v>
      </c>
    </row>
    <row r="4051" spans="1:4" ht="67.5">
      <c r="A4051" s="353">
        <v>92951</v>
      </c>
      <c r="B4051" s="354" t="s">
        <v>5866</v>
      </c>
      <c r="C4051" s="353" t="s">
        <v>27</v>
      </c>
      <c r="D4051" s="355">
        <v>92.42</v>
      </c>
    </row>
    <row r="4052" spans="1:4" ht="54">
      <c r="A4052" s="353">
        <v>92952</v>
      </c>
      <c r="B4052" s="354" t="s">
        <v>5867</v>
      </c>
      <c r="C4052" s="353" t="s">
        <v>27</v>
      </c>
      <c r="D4052" s="355">
        <v>92.42</v>
      </c>
    </row>
    <row r="4053" spans="1:4" ht="54">
      <c r="A4053" s="353">
        <v>92953</v>
      </c>
      <c r="B4053" s="354" t="s">
        <v>5868</v>
      </c>
      <c r="C4053" s="353" t="s">
        <v>27</v>
      </c>
      <c r="D4053" s="355">
        <v>16.690000000000001</v>
      </c>
    </row>
    <row r="4054" spans="1:4" ht="40.5">
      <c r="A4054" s="353">
        <v>93050</v>
      </c>
      <c r="B4054" s="354" t="s">
        <v>4286</v>
      </c>
      <c r="C4054" s="353" t="s">
        <v>27</v>
      </c>
      <c r="D4054" s="355">
        <v>10.98</v>
      </c>
    </row>
    <row r="4055" spans="1:4" ht="54">
      <c r="A4055" s="353">
        <v>93051</v>
      </c>
      <c r="B4055" s="354" t="s">
        <v>4287</v>
      </c>
      <c r="C4055" s="353" t="s">
        <v>27</v>
      </c>
      <c r="D4055" s="355">
        <v>10.039999999999999</v>
      </c>
    </row>
    <row r="4056" spans="1:4" ht="40.5">
      <c r="A4056" s="353">
        <v>93052</v>
      </c>
      <c r="B4056" s="354" t="s">
        <v>4288</v>
      </c>
      <c r="C4056" s="353" t="s">
        <v>27</v>
      </c>
      <c r="D4056" s="355">
        <v>540.78</v>
      </c>
    </row>
    <row r="4057" spans="1:4" ht="54">
      <c r="A4057" s="353">
        <v>93054</v>
      </c>
      <c r="B4057" s="354" t="s">
        <v>4289</v>
      </c>
      <c r="C4057" s="353" t="s">
        <v>27</v>
      </c>
      <c r="D4057" s="355">
        <v>22.03</v>
      </c>
    </row>
    <row r="4058" spans="1:4" ht="54">
      <c r="A4058" s="353">
        <v>93055</v>
      </c>
      <c r="B4058" s="354" t="s">
        <v>4290</v>
      </c>
      <c r="C4058" s="353" t="s">
        <v>27</v>
      </c>
      <c r="D4058" s="355">
        <v>46.07</v>
      </c>
    </row>
    <row r="4059" spans="1:4" ht="40.5">
      <c r="A4059" s="353">
        <v>93056</v>
      </c>
      <c r="B4059" s="354" t="s">
        <v>4291</v>
      </c>
      <c r="C4059" s="353" t="s">
        <v>27</v>
      </c>
      <c r="D4059" s="355">
        <v>16.36</v>
      </c>
    </row>
    <row r="4060" spans="1:4" ht="54">
      <c r="A4060" s="353">
        <v>93057</v>
      </c>
      <c r="B4060" s="354" t="s">
        <v>4292</v>
      </c>
      <c r="C4060" s="353" t="s">
        <v>27</v>
      </c>
      <c r="D4060" s="355">
        <v>14.11</v>
      </c>
    </row>
    <row r="4061" spans="1:4" ht="40.5">
      <c r="A4061" s="353">
        <v>93058</v>
      </c>
      <c r="B4061" s="354" t="s">
        <v>4293</v>
      </c>
      <c r="C4061" s="353" t="s">
        <v>27</v>
      </c>
      <c r="D4061" s="355">
        <v>594.57000000000005</v>
      </c>
    </row>
    <row r="4062" spans="1:4" ht="54">
      <c r="A4062" s="353">
        <v>93059</v>
      </c>
      <c r="B4062" s="354" t="s">
        <v>4294</v>
      </c>
      <c r="C4062" s="353" t="s">
        <v>27</v>
      </c>
      <c r="D4062" s="355">
        <v>30.45</v>
      </c>
    </row>
    <row r="4063" spans="1:4" ht="54">
      <c r="A4063" s="353">
        <v>93060</v>
      </c>
      <c r="B4063" s="354" t="s">
        <v>4295</v>
      </c>
      <c r="C4063" s="353" t="s">
        <v>27</v>
      </c>
      <c r="D4063" s="355">
        <v>80.88</v>
      </c>
    </row>
    <row r="4064" spans="1:4" ht="40.5">
      <c r="A4064" s="353">
        <v>93061</v>
      </c>
      <c r="B4064" s="354" t="s">
        <v>4296</v>
      </c>
      <c r="C4064" s="353" t="s">
        <v>27</v>
      </c>
      <c r="D4064" s="355">
        <v>31.56</v>
      </c>
    </row>
    <row r="4065" spans="1:4" ht="54">
      <c r="A4065" s="353">
        <v>93062</v>
      </c>
      <c r="B4065" s="354" t="s">
        <v>4297</v>
      </c>
      <c r="C4065" s="353" t="s">
        <v>27</v>
      </c>
      <c r="D4065" s="355">
        <v>27.19</v>
      </c>
    </row>
    <row r="4066" spans="1:4" ht="40.5">
      <c r="A4066" s="353">
        <v>93063</v>
      </c>
      <c r="B4066" s="354" t="s">
        <v>4298</v>
      </c>
      <c r="C4066" s="353" t="s">
        <v>27</v>
      </c>
      <c r="D4066" s="355">
        <v>680.98</v>
      </c>
    </row>
    <row r="4067" spans="1:4" ht="40.5">
      <c r="A4067" s="353">
        <v>93064</v>
      </c>
      <c r="B4067" s="354" t="s">
        <v>4299</v>
      </c>
      <c r="C4067" s="353" t="s">
        <v>27</v>
      </c>
      <c r="D4067" s="355">
        <v>49.29</v>
      </c>
    </row>
    <row r="4068" spans="1:4" ht="54">
      <c r="A4068" s="353">
        <v>93065</v>
      </c>
      <c r="B4068" s="354" t="s">
        <v>4300</v>
      </c>
      <c r="C4068" s="353" t="s">
        <v>27</v>
      </c>
      <c r="D4068" s="355">
        <v>46.07</v>
      </c>
    </row>
    <row r="4069" spans="1:4" ht="40.5">
      <c r="A4069" s="353">
        <v>93066</v>
      </c>
      <c r="B4069" s="354" t="s">
        <v>4301</v>
      </c>
      <c r="C4069" s="353" t="s">
        <v>27</v>
      </c>
      <c r="D4069" s="355">
        <v>854.97</v>
      </c>
    </row>
    <row r="4070" spans="1:4" ht="40.5">
      <c r="A4070" s="353">
        <v>93067</v>
      </c>
      <c r="B4070" s="354" t="s">
        <v>4302</v>
      </c>
      <c r="C4070" s="353" t="s">
        <v>27</v>
      </c>
      <c r="D4070" s="355">
        <v>73.540000000000006</v>
      </c>
    </row>
    <row r="4071" spans="1:4" ht="54">
      <c r="A4071" s="353">
        <v>93068</v>
      </c>
      <c r="B4071" s="354" t="s">
        <v>4303</v>
      </c>
      <c r="C4071" s="353" t="s">
        <v>27</v>
      </c>
      <c r="D4071" s="355">
        <v>64.09</v>
      </c>
    </row>
    <row r="4072" spans="1:4" ht="40.5">
      <c r="A4072" s="353">
        <v>93069</v>
      </c>
      <c r="B4072" s="354" t="s">
        <v>4304</v>
      </c>
      <c r="C4072" s="353" t="s">
        <v>27</v>
      </c>
      <c r="D4072" s="355">
        <v>1185.17</v>
      </c>
    </row>
    <row r="4073" spans="1:4" ht="40.5">
      <c r="A4073" s="353">
        <v>93070</v>
      </c>
      <c r="B4073" s="354" t="s">
        <v>4305</v>
      </c>
      <c r="C4073" s="353" t="s">
        <v>27</v>
      </c>
      <c r="D4073" s="355">
        <v>188.43</v>
      </c>
    </row>
    <row r="4074" spans="1:4" ht="54">
      <c r="A4074" s="353">
        <v>93071</v>
      </c>
      <c r="B4074" s="354" t="s">
        <v>4306</v>
      </c>
      <c r="C4074" s="353" t="s">
        <v>27</v>
      </c>
      <c r="D4074" s="355">
        <v>174.8</v>
      </c>
    </row>
    <row r="4075" spans="1:4" ht="40.5">
      <c r="A4075" s="353">
        <v>93072</v>
      </c>
      <c r="B4075" s="354" t="s">
        <v>4307</v>
      </c>
      <c r="C4075" s="353" t="s">
        <v>27</v>
      </c>
      <c r="D4075" s="355">
        <v>1563.99</v>
      </c>
    </row>
    <row r="4076" spans="1:4" ht="67.5">
      <c r="A4076" s="353">
        <v>93073</v>
      </c>
      <c r="B4076" s="354" t="s">
        <v>4308</v>
      </c>
      <c r="C4076" s="353" t="s">
        <v>27</v>
      </c>
      <c r="D4076" s="355">
        <v>84.06</v>
      </c>
    </row>
    <row r="4077" spans="1:4" ht="54">
      <c r="A4077" s="353">
        <v>93074</v>
      </c>
      <c r="B4077" s="354" t="s">
        <v>4309</v>
      </c>
      <c r="C4077" s="353" t="s">
        <v>27</v>
      </c>
      <c r="D4077" s="355">
        <v>10.73</v>
      </c>
    </row>
    <row r="4078" spans="1:4" ht="67.5">
      <c r="A4078" s="353">
        <v>93075</v>
      </c>
      <c r="B4078" s="354" t="s">
        <v>4310</v>
      </c>
      <c r="C4078" s="353" t="s">
        <v>27</v>
      </c>
      <c r="D4078" s="355">
        <v>19.73</v>
      </c>
    </row>
    <row r="4079" spans="1:4" ht="54">
      <c r="A4079" s="353">
        <v>93076</v>
      </c>
      <c r="B4079" s="354" t="s">
        <v>4311</v>
      </c>
      <c r="C4079" s="353" t="s">
        <v>27</v>
      </c>
      <c r="D4079" s="355">
        <v>18.62</v>
      </c>
    </row>
    <row r="4080" spans="1:4" ht="67.5">
      <c r="A4080" s="353">
        <v>93077</v>
      </c>
      <c r="B4080" s="354" t="s">
        <v>4312</v>
      </c>
      <c r="C4080" s="353" t="s">
        <v>27</v>
      </c>
      <c r="D4080" s="355">
        <v>28.73</v>
      </c>
    </row>
    <row r="4081" spans="1:4" ht="67.5">
      <c r="A4081" s="353">
        <v>93078</v>
      </c>
      <c r="B4081" s="354" t="s">
        <v>4313</v>
      </c>
      <c r="C4081" s="353" t="s">
        <v>27</v>
      </c>
      <c r="D4081" s="355">
        <v>31.38</v>
      </c>
    </row>
    <row r="4082" spans="1:4" ht="54">
      <c r="A4082" s="353">
        <v>93079</v>
      </c>
      <c r="B4082" s="354" t="s">
        <v>4314</v>
      </c>
      <c r="C4082" s="353" t="s">
        <v>27</v>
      </c>
      <c r="D4082" s="355">
        <v>26.93</v>
      </c>
    </row>
    <row r="4083" spans="1:4" ht="54">
      <c r="A4083" s="353">
        <v>93080</v>
      </c>
      <c r="B4083" s="354" t="s">
        <v>4315</v>
      </c>
      <c r="C4083" s="353" t="s">
        <v>27</v>
      </c>
      <c r="D4083" s="355">
        <v>6.99</v>
      </c>
    </row>
    <row r="4084" spans="1:4" ht="54">
      <c r="A4084" s="353">
        <v>93081</v>
      </c>
      <c r="B4084" s="354" t="s">
        <v>4316</v>
      </c>
      <c r="C4084" s="353" t="s">
        <v>27</v>
      </c>
      <c r="D4084" s="355">
        <v>18.399999999999999</v>
      </c>
    </row>
    <row r="4085" spans="1:4" ht="67.5">
      <c r="A4085" s="353">
        <v>93082</v>
      </c>
      <c r="B4085" s="354" t="s">
        <v>4317</v>
      </c>
      <c r="C4085" s="353" t="s">
        <v>27</v>
      </c>
      <c r="D4085" s="355">
        <v>22.95</v>
      </c>
    </row>
    <row r="4086" spans="1:4" ht="54">
      <c r="A4086" s="353">
        <v>93083</v>
      </c>
      <c r="B4086" s="354" t="s">
        <v>4318</v>
      </c>
      <c r="C4086" s="353" t="s">
        <v>27</v>
      </c>
      <c r="D4086" s="355">
        <v>466.85</v>
      </c>
    </row>
    <row r="4087" spans="1:4" ht="54">
      <c r="A4087" s="353">
        <v>93084</v>
      </c>
      <c r="B4087" s="354" t="s">
        <v>4319</v>
      </c>
      <c r="C4087" s="353" t="s">
        <v>27</v>
      </c>
      <c r="D4087" s="355">
        <v>12.3</v>
      </c>
    </row>
    <row r="4088" spans="1:4" ht="54">
      <c r="A4088" s="353">
        <v>93085</v>
      </c>
      <c r="B4088" s="354" t="s">
        <v>4320</v>
      </c>
      <c r="C4088" s="353" t="s">
        <v>27</v>
      </c>
      <c r="D4088" s="355">
        <v>11.36</v>
      </c>
    </row>
    <row r="4089" spans="1:4" ht="54">
      <c r="A4089" s="353">
        <v>93086</v>
      </c>
      <c r="B4089" s="354" t="s">
        <v>4321</v>
      </c>
      <c r="C4089" s="353" t="s">
        <v>27</v>
      </c>
      <c r="D4089" s="355">
        <v>542.1</v>
      </c>
    </row>
    <row r="4090" spans="1:4" ht="54">
      <c r="A4090" s="353">
        <v>93087</v>
      </c>
      <c r="B4090" s="354" t="s">
        <v>4322</v>
      </c>
      <c r="C4090" s="353" t="s">
        <v>27</v>
      </c>
      <c r="D4090" s="355">
        <v>19.82</v>
      </c>
    </row>
    <row r="4091" spans="1:4" ht="54">
      <c r="A4091" s="353">
        <v>93088</v>
      </c>
      <c r="B4091" s="354" t="s">
        <v>4323</v>
      </c>
      <c r="C4091" s="353" t="s">
        <v>27</v>
      </c>
      <c r="D4091" s="355">
        <v>23.54</v>
      </c>
    </row>
    <row r="4092" spans="1:4" ht="67.5">
      <c r="A4092" s="353">
        <v>93089</v>
      </c>
      <c r="B4092" s="354" t="s">
        <v>4324</v>
      </c>
      <c r="C4092" s="353" t="s">
        <v>27</v>
      </c>
      <c r="D4092" s="355">
        <v>47.39</v>
      </c>
    </row>
    <row r="4093" spans="1:4" ht="54">
      <c r="A4093" s="353">
        <v>93090</v>
      </c>
      <c r="B4093" s="354" t="s">
        <v>4325</v>
      </c>
      <c r="C4093" s="353" t="s">
        <v>27</v>
      </c>
      <c r="D4093" s="355">
        <v>17.68</v>
      </c>
    </row>
    <row r="4094" spans="1:4" ht="54">
      <c r="A4094" s="353">
        <v>93091</v>
      </c>
      <c r="B4094" s="354" t="s">
        <v>4326</v>
      </c>
      <c r="C4094" s="353" t="s">
        <v>27</v>
      </c>
      <c r="D4094" s="355">
        <v>15.43</v>
      </c>
    </row>
    <row r="4095" spans="1:4" ht="54">
      <c r="A4095" s="353">
        <v>93092</v>
      </c>
      <c r="B4095" s="354" t="s">
        <v>4327</v>
      </c>
      <c r="C4095" s="353" t="s">
        <v>27</v>
      </c>
      <c r="D4095" s="355">
        <v>595.89</v>
      </c>
    </row>
    <row r="4096" spans="1:4" ht="54">
      <c r="A4096" s="353">
        <v>93093</v>
      </c>
      <c r="B4096" s="354" t="s">
        <v>4328</v>
      </c>
      <c r="C4096" s="353" t="s">
        <v>27</v>
      </c>
      <c r="D4096" s="355">
        <v>31.77</v>
      </c>
    </row>
    <row r="4097" spans="1:4" ht="67.5">
      <c r="A4097" s="353">
        <v>93094</v>
      </c>
      <c r="B4097" s="354" t="s">
        <v>4329</v>
      </c>
      <c r="C4097" s="353" t="s">
        <v>27</v>
      </c>
      <c r="D4097" s="355">
        <v>82.2</v>
      </c>
    </row>
    <row r="4098" spans="1:4" ht="67.5">
      <c r="A4098" s="353">
        <v>93095</v>
      </c>
      <c r="B4098" s="354" t="s">
        <v>4330</v>
      </c>
      <c r="C4098" s="353" t="s">
        <v>27</v>
      </c>
      <c r="D4098" s="355">
        <v>60.12</v>
      </c>
    </row>
    <row r="4099" spans="1:4" ht="67.5">
      <c r="A4099" s="353">
        <v>93096</v>
      </c>
      <c r="B4099" s="354" t="s">
        <v>4331</v>
      </c>
      <c r="C4099" s="353" t="s">
        <v>27</v>
      </c>
      <c r="D4099" s="355">
        <v>86.67</v>
      </c>
    </row>
    <row r="4100" spans="1:4" ht="54">
      <c r="A4100" s="353">
        <v>93097</v>
      </c>
      <c r="B4100" s="354" t="s">
        <v>4332</v>
      </c>
      <c r="C4100" s="353" t="s">
        <v>27</v>
      </c>
      <c r="D4100" s="355">
        <v>10.89</v>
      </c>
    </row>
    <row r="4101" spans="1:4" ht="67.5">
      <c r="A4101" s="353">
        <v>93098</v>
      </c>
      <c r="B4101" s="354" t="s">
        <v>4333</v>
      </c>
      <c r="C4101" s="353" t="s">
        <v>27</v>
      </c>
      <c r="D4101" s="355">
        <v>19.89</v>
      </c>
    </row>
    <row r="4102" spans="1:4" ht="54">
      <c r="A4102" s="353">
        <v>93099</v>
      </c>
      <c r="B4102" s="354" t="s">
        <v>4334</v>
      </c>
      <c r="C4102" s="353" t="s">
        <v>27</v>
      </c>
      <c r="D4102" s="355">
        <v>20.43</v>
      </c>
    </row>
    <row r="4103" spans="1:4" ht="67.5">
      <c r="A4103" s="353">
        <v>93100</v>
      </c>
      <c r="B4103" s="354" t="s">
        <v>4335</v>
      </c>
      <c r="C4103" s="353" t="s">
        <v>27</v>
      </c>
      <c r="D4103" s="355">
        <v>30.54</v>
      </c>
    </row>
    <row r="4104" spans="1:4" ht="67.5">
      <c r="A4104" s="353">
        <v>93101</v>
      </c>
      <c r="B4104" s="354" t="s">
        <v>4336</v>
      </c>
      <c r="C4104" s="353" t="s">
        <v>27</v>
      </c>
      <c r="D4104" s="355">
        <v>33.19</v>
      </c>
    </row>
    <row r="4105" spans="1:4" ht="54">
      <c r="A4105" s="353">
        <v>93102</v>
      </c>
      <c r="B4105" s="354" t="s">
        <v>4337</v>
      </c>
      <c r="C4105" s="353" t="s">
        <v>27</v>
      </c>
      <c r="D4105" s="355">
        <v>28.59</v>
      </c>
    </row>
    <row r="4106" spans="1:4" ht="54">
      <c r="A4106" s="353">
        <v>93103</v>
      </c>
      <c r="B4106" s="354" t="s">
        <v>4338</v>
      </c>
      <c r="C4106" s="353" t="s">
        <v>27</v>
      </c>
      <c r="D4106" s="355">
        <v>7.12</v>
      </c>
    </row>
    <row r="4107" spans="1:4" ht="54">
      <c r="A4107" s="353">
        <v>93104</v>
      </c>
      <c r="B4107" s="354" t="s">
        <v>4339</v>
      </c>
      <c r="C4107" s="353" t="s">
        <v>27</v>
      </c>
      <c r="D4107" s="355">
        <v>18.53</v>
      </c>
    </row>
    <row r="4108" spans="1:4" ht="54">
      <c r="A4108" s="353">
        <v>93105</v>
      </c>
      <c r="B4108" s="354" t="s">
        <v>4340</v>
      </c>
      <c r="C4108" s="353" t="s">
        <v>27</v>
      </c>
      <c r="D4108" s="355">
        <v>23.08</v>
      </c>
    </row>
    <row r="4109" spans="1:4" ht="54">
      <c r="A4109" s="353">
        <v>93106</v>
      </c>
      <c r="B4109" s="354" t="s">
        <v>4341</v>
      </c>
      <c r="C4109" s="353" t="s">
        <v>27</v>
      </c>
      <c r="D4109" s="355">
        <v>466.98</v>
      </c>
    </row>
    <row r="4110" spans="1:4" ht="54">
      <c r="A4110" s="353">
        <v>93107</v>
      </c>
      <c r="B4110" s="354" t="s">
        <v>4342</v>
      </c>
      <c r="C4110" s="353" t="s">
        <v>27</v>
      </c>
      <c r="D4110" s="355">
        <v>13.49</v>
      </c>
    </row>
    <row r="4111" spans="1:4" ht="54">
      <c r="A4111" s="353">
        <v>93108</v>
      </c>
      <c r="B4111" s="354" t="s">
        <v>4343</v>
      </c>
      <c r="C4111" s="353" t="s">
        <v>27</v>
      </c>
      <c r="D4111" s="355">
        <v>12.55</v>
      </c>
    </row>
    <row r="4112" spans="1:4" ht="54">
      <c r="A4112" s="353">
        <v>93109</v>
      </c>
      <c r="B4112" s="354" t="s">
        <v>4344</v>
      </c>
      <c r="C4112" s="353" t="s">
        <v>27</v>
      </c>
      <c r="D4112" s="355">
        <v>543.29</v>
      </c>
    </row>
    <row r="4113" spans="1:4" ht="54">
      <c r="A4113" s="353">
        <v>93110</v>
      </c>
      <c r="B4113" s="354" t="s">
        <v>4345</v>
      </c>
      <c r="C4113" s="353" t="s">
        <v>27</v>
      </c>
      <c r="D4113" s="355">
        <v>21.01</v>
      </c>
    </row>
    <row r="4114" spans="1:4" ht="54">
      <c r="A4114" s="353">
        <v>93111</v>
      </c>
      <c r="B4114" s="354" t="s">
        <v>4346</v>
      </c>
      <c r="C4114" s="353" t="s">
        <v>27</v>
      </c>
      <c r="D4114" s="355">
        <v>24.54</v>
      </c>
    </row>
    <row r="4115" spans="1:4" ht="54">
      <c r="A4115" s="353">
        <v>93112</v>
      </c>
      <c r="B4115" s="354" t="s">
        <v>4347</v>
      </c>
      <c r="C4115" s="353" t="s">
        <v>27</v>
      </c>
      <c r="D4115" s="355">
        <v>48.58</v>
      </c>
    </row>
    <row r="4116" spans="1:4" ht="54">
      <c r="A4116" s="353">
        <v>93113</v>
      </c>
      <c r="B4116" s="354" t="s">
        <v>4348</v>
      </c>
      <c r="C4116" s="353" t="s">
        <v>27</v>
      </c>
      <c r="D4116" s="355">
        <v>19.84</v>
      </c>
    </row>
    <row r="4117" spans="1:4" ht="54">
      <c r="A4117" s="353">
        <v>93114</v>
      </c>
      <c r="B4117" s="354" t="s">
        <v>4349</v>
      </c>
      <c r="C4117" s="353" t="s">
        <v>27</v>
      </c>
      <c r="D4117" s="355">
        <v>33.93</v>
      </c>
    </row>
    <row r="4118" spans="1:4" ht="54">
      <c r="A4118" s="353">
        <v>93115</v>
      </c>
      <c r="B4118" s="354" t="s">
        <v>4350</v>
      </c>
      <c r="C4118" s="353" t="s">
        <v>27</v>
      </c>
      <c r="D4118" s="355">
        <v>84.36</v>
      </c>
    </row>
    <row r="4119" spans="1:4" ht="54">
      <c r="A4119" s="353">
        <v>93116</v>
      </c>
      <c r="B4119" s="354" t="s">
        <v>4351</v>
      </c>
      <c r="C4119" s="353" t="s">
        <v>27</v>
      </c>
      <c r="D4119" s="355">
        <v>598.04999999999995</v>
      </c>
    </row>
    <row r="4120" spans="1:4" ht="67.5">
      <c r="A4120" s="353">
        <v>93117</v>
      </c>
      <c r="B4120" s="354" t="s">
        <v>4352</v>
      </c>
      <c r="C4120" s="353" t="s">
        <v>27</v>
      </c>
      <c r="D4120" s="355">
        <v>60.3</v>
      </c>
    </row>
    <row r="4121" spans="1:4" ht="67.5">
      <c r="A4121" s="353">
        <v>93118</v>
      </c>
      <c r="B4121" s="354" t="s">
        <v>4353</v>
      </c>
      <c r="C4121" s="353" t="s">
        <v>27</v>
      </c>
      <c r="D4121" s="355">
        <v>89.07</v>
      </c>
    </row>
    <row r="4122" spans="1:4" ht="54">
      <c r="A4122" s="353">
        <v>93119</v>
      </c>
      <c r="B4122" s="354" t="s">
        <v>4354</v>
      </c>
      <c r="C4122" s="353" t="s">
        <v>27</v>
      </c>
      <c r="D4122" s="355">
        <v>16.670000000000002</v>
      </c>
    </row>
    <row r="4123" spans="1:4" ht="54">
      <c r="A4123" s="353">
        <v>93120</v>
      </c>
      <c r="B4123" s="354" t="s">
        <v>4355</v>
      </c>
      <c r="C4123" s="353" t="s">
        <v>27</v>
      </c>
      <c r="D4123" s="355">
        <v>26.78</v>
      </c>
    </row>
    <row r="4124" spans="1:4" ht="54">
      <c r="A4124" s="353">
        <v>93121</v>
      </c>
      <c r="B4124" s="354" t="s">
        <v>4356</v>
      </c>
      <c r="C4124" s="353" t="s">
        <v>27</v>
      </c>
      <c r="D4124" s="355">
        <v>29.43</v>
      </c>
    </row>
    <row r="4125" spans="1:4" ht="54">
      <c r="A4125" s="353">
        <v>93122</v>
      </c>
      <c r="B4125" s="354" t="s">
        <v>4357</v>
      </c>
      <c r="C4125" s="353" t="s">
        <v>27</v>
      </c>
      <c r="D4125" s="355">
        <v>24.99</v>
      </c>
    </row>
    <row r="4126" spans="1:4" ht="54">
      <c r="A4126" s="353">
        <v>93123</v>
      </c>
      <c r="B4126" s="354" t="s">
        <v>4358</v>
      </c>
      <c r="C4126" s="353" t="s">
        <v>27</v>
      </c>
      <c r="D4126" s="355">
        <v>57.36</v>
      </c>
    </row>
    <row r="4127" spans="1:4" ht="54">
      <c r="A4127" s="353">
        <v>93124</v>
      </c>
      <c r="B4127" s="354" t="s">
        <v>4359</v>
      </c>
      <c r="C4127" s="353" t="s">
        <v>27</v>
      </c>
      <c r="D4127" s="355">
        <v>91.3</v>
      </c>
    </row>
    <row r="4128" spans="1:4" ht="54">
      <c r="A4128" s="353">
        <v>93125</v>
      </c>
      <c r="B4128" s="354" t="s">
        <v>4360</v>
      </c>
      <c r="C4128" s="353" t="s">
        <v>27</v>
      </c>
      <c r="D4128" s="355">
        <v>133.55000000000001</v>
      </c>
    </row>
    <row r="4129" spans="1:4" ht="54">
      <c r="A4129" s="353">
        <v>93126</v>
      </c>
      <c r="B4129" s="354" t="s">
        <v>4361</v>
      </c>
      <c r="C4129" s="353" t="s">
        <v>27</v>
      </c>
      <c r="D4129" s="355">
        <v>299.82</v>
      </c>
    </row>
    <row r="4130" spans="1:4" ht="54">
      <c r="A4130" s="353">
        <v>93133</v>
      </c>
      <c r="B4130" s="354" t="s">
        <v>4362</v>
      </c>
      <c r="C4130" s="353" t="s">
        <v>27</v>
      </c>
      <c r="D4130" s="355">
        <v>17.59</v>
      </c>
    </row>
    <row r="4131" spans="1:4" ht="81">
      <c r="A4131" s="353">
        <v>94465</v>
      </c>
      <c r="B4131" s="354" t="s">
        <v>2477</v>
      </c>
      <c r="C4131" s="353" t="s">
        <v>27</v>
      </c>
      <c r="D4131" s="355">
        <v>37.69</v>
      </c>
    </row>
    <row r="4132" spans="1:4" ht="81">
      <c r="A4132" s="353">
        <v>94466</v>
      </c>
      <c r="B4132" s="354" t="s">
        <v>2478</v>
      </c>
      <c r="C4132" s="353" t="s">
        <v>27</v>
      </c>
      <c r="D4132" s="355">
        <v>37.71</v>
      </c>
    </row>
    <row r="4133" spans="1:4" ht="81">
      <c r="A4133" s="353">
        <v>94467</v>
      </c>
      <c r="B4133" s="354" t="s">
        <v>2479</v>
      </c>
      <c r="C4133" s="353" t="s">
        <v>27</v>
      </c>
      <c r="D4133" s="355">
        <v>59.36</v>
      </c>
    </row>
    <row r="4134" spans="1:4" ht="81">
      <c r="A4134" s="353">
        <v>94468</v>
      </c>
      <c r="B4134" s="354" t="s">
        <v>2480</v>
      </c>
      <c r="C4134" s="353" t="s">
        <v>27</v>
      </c>
      <c r="D4134" s="355">
        <v>51.67</v>
      </c>
    </row>
    <row r="4135" spans="1:4" ht="81">
      <c r="A4135" s="353">
        <v>94469</v>
      </c>
      <c r="B4135" s="354" t="s">
        <v>2481</v>
      </c>
      <c r="C4135" s="353" t="s">
        <v>27</v>
      </c>
      <c r="D4135" s="355">
        <v>86.64</v>
      </c>
    </row>
    <row r="4136" spans="1:4" ht="81">
      <c r="A4136" s="353">
        <v>94470</v>
      </c>
      <c r="B4136" s="354" t="s">
        <v>2482</v>
      </c>
      <c r="C4136" s="353" t="s">
        <v>27</v>
      </c>
      <c r="D4136" s="355">
        <v>79.790000000000006</v>
      </c>
    </row>
    <row r="4137" spans="1:4" ht="81">
      <c r="A4137" s="353">
        <v>94471</v>
      </c>
      <c r="B4137" s="354" t="s">
        <v>2483</v>
      </c>
      <c r="C4137" s="353" t="s">
        <v>27</v>
      </c>
      <c r="D4137" s="355">
        <v>54.16</v>
      </c>
    </row>
    <row r="4138" spans="1:4" ht="81">
      <c r="A4138" s="353">
        <v>94472</v>
      </c>
      <c r="B4138" s="354" t="s">
        <v>2484</v>
      </c>
      <c r="C4138" s="353" t="s">
        <v>27</v>
      </c>
      <c r="D4138" s="355">
        <v>55.87</v>
      </c>
    </row>
    <row r="4139" spans="1:4" ht="81">
      <c r="A4139" s="353">
        <v>94473</v>
      </c>
      <c r="B4139" s="354" t="s">
        <v>2485</v>
      </c>
      <c r="C4139" s="353" t="s">
        <v>27</v>
      </c>
      <c r="D4139" s="355">
        <v>84.78</v>
      </c>
    </row>
    <row r="4140" spans="1:4" ht="81">
      <c r="A4140" s="353">
        <v>94474</v>
      </c>
      <c r="B4140" s="354" t="s">
        <v>2486</v>
      </c>
      <c r="C4140" s="353" t="s">
        <v>27</v>
      </c>
      <c r="D4140" s="355">
        <v>92.31</v>
      </c>
    </row>
    <row r="4141" spans="1:4" ht="81">
      <c r="A4141" s="353">
        <v>94475</v>
      </c>
      <c r="B4141" s="354" t="s">
        <v>2487</v>
      </c>
      <c r="C4141" s="353" t="s">
        <v>27</v>
      </c>
      <c r="D4141" s="355">
        <v>116.9</v>
      </c>
    </row>
    <row r="4142" spans="1:4" ht="81">
      <c r="A4142" s="353">
        <v>94476</v>
      </c>
      <c r="B4142" s="354" t="s">
        <v>2488</v>
      </c>
      <c r="C4142" s="353" t="s">
        <v>27</v>
      </c>
      <c r="D4142" s="355">
        <v>131.41</v>
      </c>
    </row>
    <row r="4143" spans="1:4" ht="81">
      <c r="A4143" s="353">
        <v>94477</v>
      </c>
      <c r="B4143" s="354" t="s">
        <v>2489</v>
      </c>
      <c r="C4143" s="353" t="s">
        <v>27</v>
      </c>
      <c r="D4143" s="355">
        <v>72.12</v>
      </c>
    </row>
    <row r="4144" spans="1:4" ht="81">
      <c r="A4144" s="353">
        <v>94478</v>
      </c>
      <c r="B4144" s="354" t="s">
        <v>2490</v>
      </c>
      <c r="C4144" s="353" t="s">
        <v>27</v>
      </c>
      <c r="D4144" s="355">
        <v>116.75</v>
      </c>
    </row>
    <row r="4145" spans="1:4" ht="81">
      <c r="A4145" s="353">
        <v>94479</v>
      </c>
      <c r="B4145" s="354" t="s">
        <v>2491</v>
      </c>
      <c r="C4145" s="353" t="s">
        <v>27</v>
      </c>
      <c r="D4145" s="355">
        <v>154.41</v>
      </c>
    </row>
    <row r="4146" spans="1:4" ht="67.5">
      <c r="A4146" s="353">
        <v>94606</v>
      </c>
      <c r="B4146" s="354" t="s">
        <v>4363</v>
      </c>
      <c r="C4146" s="353" t="s">
        <v>27</v>
      </c>
      <c r="D4146" s="355">
        <v>75.430000000000007</v>
      </c>
    </row>
    <row r="4147" spans="1:4" ht="67.5">
      <c r="A4147" s="353">
        <v>94608</v>
      </c>
      <c r="B4147" s="354" t="s">
        <v>4364</v>
      </c>
      <c r="C4147" s="353" t="s">
        <v>27</v>
      </c>
      <c r="D4147" s="355">
        <v>195.33</v>
      </c>
    </row>
    <row r="4148" spans="1:4" ht="67.5">
      <c r="A4148" s="353">
        <v>94610</v>
      </c>
      <c r="B4148" s="354" t="s">
        <v>4365</v>
      </c>
      <c r="C4148" s="353" t="s">
        <v>27</v>
      </c>
      <c r="D4148" s="355">
        <v>292.83</v>
      </c>
    </row>
    <row r="4149" spans="1:4" ht="67.5">
      <c r="A4149" s="353">
        <v>94612</v>
      </c>
      <c r="B4149" s="354" t="s">
        <v>4366</v>
      </c>
      <c r="C4149" s="353" t="s">
        <v>27</v>
      </c>
      <c r="D4149" s="355">
        <v>413.87</v>
      </c>
    </row>
    <row r="4150" spans="1:4" ht="81">
      <c r="A4150" s="353">
        <v>94614</v>
      </c>
      <c r="B4150" s="354" t="s">
        <v>4367</v>
      </c>
      <c r="C4150" s="353" t="s">
        <v>27</v>
      </c>
      <c r="D4150" s="355">
        <v>128.87</v>
      </c>
    </row>
    <row r="4151" spans="1:4" ht="81">
      <c r="A4151" s="353">
        <v>94615</v>
      </c>
      <c r="B4151" s="354" t="s">
        <v>4368</v>
      </c>
      <c r="C4151" s="353" t="s">
        <v>27</v>
      </c>
      <c r="D4151" s="355">
        <v>147.69</v>
      </c>
    </row>
    <row r="4152" spans="1:4" ht="81">
      <c r="A4152" s="353">
        <v>94616</v>
      </c>
      <c r="B4152" s="354" t="s">
        <v>4369</v>
      </c>
      <c r="C4152" s="353" t="s">
        <v>27</v>
      </c>
      <c r="D4152" s="355">
        <v>376.24</v>
      </c>
    </row>
    <row r="4153" spans="1:4" ht="81">
      <c r="A4153" s="353">
        <v>94617</v>
      </c>
      <c r="B4153" s="354" t="s">
        <v>4370</v>
      </c>
      <c r="C4153" s="353" t="s">
        <v>27</v>
      </c>
      <c r="D4153" s="355">
        <v>310.8</v>
      </c>
    </row>
    <row r="4154" spans="1:4" ht="81">
      <c r="A4154" s="353">
        <v>94618</v>
      </c>
      <c r="B4154" s="354" t="s">
        <v>4371</v>
      </c>
      <c r="C4154" s="353" t="s">
        <v>27</v>
      </c>
      <c r="D4154" s="355">
        <v>368.4</v>
      </c>
    </row>
    <row r="4155" spans="1:4" ht="81">
      <c r="A4155" s="353">
        <v>94620</v>
      </c>
      <c r="B4155" s="354" t="s">
        <v>4372</v>
      </c>
      <c r="C4155" s="353" t="s">
        <v>27</v>
      </c>
      <c r="D4155" s="355">
        <v>857.91</v>
      </c>
    </row>
    <row r="4156" spans="1:4" ht="67.5">
      <c r="A4156" s="353">
        <v>94622</v>
      </c>
      <c r="B4156" s="354" t="s">
        <v>4373</v>
      </c>
      <c r="C4156" s="353" t="s">
        <v>27</v>
      </c>
      <c r="D4156" s="355">
        <v>189.87</v>
      </c>
    </row>
    <row r="4157" spans="1:4" ht="67.5">
      <c r="A4157" s="353">
        <v>94623</v>
      </c>
      <c r="B4157" s="354" t="s">
        <v>4374</v>
      </c>
      <c r="C4157" s="353" t="s">
        <v>27</v>
      </c>
      <c r="D4157" s="355">
        <v>465.02</v>
      </c>
    </row>
    <row r="4158" spans="1:4" ht="67.5">
      <c r="A4158" s="353">
        <v>94624</v>
      </c>
      <c r="B4158" s="354" t="s">
        <v>4375</v>
      </c>
      <c r="C4158" s="353" t="s">
        <v>27</v>
      </c>
      <c r="D4158" s="355">
        <v>713.54</v>
      </c>
    </row>
    <row r="4159" spans="1:4" ht="67.5">
      <c r="A4159" s="353">
        <v>94625</v>
      </c>
      <c r="B4159" s="354" t="s">
        <v>4376</v>
      </c>
      <c r="C4159" s="353" t="s">
        <v>27</v>
      </c>
      <c r="D4159" s="355">
        <v>1500.88</v>
      </c>
    </row>
    <row r="4160" spans="1:4" ht="81">
      <c r="A4160" s="353">
        <v>94656</v>
      </c>
      <c r="B4160" s="354" t="s">
        <v>2517</v>
      </c>
      <c r="C4160" s="353" t="s">
        <v>27</v>
      </c>
      <c r="D4160" s="355">
        <v>5.12</v>
      </c>
    </row>
    <row r="4161" spans="1:4" ht="67.5">
      <c r="A4161" s="353">
        <v>94657</v>
      </c>
      <c r="B4161" s="354" t="s">
        <v>2518</v>
      </c>
      <c r="C4161" s="353" t="s">
        <v>27</v>
      </c>
      <c r="D4161" s="355">
        <v>5.03</v>
      </c>
    </row>
    <row r="4162" spans="1:4" ht="81">
      <c r="A4162" s="353">
        <v>94658</v>
      </c>
      <c r="B4162" s="354" t="s">
        <v>2519</v>
      </c>
      <c r="C4162" s="353" t="s">
        <v>27</v>
      </c>
      <c r="D4162" s="355">
        <v>6.05</v>
      </c>
    </row>
    <row r="4163" spans="1:4" ht="67.5">
      <c r="A4163" s="353">
        <v>94659</v>
      </c>
      <c r="B4163" s="354" t="s">
        <v>2520</v>
      </c>
      <c r="C4163" s="353" t="s">
        <v>27</v>
      </c>
      <c r="D4163" s="355">
        <v>6.15</v>
      </c>
    </row>
    <row r="4164" spans="1:4" ht="81">
      <c r="A4164" s="353">
        <v>94660</v>
      </c>
      <c r="B4164" s="354" t="s">
        <v>2521</v>
      </c>
      <c r="C4164" s="353" t="s">
        <v>27</v>
      </c>
      <c r="D4164" s="355">
        <v>10.130000000000001</v>
      </c>
    </row>
    <row r="4165" spans="1:4" ht="67.5">
      <c r="A4165" s="353">
        <v>94661</v>
      </c>
      <c r="B4165" s="354" t="s">
        <v>2522</v>
      </c>
      <c r="C4165" s="353" t="s">
        <v>27</v>
      </c>
      <c r="D4165" s="355">
        <v>10.57</v>
      </c>
    </row>
    <row r="4166" spans="1:4" ht="81">
      <c r="A4166" s="353">
        <v>94662</v>
      </c>
      <c r="B4166" s="354" t="s">
        <v>2523</v>
      </c>
      <c r="C4166" s="353" t="s">
        <v>27</v>
      </c>
      <c r="D4166" s="355">
        <v>11.06</v>
      </c>
    </row>
    <row r="4167" spans="1:4" ht="67.5">
      <c r="A4167" s="353">
        <v>94663</v>
      </c>
      <c r="B4167" s="354" t="s">
        <v>2524</v>
      </c>
      <c r="C4167" s="353" t="s">
        <v>27</v>
      </c>
      <c r="D4167" s="355">
        <v>11.24</v>
      </c>
    </row>
    <row r="4168" spans="1:4" ht="81">
      <c r="A4168" s="353">
        <v>94664</v>
      </c>
      <c r="B4168" s="354" t="s">
        <v>2525</v>
      </c>
      <c r="C4168" s="353" t="s">
        <v>27</v>
      </c>
      <c r="D4168" s="355">
        <v>24.55</v>
      </c>
    </row>
    <row r="4169" spans="1:4" ht="67.5">
      <c r="A4169" s="353">
        <v>94665</v>
      </c>
      <c r="B4169" s="354" t="s">
        <v>2526</v>
      </c>
      <c r="C4169" s="353" t="s">
        <v>27</v>
      </c>
      <c r="D4169" s="355">
        <v>24.53</v>
      </c>
    </row>
    <row r="4170" spans="1:4" ht="81">
      <c r="A4170" s="353">
        <v>94666</v>
      </c>
      <c r="B4170" s="354" t="s">
        <v>2527</v>
      </c>
      <c r="C4170" s="353" t="s">
        <v>27</v>
      </c>
      <c r="D4170" s="355">
        <v>29.9</v>
      </c>
    </row>
    <row r="4171" spans="1:4" ht="67.5">
      <c r="A4171" s="353">
        <v>94667</v>
      </c>
      <c r="B4171" s="354" t="s">
        <v>2528</v>
      </c>
      <c r="C4171" s="353" t="s">
        <v>27</v>
      </c>
      <c r="D4171" s="355">
        <v>33.24</v>
      </c>
    </row>
    <row r="4172" spans="1:4" ht="81">
      <c r="A4172" s="353">
        <v>94668</v>
      </c>
      <c r="B4172" s="354" t="s">
        <v>2529</v>
      </c>
      <c r="C4172" s="353" t="s">
        <v>27</v>
      </c>
      <c r="D4172" s="355">
        <v>51.36</v>
      </c>
    </row>
    <row r="4173" spans="1:4" ht="67.5">
      <c r="A4173" s="353">
        <v>94669</v>
      </c>
      <c r="B4173" s="354" t="s">
        <v>2530</v>
      </c>
      <c r="C4173" s="353" t="s">
        <v>27</v>
      </c>
      <c r="D4173" s="355">
        <v>70.09</v>
      </c>
    </row>
    <row r="4174" spans="1:4" ht="81">
      <c r="A4174" s="353">
        <v>94670</v>
      </c>
      <c r="B4174" s="354" t="s">
        <v>2531</v>
      </c>
      <c r="C4174" s="353" t="s">
        <v>27</v>
      </c>
      <c r="D4174" s="355">
        <v>68.03</v>
      </c>
    </row>
    <row r="4175" spans="1:4" ht="67.5">
      <c r="A4175" s="353">
        <v>94671</v>
      </c>
      <c r="B4175" s="354" t="s">
        <v>2532</v>
      </c>
      <c r="C4175" s="353" t="s">
        <v>27</v>
      </c>
      <c r="D4175" s="355">
        <v>99.25</v>
      </c>
    </row>
    <row r="4176" spans="1:4" ht="81">
      <c r="A4176" s="353">
        <v>94672</v>
      </c>
      <c r="B4176" s="354" t="s">
        <v>2533</v>
      </c>
      <c r="C4176" s="353" t="s">
        <v>27</v>
      </c>
      <c r="D4176" s="355">
        <v>8.7799999999999994</v>
      </c>
    </row>
    <row r="4177" spans="1:4" ht="67.5">
      <c r="A4177" s="353">
        <v>94673</v>
      </c>
      <c r="B4177" s="354" t="s">
        <v>2534</v>
      </c>
      <c r="C4177" s="353" t="s">
        <v>27</v>
      </c>
      <c r="D4177" s="355">
        <v>8.5299999999999994</v>
      </c>
    </row>
    <row r="4178" spans="1:4" ht="67.5">
      <c r="A4178" s="353">
        <v>94674</v>
      </c>
      <c r="B4178" s="354" t="s">
        <v>2535</v>
      </c>
      <c r="C4178" s="353" t="s">
        <v>27</v>
      </c>
      <c r="D4178" s="355">
        <v>7.66</v>
      </c>
    </row>
    <row r="4179" spans="1:4" ht="67.5">
      <c r="A4179" s="353">
        <v>94675</v>
      </c>
      <c r="B4179" s="354" t="s">
        <v>2536</v>
      </c>
      <c r="C4179" s="353" t="s">
        <v>27</v>
      </c>
      <c r="D4179" s="355">
        <v>12.38</v>
      </c>
    </row>
    <row r="4180" spans="1:4" ht="67.5">
      <c r="A4180" s="353">
        <v>94676</v>
      </c>
      <c r="B4180" s="354" t="s">
        <v>2537</v>
      </c>
      <c r="C4180" s="353" t="s">
        <v>27</v>
      </c>
      <c r="D4180" s="355">
        <v>13.6</v>
      </c>
    </row>
    <row r="4181" spans="1:4" ht="67.5">
      <c r="A4181" s="353">
        <v>94677</v>
      </c>
      <c r="B4181" s="354" t="s">
        <v>2538</v>
      </c>
      <c r="C4181" s="353" t="s">
        <v>27</v>
      </c>
      <c r="D4181" s="355">
        <v>20.69</v>
      </c>
    </row>
    <row r="4182" spans="1:4" ht="67.5">
      <c r="A4182" s="353">
        <v>94678</v>
      </c>
      <c r="B4182" s="354" t="s">
        <v>2539</v>
      </c>
      <c r="C4182" s="353" t="s">
        <v>27</v>
      </c>
      <c r="D4182" s="355">
        <v>14.01</v>
      </c>
    </row>
    <row r="4183" spans="1:4" ht="67.5">
      <c r="A4183" s="353">
        <v>94679</v>
      </c>
      <c r="B4183" s="354" t="s">
        <v>2540</v>
      </c>
      <c r="C4183" s="353" t="s">
        <v>27</v>
      </c>
      <c r="D4183" s="355">
        <v>23.37</v>
      </c>
    </row>
    <row r="4184" spans="1:4" ht="67.5">
      <c r="A4184" s="353">
        <v>94680</v>
      </c>
      <c r="B4184" s="354" t="s">
        <v>2541</v>
      </c>
      <c r="C4184" s="353" t="s">
        <v>27</v>
      </c>
      <c r="D4184" s="355">
        <v>39.6</v>
      </c>
    </row>
    <row r="4185" spans="1:4" ht="67.5">
      <c r="A4185" s="353">
        <v>94681</v>
      </c>
      <c r="B4185" s="354" t="s">
        <v>2542</v>
      </c>
      <c r="C4185" s="353" t="s">
        <v>27</v>
      </c>
      <c r="D4185" s="355">
        <v>52.41</v>
      </c>
    </row>
    <row r="4186" spans="1:4" ht="67.5">
      <c r="A4186" s="353">
        <v>94682</v>
      </c>
      <c r="B4186" s="354" t="s">
        <v>2543</v>
      </c>
      <c r="C4186" s="353" t="s">
        <v>27</v>
      </c>
      <c r="D4186" s="355">
        <v>105.52</v>
      </c>
    </row>
    <row r="4187" spans="1:4" ht="67.5">
      <c r="A4187" s="353">
        <v>94683</v>
      </c>
      <c r="B4187" s="354" t="s">
        <v>2544</v>
      </c>
      <c r="C4187" s="353" t="s">
        <v>27</v>
      </c>
      <c r="D4187" s="355">
        <v>67.91</v>
      </c>
    </row>
    <row r="4188" spans="1:4" ht="67.5">
      <c r="A4188" s="353">
        <v>94684</v>
      </c>
      <c r="B4188" s="354" t="s">
        <v>2545</v>
      </c>
      <c r="C4188" s="353" t="s">
        <v>27</v>
      </c>
      <c r="D4188" s="355">
        <v>134.68</v>
      </c>
    </row>
    <row r="4189" spans="1:4" ht="67.5">
      <c r="A4189" s="353">
        <v>94685</v>
      </c>
      <c r="B4189" s="354" t="s">
        <v>2546</v>
      </c>
      <c r="C4189" s="353" t="s">
        <v>27</v>
      </c>
      <c r="D4189" s="355">
        <v>103.37</v>
      </c>
    </row>
    <row r="4190" spans="1:4" ht="67.5">
      <c r="A4190" s="353">
        <v>94686</v>
      </c>
      <c r="B4190" s="354" t="s">
        <v>2547</v>
      </c>
      <c r="C4190" s="353" t="s">
        <v>27</v>
      </c>
      <c r="D4190" s="355">
        <v>252.72</v>
      </c>
    </row>
    <row r="4191" spans="1:4" ht="67.5">
      <c r="A4191" s="353">
        <v>94687</v>
      </c>
      <c r="B4191" s="354" t="s">
        <v>2548</v>
      </c>
      <c r="C4191" s="353" t="s">
        <v>27</v>
      </c>
      <c r="D4191" s="355">
        <v>205.52</v>
      </c>
    </row>
    <row r="4192" spans="1:4" ht="67.5">
      <c r="A4192" s="353">
        <v>94688</v>
      </c>
      <c r="B4192" s="354" t="s">
        <v>2549</v>
      </c>
      <c r="C4192" s="353" t="s">
        <v>27</v>
      </c>
      <c r="D4192" s="355">
        <v>8.8000000000000007</v>
      </c>
    </row>
    <row r="4193" spans="1:4" ht="81">
      <c r="A4193" s="353">
        <v>94689</v>
      </c>
      <c r="B4193" s="354" t="s">
        <v>2550</v>
      </c>
      <c r="C4193" s="353" t="s">
        <v>27</v>
      </c>
      <c r="D4193" s="355">
        <v>12.19</v>
      </c>
    </row>
    <row r="4194" spans="1:4" ht="67.5">
      <c r="A4194" s="353">
        <v>94690</v>
      </c>
      <c r="B4194" s="354" t="s">
        <v>2551</v>
      </c>
      <c r="C4194" s="353" t="s">
        <v>27</v>
      </c>
      <c r="D4194" s="355">
        <v>11.64</v>
      </c>
    </row>
    <row r="4195" spans="1:4" ht="67.5">
      <c r="A4195" s="353">
        <v>94691</v>
      </c>
      <c r="B4195" s="354" t="s">
        <v>2552</v>
      </c>
      <c r="C4195" s="353" t="s">
        <v>27</v>
      </c>
      <c r="D4195" s="355">
        <v>13.61</v>
      </c>
    </row>
    <row r="4196" spans="1:4" ht="67.5">
      <c r="A4196" s="353">
        <v>94692</v>
      </c>
      <c r="B4196" s="354" t="s">
        <v>2553</v>
      </c>
      <c r="C4196" s="353" t="s">
        <v>27</v>
      </c>
      <c r="D4196" s="355">
        <v>20.76</v>
      </c>
    </row>
    <row r="4197" spans="1:4" ht="67.5">
      <c r="A4197" s="353">
        <v>94693</v>
      </c>
      <c r="B4197" s="354" t="s">
        <v>2554</v>
      </c>
      <c r="C4197" s="353" t="s">
        <v>27</v>
      </c>
      <c r="D4197" s="355">
        <v>21.75</v>
      </c>
    </row>
    <row r="4198" spans="1:4" ht="67.5">
      <c r="A4198" s="353">
        <v>94694</v>
      </c>
      <c r="B4198" s="354" t="s">
        <v>2555</v>
      </c>
      <c r="C4198" s="353" t="s">
        <v>27</v>
      </c>
      <c r="D4198" s="355">
        <v>21.81</v>
      </c>
    </row>
    <row r="4199" spans="1:4" ht="67.5">
      <c r="A4199" s="353">
        <v>94695</v>
      </c>
      <c r="B4199" s="354" t="s">
        <v>2556</v>
      </c>
      <c r="C4199" s="353" t="s">
        <v>27</v>
      </c>
      <c r="D4199" s="355">
        <v>29.45</v>
      </c>
    </row>
    <row r="4200" spans="1:4" ht="67.5">
      <c r="A4200" s="353">
        <v>94696</v>
      </c>
      <c r="B4200" s="354" t="s">
        <v>2557</v>
      </c>
      <c r="C4200" s="353" t="s">
        <v>27</v>
      </c>
      <c r="D4200" s="355">
        <v>51.72</v>
      </c>
    </row>
    <row r="4201" spans="1:4" ht="67.5">
      <c r="A4201" s="353">
        <v>94697</v>
      </c>
      <c r="B4201" s="354" t="s">
        <v>2558</v>
      </c>
      <c r="C4201" s="353" t="s">
        <v>27</v>
      </c>
      <c r="D4201" s="355">
        <v>81.33</v>
      </c>
    </row>
    <row r="4202" spans="1:4" ht="67.5">
      <c r="A4202" s="353">
        <v>94698</v>
      </c>
      <c r="B4202" s="354" t="s">
        <v>2559</v>
      </c>
      <c r="C4202" s="353" t="s">
        <v>27</v>
      </c>
      <c r="D4202" s="355">
        <v>70.92</v>
      </c>
    </row>
    <row r="4203" spans="1:4" ht="67.5">
      <c r="A4203" s="353">
        <v>94699</v>
      </c>
      <c r="B4203" s="354" t="s">
        <v>2560</v>
      </c>
      <c r="C4203" s="353" t="s">
        <v>27</v>
      </c>
      <c r="D4203" s="355">
        <v>137.04</v>
      </c>
    </row>
    <row r="4204" spans="1:4" ht="67.5">
      <c r="A4204" s="353">
        <v>94700</v>
      </c>
      <c r="B4204" s="354" t="s">
        <v>2561</v>
      </c>
      <c r="C4204" s="353" t="s">
        <v>27</v>
      </c>
      <c r="D4204" s="355">
        <v>115.74</v>
      </c>
    </row>
    <row r="4205" spans="1:4" ht="67.5">
      <c r="A4205" s="353">
        <v>94701</v>
      </c>
      <c r="B4205" s="354" t="s">
        <v>2562</v>
      </c>
      <c r="C4205" s="353" t="s">
        <v>27</v>
      </c>
      <c r="D4205" s="355">
        <v>204.61</v>
      </c>
    </row>
    <row r="4206" spans="1:4" ht="67.5">
      <c r="A4206" s="353">
        <v>94702</v>
      </c>
      <c r="B4206" s="354" t="s">
        <v>2563</v>
      </c>
      <c r="C4206" s="353" t="s">
        <v>27</v>
      </c>
      <c r="D4206" s="355">
        <v>193.71</v>
      </c>
    </row>
    <row r="4207" spans="1:4" ht="81">
      <c r="A4207" s="353">
        <v>94703</v>
      </c>
      <c r="B4207" s="354" t="s">
        <v>2564</v>
      </c>
      <c r="C4207" s="353" t="s">
        <v>27</v>
      </c>
      <c r="D4207" s="355">
        <v>17.21</v>
      </c>
    </row>
    <row r="4208" spans="1:4" ht="81">
      <c r="A4208" s="353">
        <v>94704</v>
      </c>
      <c r="B4208" s="354" t="s">
        <v>522</v>
      </c>
      <c r="C4208" s="353" t="s">
        <v>27</v>
      </c>
      <c r="D4208" s="355">
        <v>20.49</v>
      </c>
    </row>
    <row r="4209" spans="1:4" ht="81">
      <c r="A4209" s="353">
        <v>94705</v>
      </c>
      <c r="B4209" s="354" t="s">
        <v>2565</v>
      </c>
      <c r="C4209" s="353" t="s">
        <v>27</v>
      </c>
      <c r="D4209" s="355">
        <v>25.44</v>
      </c>
    </row>
    <row r="4210" spans="1:4" ht="81">
      <c r="A4210" s="353">
        <v>94706</v>
      </c>
      <c r="B4210" s="354" t="s">
        <v>2566</v>
      </c>
      <c r="C4210" s="353" t="s">
        <v>27</v>
      </c>
      <c r="D4210" s="355">
        <v>37.770000000000003</v>
      </c>
    </row>
    <row r="4211" spans="1:4" ht="81">
      <c r="A4211" s="353">
        <v>94707</v>
      </c>
      <c r="B4211" s="354" t="s">
        <v>523</v>
      </c>
      <c r="C4211" s="353" t="s">
        <v>27</v>
      </c>
      <c r="D4211" s="355">
        <v>46.95</v>
      </c>
    </row>
    <row r="4212" spans="1:4" ht="81">
      <c r="A4212" s="353">
        <v>94708</v>
      </c>
      <c r="B4212" s="354" t="s">
        <v>2567</v>
      </c>
      <c r="C4212" s="353" t="s">
        <v>27</v>
      </c>
      <c r="D4212" s="355">
        <v>21.55</v>
      </c>
    </row>
    <row r="4213" spans="1:4" ht="81">
      <c r="A4213" s="353">
        <v>94709</v>
      </c>
      <c r="B4213" s="354" t="s">
        <v>2568</v>
      </c>
      <c r="C4213" s="353" t="s">
        <v>27</v>
      </c>
      <c r="D4213" s="355">
        <v>28.07</v>
      </c>
    </row>
    <row r="4214" spans="1:4" ht="81">
      <c r="A4214" s="353">
        <v>94710</v>
      </c>
      <c r="B4214" s="354" t="s">
        <v>2569</v>
      </c>
      <c r="C4214" s="353" t="s">
        <v>27</v>
      </c>
      <c r="D4214" s="355">
        <v>44.26</v>
      </c>
    </row>
    <row r="4215" spans="1:4" ht="81">
      <c r="A4215" s="353">
        <v>94711</v>
      </c>
      <c r="B4215" s="354" t="s">
        <v>2570</v>
      </c>
      <c r="C4215" s="353" t="s">
        <v>27</v>
      </c>
      <c r="D4215" s="355">
        <v>53.65</v>
      </c>
    </row>
    <row r="4216" spans="1:4" ht="81">
      <c r="A4216" s="353">
        <v>94712</v>
      </c>
      <c r="B4216" s="354" t="s">
        <v>2571</v>
      </c>
      <c r="C4216" s="353" t="s">
        <v>27</v>
      </c>
      <c r="D4216" s="355">
        <v>72.23</v>
      </c>
    </row>
    <row r="4217" spans="1:4" ht="81">
      <c r="A4217" s="353">
        <v>94713</v>
      </c>
      <c r="B4217" s="354" t="s">
        <v>2572</v>
      </c>
      <c r="C4217" s="353" t="s">
        <v>27</v>
      </c>
      <c r="D4217" s="355">
        <v>190.11</v>
      </c>
    </row>
    <row r="4218" spans="1:4" ht="81">
      <c r="A4218" s="353">
        <v>94714</v>
      </c>
      <c r="B4218" s="354" t="s">
        <v>2573</v>
      </c>
      <c r="C4218" s="353" t="s">
        <v>27</v>
      </c>
      <c r="D4218" s="355">
        <v>258.08999999999997</v>
      </c>
    </row>
    <row r="4219" spans="1:4" ht="81">
      <c r="A4219" s="353">
        <v>94715</v>
      </c>
      <c r="B4219" s="354" t="s">
        <v>2574</v>
      </c>
      <c r="C4219" s="353" t="s">
        <v>27</v>
      </c>
      <c r="D4219" s="355">
        <v>356.66</v>
      </c>
    </row>
    <row r="4220" spans="1:4" ht="67.5">
      <c r="A4220" s="353">
        <v>94724</v>
      </c>
      <c r="B4220" s="354" t="s">
        <v>2582</v>
      </c>
      <c r="C4220" s="353" t="s">
        <v>27</v>
      </c>
      <c r="D4220" s="355">
        <v>33.200000000000003</v>
      </c>
    </row>
    <row r="4221" spans="1:4" ht="67.5">
      <c r="A4221" s="353">
        <v>94725</v>
      </c>
      <c r="B4221" s="354" t="s">
        <v>2583</v>
      </c>
      <c r="C4221" s="353" t="s">
        <v>27</v>
      </c>
      <c r="D4221" s="355">
        <v>6.43</v>
      </c>
    </row>
    <row r="4222" spans="1:4" ht="67.5">
      <c r="A4222" s="353">
        <v>94726</v>
      </c>
      <c r="B4222" s="354" t="s">
        <v>2584</v>
      </c>
      <c r="C4222" s="353" t="s">
        <v>27</v>
      </c>
      <c r="D4222" s="355">
        <v>52.35</v>
      </c>
    </row>
    <row r="4223" spans="1:4" ht="67.5">
      <c r="A4223" s="353">
        <v>94727</v>
      </c>
      <c r="B4223" s="354" t="s">
        <v>2585</v>
      </c>
      <c r="C4223" s="353" t="s">
        <v>27</v>
      </c>
      <c r="D4223" s="355">
        <v>9.98</v>
      </c>
    </row>
    <row r="4224" spans="1:4" ht="67.5">
      <c r="A4224" s="353">
        <v>94728</v>
      </c>
      <c r="B4224" s="354" t="s">
        <v>2586</v>
      </c>
      <c r="C4224" s="353" t="s">
        <v>27</v>
      </c>
      <c r="D4224" s="355">
        <v>202.94</v>
      </c>
    </row>
    <row r="4225" spans="1:4" ht="67.5">
      <c r="A4225" s="353">
        <v>94729</v>
      </c>
      <c r="B4225" s="354" t="s">
        <v>2587</v>
      </c>
      <c r="C4225" s="353" t="s">
        <v>27</v>
      </c>
      <c r="D4225" s="355">
        <v>18.48</v>
      </c>
    </row>
    <row r="4226" spans="1:4" ht="67.5">
      <c r="A4226" s="353">
        <v>94730</v>
      </c>
      <c r="B4226" s="354" t="s">
        <v>2588</v>
      </c>
      <c r="C4226" s="353" t="s">
        <v>27</v>
      </c>
      <c r="D4226" s="355">
        <v>247.1</v>
      </c>
    </row>
    <row r="4227" spans="1:4" ht="67.5">
      <c r="A4227" s="353">
        <v>94731</v>
      </c>
      <c r="B4227" s="354" t="s">
        <v>2589</v>
      </c>
      <c r="C4227" s="353" t="s">
        <v>27</v>
      </c>
      <c r="D4227" s="355">
        <v>23.86</v>
      </c>
    </row>
    <row r="4228" spans="1:4" ht="67.5">
      <c r="A4228" s="353">
        <v>94733</v>
      </c>
      <c r="B4228" s="354" t="s">
        <v>2590</v>
      </c>
      <c r="C4228" s="353" t="s">
        <v>27</v>
      </c>
      <c r="D4228" s="355">
        <v>46.82</v>
      </c>
    </row>
    <row r="4229" spans="1:4" ht="67.5">
      <c r="A4229" s="353">
        <v>94737</v>
      </c>
      <c r="B4229" s="354" t="s">
        <v>2591</v>
      </c>
      <c r="C4229" s="353" t="s">
        <v>27</v>
      </c>
      <c r="D4229" s="355">
        <v>205.75</v>
      </c>
    </row>
    <row r="4230" spans="1:4" ht="67.5">
      <c r="A4230" s="353">
        <v>94740</v>
      </c>
      <c r="B4230" s="354" t="s">
        <v>2592</v>
      </c>
      <c r="C4230" s="353" t="s">
        <v>27</v>
      </c>
      <c r="D4230" s="355">
        <v>10.31</v>
      </c>
    </row>
    <row r="4231" spans="1:4" ht="67.5">
      <c r="A4231" s="353">
        <v>94741</v>
      </c>
      <c r="B4231" s="354" t="s">
        <v>2593</v>
      </c>
      <c r="C4231" s="353" t="s">
        <v>27</v>
      </c>
      <c r="D4231" s="355">
        <v>13.54</v>
      </c>
    </row>
    <row r="4232" spans="1:4" ht="67.5">
      <c r="A4232" s="353">
        <v>94742</v>
      </c>
      <c r="B4232" s="354" t="s">
        <v>2594</v>
      </c>
      <c r="C4232" s="353" t="s">
        <v>27</v>
      </c>
      <c r="D4232" s="355">
        <v>17.16</v>
      </c>
    </row>
    <row r="4233" spans="1:4" ht="67.5">
      <c r="A4233" s="353">
        <v>94743</v>
      </c>
      <c r="B4233" s="354" t="s">
        <v>2595</v>
      </c>
      <c r="C4233" s="353" t="s">
        <v>27</v>
      </c>
      <c r="D4233" s="355">
        <v>19.2</v>
      </c>
    </row>
    <row r="4234" spans="1:4" ht="67.5">
      <c r="A4234" s="353">
        <v>94744</v>
      </c>
      <c r="B4234" s="354" t="s">
        <v>2596</v>
      </c>
      <c r="C4234" s="353" t="s">
        <v>27</v>
      </c>
      <c r="D4234" s="355">
        <v>28.24</v>
      </c>
    </row>
    <row r="4235" spans="1:4" ht="67.5">
      <c r="A4235" s="353">
        <v>94746</v>
      </c>
      <c r="B4235" s="354" t="s">
        <v>2597</v>
      </c>
      <c r="C4235" s="353" t="s">
        <v>27</v>
      </c>
      <c r="D4235" s="355">
        <v>41.87</v>
      </c>
    </row>
    <row r="4236" spans="1:4" ht="67.5">
      <c r="A4236" s="353">
        <v>94748</v>
      </c>
      <c r="B4236" s="354" t="s">
        <v>2598</v>
      </c>
      <c r="C4236" s="353" t="s">
        <v>27</v>
      </c>
      <c r="D4236" s="355">
        <v>87.54</v>
      </c>
    </row>
    <row r="4237" spans="1:4" ht="67.5">
      <c r="A4237" s="353">
        <v>94750</v>
      </c>
      <c r="B4237" s="354" t="s">
        <v>2599</v>
      </c>
      <c r="C4237" s="353" t="s">
        <v>27</v>
      </c>
      <c r="D4237" s="355">
        <v>216.48</v>
      </c>
    </row>
    <row r="4238" spans="1:4" ht="67.5">
      <c r="A4238" s="353">
        <v>94752</v>
      </c>
      <c r="B4238" s="354" t="s">
        <v>2600</v>
      </c>
      <c r="C4238" s="353" t="s">
        <v>27</v>
      </c>
      <c r="D4238" s="355">
        <v>258.74</v>
      </c>
    </row>
    <row r="4239" spans="1:4" ht="67.5">
      <c r="A4239" s="353">
        <v>94756</v>
      </c>
      <c r="B4239" s="354" t="s">
        <v>2601</v>
      </c>
      <c r="C4239" s="353" t="s">
        <v>27</v>
      </c>
      <c r="D4239" s="355">
        <v>12.85</v>
      </c>
    </row>
    <row r="4240" spans="1:4" ht="67.5">
      <c r="A4240" s="353">
        <v>94757</v>
      </c>
      <c r="B4240" s="354" t="s">
        <v>2602</v>
      </c>
      <c r="C4240" s="353" t="s">
        <v>27</v>
      </c>
      <c r="D4240" s="355">
        <v>18.97</v>
      </c>
    </row>
    <row r="4241" spans="1:4" ht="67.5">
      <c r="A4241" s="353">
        <v>94758</v>
      </c>
      <c r="B4241" s="354" t="s">
        <v>2603</v>
      </c>
      <c r="C4241" s="353" t="s">
        <v>27</v>
      </c>
      <c r="D4241" s="355">
        <v>53.27</v>
      </c>
    </row>
    <row r="4242" spans="1:4" ht="67.5">
      <c r="A4242" s="353">
        <v>94759</v>
      </c>
      <c r="B4242" s="354" t="s">
        <v>2604</v>
      </c>
      <c r="C4242" s="353" t="s">
        <v>27</v>
      </c>
      <c r="D4242" s="355">
        <v>66.87</v>
      </c>
    </row>
    <row r="4243" spans="1:4" ht="67.5">
      <c r="A4243" s="353">
        <v>94760</v>
      </c>
      <c r="B4243" s="354" t="s">
        <v>2605</v>
      </c>
      <c r="C4243" s="353" t="s">
        <v>27</v>
      </c>
      <c r="D4243" s="355">
        <v>109.36</v>
      </c>
    </row>
    <row r="4244" spans="1:4" ht="67.5">
      <c r="A4244" s="353">
        <v>94761</v>
      </c>
      <c r="B4244" s="354" t="s">
        <v>2606</v>
      </c>
      <c r="C4244" s="353" t="s">
        <v>27</v>
      </c>
      <c r="D4244" s="355">
        <v>245.64</v>
      </c>
    </row>
    <row r="4245" spans="1:4" ht="67.5">
      <c r="A4245" s="353">
        <v>94762</v>
      </c>
      <c r="B4245" s="354" t="s">
        <v>2607</v>
      </c>
      <c r="C4245" s="353" t="s">
        <v>27</v>
      </c>
      <c r="D4245" s="355">
        <v>307.83999999999997</v>
      </c>
    </row>
    <row r="4246" spans="1:4" ht="81">
      <c r="A4246" s="353">
        <v>94783</v>
      </c>
      <c r="B4246" s="354" t="s">
        <v>2610</v>
      </c>
      <c r="C4246" s="353" t="s">
        <v>27</v>
      </c>
      <c r="D4246" s="355">
        <v>15.79</v>
      </c>
    </row>
    <row r="4247" spans="1:4" ht="81">
      <c r="A4247" s="353">
        <v>94785</v>
      </c>
      <c r="B4247" s="354" t="s">
        <v>2611</v>
      </c>
      <c r="C4247" s="353" t="s">
        <v>27</v>
      </c>
      <c r="D4247" s="355">
        <v>28.54</v>
      </c>
    </row>
    <row r="4248" spans="1:4" ht="81">
      <c r="A4248" s="353">
        <v>94786</v>
      </c>
      <c r="B4248" s="354" t="s">
        <v>524</v>
      </c>
      <c r="C4248" s="353" t="s">
        <v>27</v>
      </c>
      <c r="D4248" s="355">
        <v>37.78</v>
      </c>
    </row>
    <row r="4249" spans="1:4" ht="81">
      <c r="A4249" s="353">
        <v>94787</v>
      </c>
      <c r="B4249" s="354" t="s">
        <v>525</v>
      </c>
      <c r="C4249" s="353" t="s">
        <v>27</v>
      </c>
      <c r="D4249" s="355">
        <v>51.21</v>
      </c>
    </row>
    <row r="4250" spans="1:4" ht="81">
      <c r="A4250" s="353">
        <v>94788</v>
      </c>
      <c r="B4250" s="354" t="s">
        <v>2612</v>
      </c>
      <c r="C4250" s="353" t="s">
        <v>27</v>
      </c>
      <c r="D4250" s="355">
        <v>74.44</v>
      </c>
    </row>
    <row r="4251" spans="1:4" ht="81">
      <c r="A4251" s="353">
        <v>94789</v>
      </c>
      <c r="B4251" s="354" t="s">
        <v>526</v>
      </c>
      <c r="C4251" s="353" t="s">
        <v>27</v>
      </c>
      <c r="D4251" s="355">
        <v>235.67</v>
      </c>
    </row>
    <row r="4252" spans="1:4" ht="81">
      <c r="A4252" s="353">
        <v>94790</v>
      </c>
      <c r="B4252" s="354" t="s">
        <v>2613</v>
      </c>
      <c r="C4252" s="353" t="s">
        <v>27</v>
      </c>
      <c r="D4252" s="355">
        <v>272.76</v>
      </c>
    </row>
    <row r="4253" spans="1:4" ht="81">
      <c r="A4253" s="353">
        <v>94791</v>
      </c>
      <c r="B4253" s="354" t="s">
        <v>2614</v>
      </c>
      <c r="C4253" s="353" t="s">
        <v>27</v>
      </c>
      <c r="D4253" s="355">
        <v>382.48</v>
      </c>
    </row>
    <row r="4254" spans="1:4" ht="67.5">
      <c r="A4254" s="353">
        <v>94863</v>
      </c>
      <c r="B4254" s="354" t="s">
        <v>2618</v>
      </c>
      <c r="C4254" s="353" t="s">
        <v>27</v>
      </c>
      <c r="D4254" s="355">
        <v>178.48</v>
      </c>
    </row>
    <row r="4255" spans="1:4" ht="81">
      <c r="A4255" s="353">
        <v>95141</v>
      </c>
      <c r="B4255" s="354" t="s">
        <v>2647</v>
      </c>
      <c r="C4255" s="353" t="s">
        <v>27</v>
      </c>
      <c r="D4255" s="355">
        <v>26.53</v>
      </c>
    </row>
    <row r="4256" spans="1:4" ht="54">
      <c r="A4256" s="353">
        <v>95237</v>
      </c>
      <c r="B4256" s="354" t="s">
        <v>2655</v>
      </c>
      <c r="C4256" s="353" t="s">
        <v>27</v>
      </c>
      <c r="D4256" s="355">
        <v>21.85</v>
      </c>
    </row>
    <row r="4257" spans="1:4" ht="54">
      <c r="A4257" s="353">
        <v>95693</v>
      </c>
      <c r="B4257" s="354" t="s">
        <v>2843</v>
      </c>
      <c r="C4257" s="353" t="s">
        <v>27</v>
      </c>
      <c r="D4257" s="355">
        <v>54.36</v>
      </c>
    </row>
    <row r="4258" spans="1:4" ht="54">
      <c r="A4258" s="353">
        <v>95694</v>
      </c>
      <c r="B4258" s="354" t="s">
        <v>546</v>
      </c>
      <c r="C4258" s="353" t="s">
        <v>27</v>
      </c>
      <c r="D4258" s="355">
        <v>63.48</v>
      </c>
    </row>
    <row r="4259" spans="1:4" ht="54">
      <c r="A4259" s="353">
        <v>95695</v>
      </c>
      <c r="B4259" s="354" t="s">
        <v>2844</v>
      </c>
      <c r="C4259" s="353" t="s">
        <v>27</v>
      </c>
      <c r="D4259" s="355">
        <v>62.23</v>
      </c>
    </row>
    <row r="4260" spans="1:4" ht="40.5">
      <c r="A4260" s="353">
        <v>95696</v>
      </c>
      <c r="B4260" s="354" t="s">
        <v>5869</v>
      </c>
      <c r="C4260" s="353" t="s">
        <v>27</v>
      </c>
      <c r="D4260" s="355">
        <v>30.16</v>
      </c>
    </row>
    <row r="4261" spans="1:4" ht="54">
      <c r="A4261" s="353">
        <v>96637</v>
      </c>
      <c r="B4261" s="354" t="s">
        <v>3052</v>
      </c>
      <c r="C4261" s="353" t="s">
        <v>27</v>
      </c>
      <c r="D4261" s="355">
        <v>10.79</v>
      </c>
    </row>
    <row r="4262" spans="1:4" ht="54">
      <c r="A4262" s="353">
        <v>96638</v>
      </c>
      <c r="B4262" s="354" t="s">
        <v>3053</v>
      </c>
      <c r="C4262" s="353" t="s">
        <v>27</v>
      </c>
      <c r="D4262" s="355">
        <v>10.15</v>
      </c>
    </row>
    <row r="4263" spans="1:4" ht="40.5">
      <c r="A4263" s="353">
        <v>96639</v>
      </c>
      <c r="B4263" s="354" t="s">
        <v>3054</v>
      </c>
      <c r="C4263" s="353" t="s">
        <v>27</v>
      </c>
      <c r="D4263" s="355">
        <v>7.72</v>
      </c>
    </row>
    <row r="4264" spans="1:4" ht="54">
      <c r="A4264" s="353">
        <v>96640</v>
      </c>
      <c r="B4264" s="354" t="s">
        <v>3055</v>
      </c>
      <c r="C4264" s="353" t="s">
        <v>27</v>
      </c>
      <c r="D4264" s="355">
        <v>25.43</v>
      </c>
    </row>
    <row r="4265" spans="1:4" ht="54">
      <c r="A4265" s="353">
        <v>96641</v>
      </c>
      <c r="B4265" s="354" t="s">
        <v>3056</v>
      </c>
      <c r="C4265" s="353" t="s">
        <v>27</v>
      </c>
      <c r="D4265" s="355">
        <v>19.100000000000001</v>
      </c>
    </row>
    <row r="4266" spans="1:4" ht="40.5">
      <c r="A4266" s="353">
        <v>96642</v>
      </c>
      <c r="B4266" s="354" t="s">
        <v>3057</v>
      </c>
      <c r="C4266" s="353" t="s">
        <v>27</v>
      </c>
      <c r="D4266" s="355">
        <v>14.21</v>
      </c>
    </row>
    <row r="4267" spans="1:4" ht="54">
      <c r="A4267" s="353">
        <v>96643</v>
      </c>
      <c r="B4267" s="354" t="s">
        <v>3058</v>
      </c>
      <c r="C4267" s="353" t="s">
        <v>27</v>
      </c>
      <c r="D4267" s="355">
        <v>51.29</v>
      </c>
    </row>
    <row r="4268" spans="1:4" ht="54">
      <c r="A4268" s="353">
        <v>96650</v>
      </c>
      <c r="B4268" s="354" t="s">
        <v>3065</v>
      </c>
      <c r="C4268" s="353" t="s">
        <v>27</v>
      </c>
      <c r="D4268" s="355">
        <v>8.42</v>
      </c>
    </row>
    <row r="4269" spans="1:4" ht="54">
      <c r="A4269" s="353">
        <v>96651</v>
      </c>
      <c r="B4269" s="354" t="s">
        <v>3066</v>
      </c>
      <c r="C4269" s="353" t="s">
        <v>27</v>
      </c>
      <c r="D4269" s="355">
        <v>7.78</v>
      </c>
    </row>
    <row r="4270" spans="1:4" ht="54">
      <c r="A4270" s="353">
        <v>96652</v>
      </c>
      <c r="B4270" s="354" t="s">
        <v>3067</v>
      </c>
      <c r="C4270" s="353" t="s">
        <v>27</v>
      </c>
      <c r="D4270" s="355">
        <v>15.49</v>
      </c>
    </row>
    <row r="4271" spans="1:4" ht="54">
      <c r="A4271" s="353">
        <v>96653</v>
      </c>
      <c r="B4271" s="354" t="s">
        <v>3068</v>
      </c>
      <c r="C4271" s="353" t="s">
        <v>27</v>
      </c>
      <c r="D4271" s="355">
        <v>15.42</v>
      </c>
    </row>
    <row r="4272" spans="1:4" ht="54">
      <c r="A4272" s="353">
        <v>96654</v>
      </c>
      <c r="B4272" s="354" t="s">
        <v>3069</v>
      </c>
      <c r="C4272" s="353" t="s">
        <v>27</v>
      </c>
      <c r="D4272" s="355">
        <v>26.21</v>
      </c>
    </row>
    <row r="4273" spans="1:4" ht="54">
      <c r="A4273" s="353">
        <v>96655</v>
      </c>
      <c r="B4273" s="354" t="s">
        <v>3070</v>
      </c>
      <c r="C4273" s="353" t="s">
        <v>27</v>
      </c>
      <c r="D4273" s="355">
        <v>25.51</v>
      </c>
    </row>
    <row r="4274" spans="1:4" ht="54">
      <c r="A4274" s="353">
        <v>96656</v>
      </c>
      <c r="B4274" s="354" t="s">
        <v>3071</v>
      </c>
      <c r="C4274" s="353" t="s">
        <v>27</v>
      </c>
      <c r="D4274" s="355">
        <v>6.16</v>
      </c>
    </row>
    <row r="4275" spans="1:4" ht="54">
      <c r="A4275" s="353">
        <v>96657</v>
      </c>
      <c r="B4275" s="354" t="s">
        <v>3072</v>
      </c>
      <c r="C4275" s="353" t="s">
        <v>27</v>
      </c>
      <c r="D4275" s="355">
        <v>23.87</v>
      </c>
    </row>
    <row r="4276" spans="1:4" ht="54">
      <c r="A4276" s="353">
        <v>96658</v>
      </c>
      <c r="B4276" s="354" t="s">
        <v>3073</v>
      </c>
      <c r="C4276" s="353" t="s">
        <v>27</v>
      </c>
      <c r="D4276" s="355">
        <v>17.54</v>
      </c>
    </row>
    <row r="4277" spans="1:4" ht="54">
      <c r="A4277" s="353">
        <v>96659</v>
      </c>
      <c r="B4277" s="354" t="s">
        <v>3074</v>
      </c>
      <c r="C4277" s="353" t="s">
        <v>27</v>
      </c>
      <c r="D4277" s="355">
        <v>10.54</v>
      </c>
    </row>
    <row r="4278" spans="1:4" ht="54">
      <c r="A4278" s="353">
        <v>96660</v>
      </c>
      <c r="B4278" s="354" t="s">
        <v>3075</v>
      </c>
      <c r="C4278" s="353" t="s">
        <v>27</v>
      </c>
      <c r="D4278" s="355">
        <v>40.06</v>
      </c>
    </row>
    <row r="4279" spans="1:4" ht="54">
      <c r="A4279" s="353">
        <v>96661</v>
      </c>
      <c r="B4279" s="354" t="s">
        <v>3076</v>
      </c>
      <c r="C4279" s="353" t="s">
        <v>27</v>
      </c>
      <c r="D4279" s="355">
        <v>30.34</v>
      </c>
    </row>
    <row r="4280" spans="1:4" ht="54">
      <c r="A4280" s="353">
        <v>96662</v>
      </c>
      <c r="B4280" s="354" t="s">
        <v>3077</v>
      </c>
      <c r="C4280" s="353" t="s">
        <v>27</v>
      </c>
      <c r="D4280" s="355">
        <v>10.87</v>
      </c>
    </row>
    <row r="4281" spans="1:4" ht="54">
      <c r="A4281" s="353">
        <v>96663</v>
      </c>
      <c r="B4281" s="354" t="s">
        <v>3078</v>
      </c>
      <c r="C4281" s="353" t="s">
        <v>27</v>
      </c>
      <c r="D4281" s="355">
        <v>20.28</v>
      </c>
    </row>
    <row r="4282" spans="1:4" ht="54">
      <c r="A4282" s="353">
        <v>96664</v>
      </c>
      <c r="B4282" s="354" t="s">
        <v>3079</v>
      </c>
      <c r="C4282" s="353" t="s">
        <v>27</v>
      </c>
      <c r="D4282" s="355">
        <v>22.36</v>
      </c>
    </row>
    <row r="4283" spans="1:4" ht="54">
      <c r="A4283" s="353">
        <v>96665</v>
      </c>
      <c r="B4283" s="354" t="s">
        <v>3080</v>
      </c>
      <c r="C4283" s="353" t="s">
        <v>27</v>
      </c>
      <c r="D4283" s="355">
        <v>11.04</v>
      </c>
    </row>
    <row r="4284" spans="1:4" ht="54">
      <c r="A4284" s="353">
        <v>96666</v>
      </c>
      <c r="B4284" s="354" t="s">
        <v>3081</v>
      </c>
      <c r="C4284" s="353" t="s">
        <v>27</v>
      </c>
      <c r="D4284" s="355">
        <v>20.8</v>
      </c>
    </row>
    <row r="4285" spans="1:4" ht="54">
      <c r="A4285" s="353">
        <v>96667</v>
      </c>
      <c r="B4285" s="354" t="s">
        <v>3082</v>
      </c>
      <c r="C4285" s="353" t="s">
        <v>27</v>
      </c>
      <c r="D4285" s="355">
        <v>37.82</v>
      </c>
    </row>
    <row r="4286" spans="1:4" ht="40.5">
      <c r="A4286" s="353">
        <v>96684</v>
      </c>
      <c r="B4286" s="354" t="s">
        <v>3099</v>
      </c>
      <c r="C4286" s="353" t="s">
        <v>27</v>
      </c>
      <c r="D4286" s="355">
        <v>4.88</v>
      </c>
    </row>
    <row r="4287" spans="1:4" ht="40.5">
      <c r="A4287" s="353">
        <v>96685</v>
      </c>
      <c r="B4287" s="354" t="s">
        <v>3100</v>
      </c>
      <c r="C4287" s="353" t="s">
        <v>27</v>
      </c>
      <c r="D4287" s="355">
        <v>4.24</v>
      </c>
    </row>
    <row r="4288" spans="1:4" ht="40.5">
      <c r="A4288" s="353">
        <v>96686</v>
      </c>
      <c r="B4288" s="354" t="s">
        <v>3101</v>
      </c>
      <c r="C4288" s="353" t="s">
        <v>27</v>
      </c>
      <c r="D4288" s="355">
        <v>7.36</v>
      </c>
    </row>
    <row r="4289" spans="1:4" ht="40.5">
      <c r="A4289" s="353">
        <v>96687</v>
      </c>
      <c r="B4289" s="354" t="s">
        <v>3102</v>
      </c>
      <c r="C4289" s="353" t="s">
        <v>27</v>
      </c>
      <c r="D4289" s="355">
        <v>7.29</v>
      </c>
    </row>
    <row r="4290" spans="1:4" ht="40.5">
      <c r="A4290" s="353">
        <v>96688</v>
      </c>
      <c r="B4290" s="354" t="s">
        <v>3103</v>
      </c>
      <c r="C4290" s="353" t="s">
        <v>27</v>
      </c>
      <c r="D4290" s="355">
        <v>13.08</v>
      </c>
    </row>
    <row r="4291" spans="1:4" ht="40.5">
      <c r="A4291" s="353">
        <v>96689</v>
      </c>
      <c r="B4291" s="354" t="s">
        <v>3104</v>
      </c>
      <c r="C4291" s="353" t="s">
        <v>27</v>
      </c>
      <c r="D4291" s="355">
        <v>12.38</v>
      </c>
    </row>
    <row r="4292" spans="1:4" ht="40.5">
      <c r="A4292" s="353">
        <v>96690</v>
      </c>
      <c r="B4292" s="354" t="s">
        <v>3105</v>
      </c>
      <c r="C4292" s="353" t="s">
        <v>27</v>
      </c>
      <c r="D4292" s="355">
        <v>25.24</v>
      </c>
    </row>
    <row r="4293" spans="1:4" ht="40.5">
      <c r="A4293" s="353">
        <v>96691</v>
      </c>
      <c r="B4293" s="354" t="s">
        <v>3106</v>
      </c>
      <c r="C4293" s="353" t="s">
        <v>27</v>
      </c>
      <c r="D4293" s="355">
        <v>26.19</v>
      </c>
    </row>
    <row r="4294" spans="1:4" ht="40.5">
      <c r="A4294" s="353">
        <v>96692</v>
      </c>
      <c r="B4294" s="354" t="s">
        <v>3107</v>
      </c>
      <c r="C4294" s="353" t="s">
        <v>27</v>
      </c>
      <c r="D4294" s="355">
        <v>38.06</v>
      </c>
    </row>
    <row r="4295" spans="1:4" ht="40.5">
      <c r="A4295" s="353">
        <v>96693</v>
      </c>
      <c r="B4295" s="354" t="s">
        <v>3108</v>
      </c>
      <c r="C4295" s="353" t="s">
        <v>27</v>
      </c>
      <c r="D4295" s="355">
        <v>35.74</v>
      </c>
    </row>
    <row r="4296" spans="1:4" ht="40.5">
      <c r="A4296" s="353">
        <v>96694</v>
      </c>
      <c r="B4296" s="354" t="s">
        <v>3109</v>
      </c>
      <c r="C4296" s="353" t="s">
        <v>27</v>
      </c>
      <c r="D4296" s="355">
        <v>88.3</v>
      </c>
    </row>
    <row r="4297" spans="1:4" ht="40.5">
      <c r="A4297" s="353">
        <v>96695</v>
      </c>
      <c r="B4297" s="354" t="s">
        <v>3110</v>
      </c>
      <c r="C4297" s="353" t="s">
        <v>27</v>
      </c>
      <c r="D4297" s="355">
        <v>85.57</v>
      </c>
    </row>
    <row r="4298" spans="1:4" ht="40.5">
      <c r="A4298" s="353">
        <v>96696</v>
      </c>
      <c r="B4298" s="354" t="s">
        <v>3111</v>
      </c>
      <c r="C4298" s="353" t="s">
        <v>27</v>
      </c>
      <c r="D4298" s="355">
        <v>133.62</v>
      </c>
    </row>
    <row r="4299" spans="1:4" ht="40.5">
      <c r="A4299" s="353">
        <v>96697</v>
      </c>
      <c r="B4299" s="354" t="s">
        <v>3112</v>
      </c>
      <c r="C4299" s="353" t="s">
        <v>27</v>
      </c>
      <c r="D4299" s="355">
        <v>200.1</v>
      </c>
    </row>
    <row r="4300" spans="1:4" ht="40.5">
      <c r="A4300" s="353">
        <v>96698</v>
      </c>
      <c r="B4300" s="354" t="s">
        <v>3113</v>
      </c>
      <c r="C4300" s="353" t="s">
        <v>27</v>
      </c>
      <c r="D4300" s="355">
        <v>3.79</v>
      </c>
    </row>
    <row r="4301" spans="1:4" ht="40.5">
      <c r="A4301" s="353">
        <v>96699</v>
      </c>
      <c r="B4301" s="354" t="s">
        <v>3114</v>
      </c>
      <c r="C4301" s="353" t="s">
        <v>27</v>
      </c>
      <c r="D4301" s="355">
        <v>21.5</v>
      </c>
    </row>
    <row r="4302" spans="1:4" ht="40.5">
      <c r="A4302" s="353">
        <v>96700</v>
      </c>
      <c r="B4302" s="354" t="s">
        <v>3115</v>
      </c>
      <c r="C4302" s="353" t="s">
        <v>27</v>
      </c>
      <c r="D4302" s="355">
        <v>15.17</v>
      </c>
    </row>
    <row r="4303" spans="1:4" ht="40.5">
      <c r="A4303" s="353">
        <v>96701</v>
      </c>
      <c r="B4303" s="354" t="s">
        <v>3116</v>
      </c>
      <c r="C4303" s="353" t="s">
        <v>27</v>
      </c>
      <c r="D4303" s="355">
        <v>5.12</v>
      </c>
    </row>
    <row r="4304" spans="1:4" ht="40.5">
      <c r="A4304" s="353">
        <v>96702</v>
      </c>
      <c r="B4304" s="354" t="s">
        <v>3117</v>
      </c>
      <c r="C4304" s="353" t="s">
        <v>27</v>
      </c>
      <c r="D4304" s="355">
        <v>5.45</v>
      </c>
    </row>
    <row r="4305" spans="1:4" ht="40.5">
      <c r="A4305" s="353">
        <v>96703</v>
      </c>
      <c r="B4305" s="354" t="s">
        <v>3118</v>
      </c>
      <c r="C4305" s="353" t="s">
        <v>27</v>
      </c>
      <c r="D4305" s="355">
        <v>11.5</v>
      </c>
    </row>
    <row r="4306" spans="1:4" ht="40.5">
      <c r="A4306" s="353">
        <v>96704</v>
      </c>
      <c r="B4306" s="354" t="s">
        <v>3119</v>
      </c>
      <c r="C4306" s="353" t="s">
        <v>27</v>
      </c>
      <c r="D4306" s="355">
        <v>13.58</v>
      </c>
    </row>
    <row r="4307" spans="1:4" ht="40.5">
      <c r="A4307" s="353">
        <v>96705</v>
      </c>
      <c r="B4307" s="354" t="s">
        <v>3120</v>
      </c>
      <c r="C4307" s="353" t="s">
        <v>27</v>
      </c>
      <c r="D4307" s="355">
        <v>17.34</v>
      </c>
    </row>
    <row r="4308" spans="1:4" ht="40.5">
      <c r="A4308" s="353">
        <v>96706</v>
      </c>
      <c r="B4308" s="354" t="s">
        <v>3121</v>
      </c>
      <c r="C4308" s="353" t="s">
        <v>27</v>
      </c>
      <c r="D4308" s="355">
        <v>25.97</v>
      </c>
    </row>
    <row r="4309" spans="1:4" ht="40.5">
      <c r="A4309" s="353">
        <v>96707</v>
      </c>
      <c r="B4309" s="354" t="s">
        <v>3122</v>
      </c>
      <c r="C4309" s="353" t="s">
        <v>27</v>
      </c>
      <c r="D4309" s="355">
        <v>56.56</v>
      </c>
    </row>
    <row r="4310" spans="1:4" ht="40.5">
      <c r="A4310" s="353">
        <v>96708</v>
      </c>
      <c r="B4310" s="354" t="s">
        <v>3123</v>
      </c>
      <c r="C4310" s="353" t="s">
        <v>27</v>
      </c>
      <c r="D4310" s="355">
        <v>90.03</v>
      </c>
    </row>
    <row r="4311" spans="1:4" ht="40.5">
      <c r="A4311" s="353">
        <v>96709</v>
      </c>
      <c r="B4311" s="354" t="s">
        <v>3124</v>
      </c>
      <c r="C4311" s="353" t="s">
        <v>27</v>
      </c>
      <c r="D4311" s="355">
        <v>142.96</v>
      </c>
    </row>
    <row r="4312" spans="1:4" ht="40.5">
      <c r="A4312" s="353">
        <v>96710</v>
      </c>
      <c r="B4312" s="354" t="s">
        <v>3125</v>
      </c>
      <c r="C4312" s="353" t="s">
        <v>27</v>
      </c>
      <c r="D4312" s="355">
        <v>6.33</v>
      </c>
    </row>
    <row r="4313" spans="1:4" ht="40.5">
      <c r="A4313" s="353">
        <v>96711</v>
      </c>
      <c r="B4313" s="354" t="s">
        <v>3126</v>
      </c>
      <c r="C4313" s="353" t="s">
        <v>27</v>
      </c>
      <c r="D4313" s="355">
        <v>9.99</v>
      </c>
    </row>
    <row r="4314" spans="1:4" ht="40.5">
      <c r="A4314" s="353">
        <v>96712</v>
      </c>
      <c r="B4314" s="354" t="s">
        <v>3127</v>
      </c>
      <c r="C4314" s="353" t="s">
        <v>27</v>
      </c>
      <c r="D4314" s="355">
        <v>20.260000000000002</v>
      </c>
    </row>
    <row r="4315" spans="1:4" ht="40.5">
      <c r="A4315" s="353">
        <v>96713</v>
      </c>
      <c r="B4315" s="354" t="s">
        <v>3128</v>
      </c>
      <c r="C4315" s="353" t="s">
        <v>27</v>
      </c>
      <c r="D4315" s="355">
        <v>27.77</v>
      </c>
    </row>
    <row r="4316" spans="1:4" ht="40.5">
      <c r="A4316" s="353">
        <v>96714</v>
      </c>
      <c r="B4316" s="354" t="s">
        <v>3129</v>
      </c>
      <c r="C4316" s="353" t="s">
        <v>27</v>
      </c>
      <c r="D4316" s="355">
        <v>47.61</v>
      </c>
    </row>
    <row r="4317" spans="1:4" ht="40.5">
      <c r="A4317" s="353">
        <v>96715</v>
      </c>
      <c r="B4317" s="354" t="s">
        <v>3130</v>
      </c>
      <c r="C4317" s="353" t="s">
        <v>27</v>
      </c>
      <c r="D4317" s="355">
        <v>93.03</v>
      </c>
    </row>
    <row r="4318" spans="1:4" ht="40.5">
      <c r="A4318" s="353">
        <v>96716</v>
      </c>
      <c r="B4318" s="354" t="s">
        <v>3131</v>
      </c>
      <c r="C4318" s="353" t="s">
        <v>27</v>
      </c>
      <c r="D4318" s="355">
        <v>140.55000000000001</v>
      </c>
    </row>
    <row r="4319" spans="1:4" ht="40.5">
      <c r="A4319" s="353">
        <v>96717</v>
      </c>
      <c r="B4319" s="354" t="s">
        <v>3132</v>
      </c>
      <c r="C4319" s="353" t="s">
        <v>27</v>
      </c>
      <c r="D4319" s="355">
        <v>222.71</v>
      </c>
    </row>
    <row r="4320" spans="1:4" ht="67.5">
      <c r="A4320" s="353">
        <v>96736</v>
      </c>
      <c r="B4320" s="354" t="s">
        <v>3151</v>
      </c>
      <c r="C4320" s="353" t="s">
        <v>27</v>
      </c>
      <c r="D4320" s="355">
        <v>4.53</v>
      </c>
    </row>
    <row r="4321" spans="1:4" ht="67.5">
      <c r="A4321" s="353">
        <v>96737</v>
      </c>
      <c r="B4321" s="354" t="s">
        <v>3152</v>
      </c>
      <c r="C4321" s="353" t="s">
        <v>27</v>
      </c>
      <c r="D4321" s="355">
        <v>5.5</v>
      </c>
    </row>
    <row r="4322" spans="1:4" ht="67.5">
      <c r="A4322" s="353">
        <v>96738</v>
      </c>
      <c r="B4322" s="354" t="s">
        <v>3153</v>
      </c>
      <c r="C4322" s="353" t="s">
        <v>27</v>
      </c>
      <c r="D4322" s="355">
        <v>23.21</v>
      </c>
    </row>
    <row r="4323" spans="1:4" ht="67.5">
      <c r="A4323" s="353">
        <v>96739</v>
      </c>
      <c r="B4323" s="354" t="s">
        <v>3154</v>
      </c>
      <c r="C4323" s="353" t="s">
        <v>27</v>
      </c>
      <c r="D4323" s="355">
        <v>7.15</v>
      </c>
    </row>
    <row r="4324" spans="1:4" ht="67.5">
      <c r="A4324" s="353">
        <v>96740</v>
      </c>
      <c r="B4324" s="354" t="s">
        <v>3155</v>
      </c>
      <c r="C4324" s="353" t="s">
        <v>27</v>
      </c>
      <c r="D4324" s="355">
        <v>36.67</v>
      </c>
    </row>
    <row r="4325" spans="1:4" ht="67.5">
      <c r="A4325" s="353">
        <v>96741</v>
      </c>
      <c r="B4325" s="354" t="s">
        <v>3156</v>
      </c>
      <c r="C4325" s="353" t="s">
        <v>27</v>
      </c>
      <c r="D4325" s="355">
        <v>12.91</v>
      </c>
    </row>
    <row r="4326" spans="1:4" ht="67.5">
      <c r="A4326" s="353">
        <v>96742</v>
      </c>
      <c r="B4326" s="354" t="s">
        <v>3157</v>
      </c>
      <c r="C4326" s="353" t="s">
        <v>27</v>
      </c>
      <c r="D4326" s="355">
        <v>19.55</v>
      </c>
    </row>
    <row r="4327" spans="1:4" ht="67.5">
      <c r="A4327" s="353">
        <v>96743</v>
      </c>
      <c r="B4327" s="354" t="s">
        <v>3158</v>
      </c>
      <c r="C4327" s="353" t="s">
        <v>27</v>
      </c>
      <c r="D4327" s="355">
        <v>26.56</v>
      </c>
    </row>
    <row r="4328" spans="1:4" ht="67.5">
      <c r="A4328" s="353">
        <v>96744</v>
      </c>
      <c r="B4328" s="354" t="s">
        <v>3159</v>
      </c>
      <c r="C4328" s="353" t="s">
        <v>27</v>
      </c>
      <c r="D4328" s="355">
        <v>58.74</v>
      </c>
    </row>
    <row r="4329" spans="1:4" ht="67.5">
      <c r="A4329" s="353">
        <v>96745</v>
      </c>
      <c r="B4329" s="354" t="s">
        <v>3160</v>
      </c>
      <c r="C4329" s="353" t="s">
        <v>27</v>
      </c>
      <c r="D4329" s="355">
        <v>89.5</v>
      </c>
    </row>
    <row r="4330" spans="1:4" ht="67.5">
      <c r="A4330" s="353">
        <v>96746</v>
      </c>
      <c r="B4330" s="354" t="s">
        <v>3161</v>
      </c>
      <c r="C4330" s="353" t="s">
        <v>27</v>
      </c>
      <c r="D4330" s="355">
        <v>142.93</v>
      </c>
    </row>
    <row r="4331" spans="1:4" ht="67.5">
      <c r="A4331" s="353">
        <v>96747</v>
      </c>
      <c r="B4331" s="354" t="s">
        <v>3162</v>
      </c>
      <c r="C4331" s="353" t="s">
        <v>27</v>
      </c>
      <c r="D4331" s="355">
        <v>6.23</v>
      </c>
    </row>
    <row r="4332" spans="1:4" ht="67.5">
      <c r="A4332" s="353">
        <v>96748</v>
      </c>
      <c r="B4332" s="354" t="s">
        <v>3163</v>
      </c>
      <c r="C4332" s="353" t="s">
        <v>27</v>
      </c>
      <c r="D4332" s="355">
        <v>7.45</v>
      </c>
    </row>
    <row r="4333" spans="1:4" ht="67.5">
      <c r="A4333" s="353">
        <v>96749</v>
      </c>
      <c r="B4333" s="354" t="s">
        <v>3164</v>
      </c>
      <c r="C4333" s="353" t="s">
        <v>27</v>
      </c>
      <c r="D4333" s="355">
        <v>10.41</v>
      </c>
    </row>
    <row r="4334" spans="1:4" ht="67.5">
      <c r="A4334" s="353">
        <v>96750</v>
      </c>
      <c r="B4334" s="354" t="s">
        <v>3165</v>
      </c>
      <c r="C4334" s="353" t="s">
        <v>27</v>
      </c>
      <c r="D4334" s="355">
        <v>15.16</v>
      </c>
    </row>
    <row r="4335" spans="1:4" ht="67.5">
      <c r="A4335" s="353">
        <v>96751</v>
      </c>
      <c r="B4335" s="354" t="s">
        <v>3166</v>
      </c>
      <c r="C4335" s="353" t="s">
        <v>27</v>
      </c>
      <c r="D4335" s="355">
        <v>28.54</v>
      </c>
    </row>
    <row r="4336" spans="1:4" ht="67.5">
      <c r="A4336" s="353">
        <v>96752</v>
      </c>
      <c r="B4336" s="354" t="s">
        <v>3167</v>
      </c>
      <c r="C4336" s="353" t="s">
        <v>27</v>
      </c>
      <c r="D4336" s="355">
        <v>38.94</v>
      </c>
    </row>
    <row r="4337" spans="1:4" ht="67.5">
      <c r="A4337" s="353">
        <v>96753</v>
      </c>
      <c r="B4337" s="354" t="s">
        <v>3168</v>
      </c>
      <c r="C4337" s="353" t="s">
        <v>27</v>
      </c>
      <c r="D4337" s="355">
        <v>91.57</v>
      </c>
    </row>
    <row r="4338" spans="1:4" ht="67.5">
      <c r="A4338" s="353">
        <v>96754</v>
      </c>
      <c r="B4338" s="354" t="s">
        <v>3169</v>
      </c>
      <c r="C4338" s="353" t="s">
        <v>27</v>
      </c>
      <c r="D4338" s="355">
        <v>132.81</v>
      </c>
    </row>
    <row r="4339" spans="1:4" ht="67.5">
      <c r="A4339" s="353">
        <v>96755</v>
      </c>
      <c r="B4339" s="354" t="s">
        <v>3170</v>
      </c>
      <c r="C4339" s="353" t="s">
        <v>27</v>
      </c>
      <c r="D4339" s="355">
        <v>200.07</v>
      </c>
    </row>
    <row r="4340" spans="1:4" ht="67.5">
      <c r="A4340" s="353">
        <v>96756</v>
      </c>
      <c r="B4340" s="354" t="s">
        <v>3171</v>
      </c>
      <c r="C4340" s="353" t="s">
        <v>27</v>
      </c>
      <c r="D4340" s="355">
        <v>12.91</v>
      </c>
    </row>
    <row r="4341" spans="1:4" ht="67.5">
      <c r="A4341" s="353">
        <v>96757</v>
      </c>
      <c r="B4341" s="354" t="s">
        <v>3172</v>
      </c>
      <c r="C4341" s="353" t="s">
        <v>27</v>
      </c>
      <c r="D4341" s="355">
        <v>12.27</v>
      </c>
    </row>
    <row r="4342" spans="1:4" ht="67.5">
      <c r="A4342" s="353">
        <v>96758</v>
      </c>
      <c r="B4342" s="354" t="s">
        <v>3173</v>
      </c>
      <c r="C4342" s="353" t="s">
        <v>27</v>
      </c>
      <c r="D4342" s="355">
        <v>14.04</v>
      </c>
    </row>
    <row r="4343" spans="1:4" ht="67.5">
      <c r="A4343" s="353">
        <v>96759</v>
      </c>
      <c r="B4343" s="354" t="s">
        <v>3174</v>
      </c>
      <c r="C4343" s="353" t="s">
        <v>27</v>
      </c>
      <c r="D4343" s="355">
        <v>23.06</v>
      </c>
    </row>
    <row r="4344" spans="1:4" ht="67.5">
      <c r="A4344" s="353">
        <v>96760</v>
      </c>
      <c r="B4344" s="354" t="s">
        <v>3175</v>
      </c>
      <c r="C4344" s="353" t="s">
        <v>27</v>
      </c>
      <c r="D4344" s="355">
        <v>32.159999999999997</v>
      </c>
    </row>
    <row r="4345" spans="1:4" ht="67.5">
      <c r="A4345" s="353">
        <v>96761</v>
      </c>
      <c r="B4345" s="354" t="s">
        <v>3176</v>
      </c>
      <c r="C4345" s="353" t="s">
        <v>27</v>
      </c>
      <c r="D4345" s="355">
        <v>48.79</v>
      </c>
    </row>
    <row r="4346" spans="1:4" ht="67.5">
      <c r="A4346" s="353">
        <v>96762</v>
      </c>
      <c r="B4346" s="354" t="s">
        <v>3177</v>
      </c>
      <c r="C4346" s="353" t="s">
        <v>27</v>
      </c>
      <c r="D4346" s="355">
        <v>97.35</v>
      </c>
    </row>
    <row r="4347" spans="1:4" ht="67.5">
      <c r="A4347" s="353">
        <v>96763</v>
      </c>
      <c r="B4347" s="354" t="s">
        <v>3178</v>
      </c>
      <c r="C4347" s="353" t="s">
        <v>27</v>
      </c>
      <c r="D4347" s="355">
        <v>139.46</v>
      </c>
    </row>
    <row r="4348" spans="1:4" ht="67.5">
      <c r="A4348" s="353">
        <v>96764</v>
      </c>
      <c r="B4348" s="354" t="s">
        <v>3179</v>
      </c>
      <c r="C4348" s="353" t="s">
        <v>27</v>
      </c>
      <c r="D4348" s="355">
        <v>222.65</v>
      </c>
    </row>
    <row r="4349" spans="1:4" ht="54">
      <c r="A4349" s="353">
        <v>96802</v>
      </c>
      <c r="B4349" s="354" t="s">
        <v>3188</v>
      </c>
      <c r="C4349" s="353" t="s">
        <v>27</v>
      </c>
      <c r="D4349" s="355">
        <v>328.07</v>
      </c>
    </row>
    <row r="4350" spans="1:4" ht="54">
      <c r="A4350" s="353">
        <v>96803</v>
      </c>
      <c r="B4350" s="354" t="s">
        <v>3189</v>
      </c>
      <c r="C4350" s="353" t="s">
        <v>27</v>
      </c>
      <c r="D4350" s="355">
        <v>166.31</v>
      </c>
    </row>
    <row r="4351" spans="1:4" ht="54">
      <c r="A4351" s="353">
        <v>96804</v>
      </c>
      <c r="B4351" s="354" t="s">
        <v>3190</v>
      </c>
      <c r="C4351" s="353" t="s">
        <v>27</v>
      </c>
      <c r="D4351" s="355">
        <v>291.72000000000003</v>
      </c>
    </row>
    <row r="4352" spans="1:4" ht="54">
      <c r="A4352" s="353">
        <v>96805</v>
      </c>
      <c r="B4352" s="354" t="s">
        <v>3191</v>
      </c>
      <c r="C4352" s="353" t="s">
        <v>27</v>
      </c>
      <c r="D4352" s="355">
        <v>334.59</v>
      </c>
    </row>
    <row r="4353" spans="1:4" ht="54">
      <c r="A4353" s="353">
        <v>96806</v>
      </c>
      <c r="B4353" s="354" t="s">
        <v>3192</v>
      </c>
      <c r="C4353" s="353" t="s">
        <v>27</v>
      </c>
      <c r="D4353" s="355">
        <v>157.75</v>
      </c>
    </row>
    <row r="4354" spans="1:4" ht="54">
      <c r="A4354" s="353">
        <v>96807</v>
      </c>
      <c r="B4354" s="354" t="s">
        <v>3193</v>
      </c>
      <c r="C4354" s="353" t="s">
        <v>27</v>
      </c>
      <c r="D4354" s="355">
        <v>259.32</v>
      </c>
    </row>
    <row r="4355" spans="1:4" ht="54">
      <c r="A4355" s="353">
        <v>96808</v>
      </c>
      <c r="B4355" s="354" t="s">
        <v>3194</v>
      </c>
      <c r="C4355" s="353" t="s">
        <v>27</v>
      </c>
      <c r="D4355" s="355">
        <v>13.1</v>
      </c>
    </row>
    <row r="4356" spans="1:4" ht="54">
      <c r="A4356" s="353">
        <v>96809</v>
      </c>
      <c r="B4356" s="354" t="s">
        <v>3195</v>
      </c>
      <c r="C4356" s="353" t="s">
        <v>27</v>
      </c>
      <c r="D4356" s="355">
        <v>15.37</v>
      </c>
    </row>
    <row r="4357" spans="1:4" ht="54">
      <c r="A4357" s="353">
        <v>96810</v>
      </c>
      <c r="B4357" s="354" t="s">
        <v>3196</v>
      </c>
      <c r="C4357" s="353" t="s">
        <v>27</v>
      </c>
      <c r="D4357" s="355">
        <v>16.899999999999999</v>
      </c>
    </row>
    <row r="4358" spans="1:4" ht="54">
      <c r="A4358" s="353">
        <v>96811</v>
      </c>
      <c r="B4358" s="354" t="s">
        <v>3197</v>
      </c>
      <c r="C4358" s="353" t="s">
        <v>27</v>
      </c>
      <c r="D4358" s="355">
        <v>17.91</v>
      </c>
    </row>
    <row r="4359" spans="1:4" ht="54">
      <c r="A4359" s="353">
        <v>96812</v>
      </c>
      <c r="B4359" s="354" t="s">
        <v>3198</v>
      </c>
      <c r="C4359" s="353" t="s">
        <v>27</v>
      </c>
      <c r="D4359" s="355">
        <v>17.100000000000001</v>
      </c>
    </row>
    <row r="4360" spans="1:4" ht="54">
      <c r="A4360" s="353">
        <v>96813</v>
      </c>
      <c r="B4360" s="354" t="s">
        <v>3199</v>
      </c>
      <c r="C4360" s="353" t="s">
        <v>27</v>
      </c>
      <c r="D4360" s="355">
        <v>20.14</v>
      </c>
    </row>
    <row r="4361" spans="1:4" ht="54">
      <c r="A4361" s="353">
        <v>96814</v>
      </c>
      <c r="B4361" s="354" t="s">
        <v>3200</v>
      </c>
      <c r="C4361" s="353" t="s">
        <v>27</v>
      </c>
      <c r="D4361" s="355">
        <v>16.59</v>
      </c>
    </row>
    <row r="4362" spans="1:4" ht="54">
      <c r="A4362" s="353">
        <v>96815</v>
      </c>
      <c r="B4362" s="354" t="s">
        <v>3201</v>
      </c>
      <c r="C4362" s="353" t="s">
        <v>27</v>
      </c>
      <c r="D4362" s="355">
        <v>29.35</v>
      </c>
    </row>
    <row r="4363" spans="1:4" ht="54">
      <c r="A4363" s="353">
        <v>96816</v>
      </c>
      <c r="B4363" s="354" t="s">
        <v>3202</v>
      </c>
      <c r="C4363" s="353" t="s">
        <v>27</v>
      </c>
      <c r="D4363" s="355">
        <v>23.56</v>
      </c>
    </row>
    <row r="4364" spans="1:4" ht="54">
      <c r="A4364" s="353">
        <v>96817</v>
      </c>
      <c r="B4364" s="354" t="s">
        <v>3203</v>
      </c>
      <c r="C4364" s="353" t="s">
        <v>27</v>
      </c>
      <c r="D4364" s="355">
        <v>27.25</v>
      </c>
    </row>
    <row r="4365" spans="1:4" ht="40.5">
      <c r="A4365" s="353">
        <v>96818</v>
      </c>
      <c r="B4365" s="354" t="s">
        <v>3204</v>
      </c>
      <c r="C4365" s="353" t="s">
        <v>27</v>
      </c>
      <c r="D4365" s="355">
        <v>25.15</v>
      </c>
    </row>
    <row r="4366" spans="1:4" ht="40.5">
      <c r="A4366" s="353">
        <v>96819</v>
      </c>
      <c r="B4366" s="354" t="s">
        <v>3205</v>
      </c>
      <c r="C4366" s="353" t="s">
        <v>27</v>
      </c>
      <c r="D4366" s="355">
        <v>25.15</v>
      </c>
    </row>
    <row r="4367" spans="1:4" ht="54">
      <c r="A4367" s="353">
        <v>96820</v>
      </c>
      <c r="B4367" s="354" t="s">
        <v>3206</v>
      </c>
      <c r="C4367" s="353" t="s">
        <v>27</v>
      </c>
      <c r="D4367" s="355">
        <v>47.73</v>
      </c>
    </row>
    <row r="4368" spans="1:4" ht="54">
      <c r="A4368" s="353">
        <v>96821</v>
      </c>
      <c r="B4368" s="354" t="s">
        <v>3207</v>
      </c>
      <c r="C4368" s="353" t="s">
        <v>27</v>
      </c>
      <c r="D4368" s="355">
        <v>40.049999999999997</v>
      </c>
    </row>
    <row r="4369" spans="1:4" ht="40.5">
      <c r="A4369" s="353">
        <v>96822</v>
      </c>
      <c r="B4369" s="354" t="s">
        <v>3208</v>
      </c>
      <c r="C4369" s="353" t="s">
        <v>27</v>
      </c>
      <c r="D4369" s="355">
        <v>40.64</v>
      </c>
    </row>
    <row r="4370" spans="1:4" ht="40.5">
      <c r="A4370" s="353">
        <v>96823</v>
      </c>
      <c r="B4370" s="354" t="s">
        <v>3209</v>
      </c>
      <c r="C4370" s="353" t="s">
        <v>27</v>
      </c>
      <c r="D4370" s="355">
        <v>16.66</v>
      </c>
    </row>
    <row r="4371" spans="1:4" ht="54">
      <c r="A4371" s="353">
        <v>96824</v>
      </c>
      <c r="B4371" s="354" t="s">
        <v>3210</v>
      </c>
      <c r="C4371" s="353" t="s">
        <v>27</v>
      </c>
      <c r="D4371" s="355">
        <v>19.02</v>
      </c>
    </row>
    <row r="4372" spans="1:4" ht="54">
      <c r="A4372" s="353">
        <v>96825</v>
      </c>
      <c r="B4372" s="354" t="s">
        <v>3211</v>
      </c>
      <c r="C4372" s="353" t="s">
        <v>27</v>
      </c>
      <c r="D4372" s="355">
        <v>26.4</v>
      </c>
    </row>
    <row r="4373" spans="1:4" ht="40.5">
      <c r="A4373" s="353">
        <v>96826</v>
      </c>
      <c r="B4373" s="354" t="s">
        <v>3212</v>
      </c>
      <c r="C4373" s="353" t="s">
        <v>27</v>
      </c>
      <c r="D4373" s="355">
        <v>23.45</v>
      </c>
    </row>
    <row r="4374" spans="1:4" ht="54">
      <c r="A4374" s="353">
        <v>96827</v>
      </c>
      <c r="B4374" s="354" t="s">
        <v>3213</v>
      </c>
      <c r="C4374" s="353" t="s">
        <v>27</v>
      </c>
      <c r="D4374" s="355">
        <v>24.4</v>
      </c>
    </row>
    <row r="4375" spans="1:4" ht="54">
      <c r="A4375" s="353">
        <v>96828</v>
      </c>
      <c r="B4375" s="354" t="s">
        <v>3214</v>
      </c>
      <c r="C4375" s="353" t="s">
        <v>27</v>
      </c>
      <c r="D4375" s="355">
        <v>31.17</v>
      </c>
    </row>
    <row r="4376" spans="1:4" ht="40.5">
      <c r="A4376" s="353">
        <v>96829</v>
      </c>
      <c r="B4376" s="354" t="s">
        <v>3215</v>
      </c>
      <c r="C4376" s="353" t="s">
        <v>27</v>
      </c>
      <c r="D4376" s="355">
        <v>23.4</v>
      </c>
    </row>
    <row r="4377" spans="1:4" ht="40.5">
      <c r="A4377" s="353">
        <v>96830</v>
      </c>
      <c r="B4377" s="354" t="s">
        <v>3216</v>
      </c>
      <c r="C4377" s="353" t="s">
        <v>27</v>
      </c>
      <c r="D4377" s="355">
        <v>34.56</v>
      </c>
    </row>
    <row r="4378" spans="1:4" ht="54">
      <c r="A4378" s="353">
        <v>96831</v>
      </c>
      <c r="B4378" s="354" t="s">
        <v>3217</v>
      </c>
      <c r="C4378" s="353" t="s">
        <v>27</v>
      </c>
      <c r="D4378" s="355">
        <v>27.72</v>
      </c>
    </row>
    <row r="4379" spans="1:4" ht="54">
      <c r="A4379" s="353">
        <v>96832</v>
      </c>
      <c r="B4379" s="354" t="s">
        <v>3218</v>
      </c>
      <c r="C4379" s="353" t="s">
        <v>27</v>
      </c>
      <c r="D4379" s="355">
        <v>32.43</v>
      </c>
    </row>
    <row r="4380" spans="1:4" ht="40.5">
      <c r="A4380" s="353">
        <v>96833</v>
      </c>
      <c r="B4380" s="354" t="s">
        <v>3219</v>
      </c>
      <c r="C4380" s="353" t="s">
        <v>27</v>
      </c>
      <c r="D4380" s="355">
        <v>30.21</v>
      </c>
    </row>
    <row r="4381" spans="1:4" ht="40.5">
      <c r="A4381" s="353">
        <v>96834</v>
      </c>
      <c r="B4381" s="354" t="s">
        <v>3220</v>
      </c>
      <c r="C4381" s="353" t="s">
        <v>27</v>
      </c>
      <c r="D4381" s="355">
        <v>50.95</v>
      </c>
    </row>
    <row r="4382" spans="1:4" ht="54">
      <c r="A4382" s="353">
        <v>96835</v>
      </c>
      <c r="B4382" s="354" t="s">
        <v>3221</v>
      </c>
      <c r="C4382" s="353" t="s">
        <v>27</v>
      </c>
      <c r="D4382" s="355">
        <v>43.64</v>
      </c>
    </row>
    <row r="4383" spans="1:4" ht="40.5">
      <c r="A4383" s="353">
        <v>96836</v>
      </c>
      <c r="B4383" s="354" t="s">
        <v>3222</v>
      </c>
      <c r="C4383" s="353" t="s">
        <v>27</v>
      </c>
      <c r="D4383" s="355">
        <v>46.67</v>
      </c>
    </row>
    <row r="4384" spans="1:4" ht="54">
      <c r="A4384" s="353">
        <v>96837</v>
      </c>
      <c r="B4384" s="354" t="s">
        <v>3223</v>
      </c>
      <c r="C4384" s="353" t="s">
        <v>27</v>
      </c>
      <c r="D4384" s="355">
        <v>23.5</v>
      </c>
    </row>
    <row r="4385" spans="1:4" ht="54">
      <c r="A4385" s="353">
        <v>96838</v>
      </c>
      <c r="B4385" s="354" t="s">
        <v>3224</v>
      </c>
      <c r="C4385" s="353" t="s">
        <v>27</v>
      </c>
      <c r="D4385" s="355">
        <v>21.32</v>
      </c>
    </row>
    <row r="4386" spans="1:4" ht="54">
      <c r="A4386" s="353">
        <v>96839</v>
      </c>
      <c r="B4386" s="354" t="s">
        <v>3225</v>
      </c>
      <c r="C4386" s="353" t="s">
        <v>27</v>
      </c>
      <c r="D4386" s="355">
        <v>20.93</v>
      </c>
    </row>
    <row r="4387" spans="1:4" ht="54">
      <c r="A4387" s="353">
        <v>96840</v>
      </c>
      <c r="B4387" s="354" t="s">
        <v>3226</v>
      </c>
      <c r="C4387" s="353" t="s">
        <v>27</v>
      </c>
      <c r="D4387" s="355">
        <v>27.39</v>
      </c>
    </row>
    <row r="4388" spans="1:4" ht="54">
      <c r="A4388" s="353">
        <v>96841</v>
      </c>
      <c r="B4388" s="354" t="s">
        <v>3227</v>
      </c>
      <c r="C4388" s="353" t="s">
        <v>27</v>
      </c>
      <c r="D4388" s="355">
        <v>23.46</v>
      </c>
    </row>
    <row r="4389" spans="1:4" ht="54">
      <c r="A4389" s="353">
        <v>96842</v>
      </c>
      <c r="B4389" s="354" t="s">
        <v>3228</v>
      </c>
      <c r="C4389" s="353" t="s">
        <v>27</v>
      </c>
      <c r="D4389" s="355">
        <v>30.98</v>
      </c>
    </row>
    <row r="4390" spans="1:4" ht="54">
      <c r="A4390" s="353">
        <v>96843</v>
      </c>
      <c r="B4390" s="354" t="s">
        <v>3229</v>
      </c>
      <c r="C4390" s="353" t="s">
        <v>27</v>
      </c>
      <c r="D4390" s="355">
        <v>29.64</v>
      </c>
    </row>
    <row r="4391" spans="1:4" ht="54">
      <c r="A4391" s="353">
        <v>96844</v>
      </c>
      <c r="B4391" s="354" t="s">
        <v>3230</v>
      </c>
      <c r="C4391" s="353" t="s">
        <v>27</v>
      </c>
      <c r="D4391" s="355">
        <v>41.92</v>
      </c>
    </row>
    <row r="4392" spans="1:4" ht="54">
      <c r="A4392" s="353">
        <v>96845</v>
      </c>
      <c r="B4392" s="354" t="s">
        <v>3231</v>
      </c>
      <c r="C4392" s="353" t="s">
        <v>27</v>
      </c>
      <c r="D4392" s="355">
        <v>44.37</v>
      </c>
    </row>
    <row r="4393" spans="1:4" ht="54">
      <c r="A4393" s="353">
        <v>96846</v>
      </c>
      <c r="B4393" s="354" t="s">
        <v>3232</v>
      </c>
      <c r="C4393" s="353" t="s">
        <v>27</v>
      </c>
      <c r="D4393" s="355">
        <v>33.880000000000003</v>
      </c>
    </row>
    <row r="4394" spans="1:4" ht="54">
      <c r="A4394" s="353">
        <v>96847</v>
      </c>
      <c r="B4394" s="354" t="s">
        <v>3233</v>
      </c>
      <c r="C4394" s="353" t="s">
        <v>27</v>
      </c>
      <c r="D4394" s="355">
        <v>37.729999999999997</v>
      </c>
    </row>
    <row r="4395" spans="1:4" ht="54">
      <c r="A4395" s="353">
        <v>96848</v>
      </c>
      <c r="B4395" s="354" t="s">
        <v>3234</v>
      </c>
      <c r="C4395" s="353" t="s">
        <v>27</v>
      </c>
      <c r="D4395" s="355">
        <v>57.9</v>
      </c>
    </row>
    <row r="4396" spans="1:4" ht="40.5">
      <c r="A4396" s="353">
        <v>96849</v>
      </c>
      <c r="B4396" s="354" t="s">
        <v>3235</v>
      </c>
      <c r="C4396" s="353" t="s">
        <v>27</v>
      </c>
      <c r="D4396" s="355">
        <v>20.54</v>
      </c>
    </row>
    <row r="4397" spans="1:4" ht="54">
      <c r="A4397" s="353">
        <v>96850</v>
      </c>
      <c r="B4397" s="354" t="s">
        <v>3236</v>
      </c>
      <c r="C4397" s="353" t="s">
        <v>27</v>
      </c>
      <c r="D4397" s="355">
        <v>24.48</v>
      </c>
    </row>
    <row r="4398" spans="1:4" ht="54">
      <c r="A4398" s="353">
        <v>96851</v>
      </c>
      <c r="B4398" s="354" t="s">
        <v>3237</v>
      </c>
      <c r="C4398" s="353" t="s">
        <v>27</v>
      </c>
      <c r="D4398" s="355">
        <v>33.270000000000003</v>
      </c>
    </row>
    <row r="4399" spans="1:4" ht="40.5">
      <c r="A4399" s="353">
        <v>96852</v>
      </c>
      <c r="B4399" s="354" t="s">
        <v>3238</v>
      </c>
      <c r="C4399" s="353" t="s">
        <v>27</v>
      </c>
      <c r="D4399" s="355">
        <v>27.73</v>
      </c>
    </row>
    <row r="4400" spans="1:4" ht="54">
      <c r="A4400" s="353">
        <v>96853</v>
      </c>
      <c r="B4400" s="354" t="s">
        <v>3239</v>
      </c>
      <c r="C4400" s="353" t="s">
        <v>27</v>
      </c>
      <c r="D4400" s="355">
        <v>31.57</v>
      </c>
    </row>
    <row r="4401" spans="1:4" ht="54">
      <c r="A4401" s="353">
        <v>96854</v>
      </c>
      <c r="B4401" s="354" t="s">
        <v>3240</v>
      </c>
      <c r="C4401" s="353" t="s">
        <v>27</v>
      </c>
      <c r="D4401" s="355">
        <v>38.369999999999997</v>
      </c>
    </row>
    <row r="4402" spans="1:4" ht="40.5">
      <c r="A4402" s="353">
        <v>96855</v>
      </c>
      <c r="B4402" s="354" t="s">
        <v>3241</v>
      </c>
      <c r="C4402" s="353" t="s">
        <v>27</v>
      </c>
      <c r="D4402" s="355">
        <v>34.58</v>
      </c>
    </row>
    <row r="4403" spans="1:4" ht="54">
      <c r="A4403" s="353">
        <v>96856</v>
      </c>
      <c r="B4403" s="354" t="s">
        <v>3242</v>
      </c>
      <c r="C4403" s="353" t="s">
        <v>27</v>
      </c>
      <c r="D4403" s="355">
        <v>35.14</v>
      </c>
    </row>
    <row r="4404" spans="1:4" ht="54">
      <c r="A4404" s="353">
        <v>96857</v>
      </c>
      <c r="B4404" s="354" t="s">
        <v>3243</v>
      </c>
      <c r="C4404" s="353" t="s">
        <v>27</v>
      </c>
      <c r="D4404" s="355">
        <v>58.15</v>
      </c>
    </row>
    <row r="4405" spans="1:4" ht="40.5">
      <c r="A4405" s="353">
        <v>96858</v>
      </c>
      <c r="B4405" s="354" t="s">
        <v>3244</v>
      </c>
      <c r="C4405" s="353" t="s">
        <v>27</v>
      </c>
      <c r="D4405" s="355">
        <v>57.97</v>
      </c>
    </row>
    <row r="4406" spans="1:4" ht="54">
      <c r="A4406" s="353">
        <v>96859</v>
      </c>
      <c r="B4406" s="354" t="s">
        <v>3245</v>
      </c>
      <c r="C4406" s="353" t="s">
        <v>27</v>
      </c>
      <c r="D4406" s="355">
        <v>72.91</v>
      </c>
    </row>
    <row r="4407" spans="1:4" ht="40.5">
      <c r="A4407" s="353">
        <v>96860</v>
      </c>
      <c r="B4407" s="354" t="s">
        <v>3246</v>
      </c>
      <c r="C4407" s="353" t="s">
        <v>27</v>
      </c>
      <c r="D4407" s="355">
        <v>26.69</v>
      </c>
    </row>
    <row r="4408" spans="1:4" ht="54">
      <c r="A4408" s="353">
        <v>96861</v>
      </c>
      <c r="B4408" s="354" t="s">
        <v>3247</v>
      </c>
      <c r="C4408" s="353" t="s">
        <v>27</v>
      </c>
      <c r="D4408" s="355">
        <v>29.17</v>
      </c>
    </row>
    <row r="4409" spans="1:4" ht="40.5">
      <c r="A4409" s="353">
        <v>96862</v>
      </c>
      <c r="B4409" s="354" t="s">
        <v>3248</v>
      </c>
      <c r="C4409" s="353" t="s">
        <v>27</v>
      </c>
      <c r="D4409" s="355">
        <v>32.25</v>
      </c>
    </row>
    <row r="4410" spans="1:4" ht="54">
      <c r="A4410" s="353">
        <v>96863</v>
      </c>
      <c r="B4410" s="354" t="s">
        <v>3249</v>
      </c>
      <c r="C4410" s="353" t="s">
        <v>27</v>
      </c>
      <c r="D4410" s="355">
        <v>31.84</v>
      </c>
    </row>
    <row r="4411" spans="1:4" ht="40.5">
      <c r="A4411" s="353">
        <v>96864</v>
      </c>
      <c r="B4411" s="354" t="s">
        <v>3250</v>
      </c>
      <c r="C4411" s="353" t="s">
        <v>27</v>
      </c>
      <c r="D4411" s="355">
        <v>52.51</v>
      </c>
    </row>
    <row r="4412" spans="1:4" ht="54">
      <c r="A4412" s="353">
        <v>96865</v>
      </c>
      <c r="B4412" s="354" t="s">
        <v>3251</v>
      </c>
      <c r="C4412" s="353" t="s">
        <v>27</v>
      </c>
      <c r="D4412" s="355">
        <v>51.3</v>
      </c>
    </row>
    <row r="4413" spans="1:4" ht="40.5">
      <c r="A4413" s="353">
        <v>96866</v>
      </c>
      <c r="B4413" s="354" t="s">
        <v>3252</v>
      </c>
      <c r="C4413" s="353" t="s">
        <v>27</v>
      </c>
      <c r="D4413" s="355">
        <v>69.56</v>
      </c>
    </row>
    <row r="4414" spans="1:4" ht="54">
      <c r="A4414" s="353">
        <v>96867</v>
      </c>
      <c r="B4414" s="354" t="s">
        <v>3253</v>
      </c>
      <c r="C4414" s="353" t="s">
        <v>27</v>
      </c>
      <c r="D4414" s="355">
        <v>82.11</v>
      </c>
    </row>
    <row r="4415" spans="1:4" ht="40.5">
      <c r="A4415" s="353">
        <v>96868</v>
      </c>
      <c r="B4415" s="354" t="s">
        <v>3254</v>
      </c>
      <c r="C4415" s="353" t="s">
        <v>27</v>
      </c>
      <c r="D4415" s="355">
        <v>32.409999999999997</v>
      </c>
    </row>
    <row r="4416" spans="1:4" ht="40.5">
      <c r="A4416" s="353">
        <v>96869</v>
      </c>
      <c r="B4416" s="354" t="s">
        <v>3255</v>
      </c>
      <c r="C4416" s="353" t="s">
        <v>27</v>
      </c>
      <c r="D4416" s="355">
        <v>38.76</v>
      </c>
    </row>
    <row r="4417" spans="1:4" ht="27">
      <c r="A4417" s="353">
        <v>96870</v>
      </c>
      <c r="B4417" s="354" t="s">
        <v>3256</v>
      </c>
      <c r="C4417" s="353" t="s">
        <v>27</v>
      </c>
      <c r="D4417" s="355">
        <v>62.79</v>
      </c>
    </row>
    <row r="4418" spans="1:4" ht="40.5">
      <c r="A4418" s="353">
        <v>96871</v>
      </c>
      <c r="B4418" s="354" t="s">
        <v>3257</v>
      </c>
      <c r="C4418" s="353" t="s">
        <v>27</v>
      </c>
      <c r="D4418" s="355">
        <v>92.08</v>
      </c>
    </row>
    <row r="4419" spans="1:4" ht="67.5">
      <c r="A4419" s="353">
        <v>96872</v>
      </c>
      <c r="B4419" s="354" t="s">
        <v>3258</v>
      </c>
      <c r="C4419" s="353" t="s">
        <v>27</v>
      </c>
      <c r="D4419" s="355">
        <v>80.63</v>
      </c>
    </row>
    <row r="4420" spans="1:4" ht="67.5">
      <c r="A4420" s="353">
        <v>96873</v>
      </c>
      <c r="B4420" s="354" t="s">
        <v>3259</v>
      </c>
      <c r="C4420" s="353" t="s">
        <v>27</v>
      </c>
      <c r="D4420" s="355">
        <v>94.47</v>
      </c>
    </row>
    <row r="4421" spans="1:4" ht="67.5">
      <c r="A4421" s="353">
        <v>96874</v>
      </c>
      <c r="B4421" s="354" t="s">
        <v>3260</v>
      </c>
      <c r="C4421" s="353" t="s">
        <v>27</v>
      </c>
      <c r="D4421" s="355">
        <v>97.25</v>
      </c>
    </row>
    <row r="4422" spans="1:4" ht="67.5">
      <c r="A4422" s="353">
        <v>96875</v>
      </c>
      <c r="B4422" s="354" t="s">
        <v>3261</v>
      </c>
      <c r="C4422" s="353" t="s">
        <v>27</v>
      </c>
      <c r="D4422" s="355">
        <v>119.51</v>
      </c>
    </row>
    <row r="4423" spans="1:4" ht="54">
      <c r="A4423" s="353">
        <v>96876</v>
      </c>
      <c r="B4423" s="354" t="s">
        <v>3262</v>
      </c>
      <c r="C4423" s="353" t="s">
        <v>27</v>
      </c>
      <c r="D4423" s="355">
        <v>223.39</v>
      </c>
    </row>
    <row r="4424" spans="1:4" ht="54">
      <c r="A4424" s="353">
        <v>96877</v>
      </c>
      <c r="B4424" s="354" t="s">
        <v>3263</v>
      </c>
      <c r="C4424" s="353" t="s">
        <v>27</v>
      </c>
      <c r="D4424" s="355">
        <v>239.55</v>
      </c>
    </row>
    <row r="4425" spans="1:4" ht="54">
      <c r="A4425" s="353">
        <v>96878</v>
      </c>
      <c r="B4425" s="354" t="s">
        <v>3264</v>
      </c>
      <c r="C4425" s="353" t="s">
        <v>27</v>
      </c>
      <c r="D4425" s="355">
        <v>242.57</v>
      </c>
    </row>
    <row r="4426" spans="1:4" ht="54">
      <c r="A4426" s="353">
        <v>96879</v>
      </c>
      <c r="B4426" s="354" t="s">
        <v>3265</v>
      </c>
      <c r="C4426" s="353" t="s">
        <v>27</v>
      </c>
      <c r="D4426" s="355">
        <v>241.3</v>
      </c>
    </row>
    <row r="4427" spans="1:4" ht="54">
      <c r="A4427" s="353">
        <v>96880</v>
      </c>
      <c r="B4427" s="354" t="s">
        <v>3266</v>
      </c>
      <c r="C4427" s="353" t="s">
        <v>27</v>
      </c>
      <c r="D4427" s="355">
        <v>277.48</v>
      </c>
    </row>
    <row r="4428" spans="1:4" ht="54">
      <c r="A4428" s="353">
        <v>96881</v>
      </c>
      <c r="B4428" s="354" t="s">
        <v>3267</v>
      </c>
      <c r="C4428" s="353" t="s">
        <v>27</v>
      </c>
      <c r="D4428" s="355">
        <v>293.87</v>
      </c>
    </row>
    <row r="4429" spans="1:4" ht="67.5">
      <c r="A4429" s="353">
        <v>97425</v>
      </c>
      <c r="B4429" s="354" t="s">
        <v>3538</v>
      </c>
      <c r="C4429" s="353" t="s">
        <v>27</v>
      </c>
      <c r="D4429" s="355">
        <v>22.19</v>
      </c>
    </row>
    <row r="4430" spans="1:4" ht="67.5">
      <c r="A4430" s="353">
        <v>97426</v>
      </c>
      <c r="B4430" s="354" t="s">
        <v>3539</v>
      </c>
      <c r="C4430" s="353" t="s">
        <v>27</v>
      </c>
      <c r="D4430" s="355">
        <v>27.23</v>
      </c>
    </row>
    <row r="4431" spans="1:4" ht="67.5">
      <c r="A4431" s="353">
        <v>97427</v>
      </c>
      <c r="B4431" s="354" t="s">
        <v>3540</v>
      </c>
      <c r="C4431" s="353" t="s">
        <v>27</v>
      </c>
      <c r="D4431" s="355">
        <v>31.04</v>
      </c>
    </row>
    <row r="4432" spans="1:4" ht="67.5">
      <c r="A4432" s="353">
        <v>97428</v>
      </c>
      <c r="B4432" s="354" t="s">
        <v>3541</v>
      </c>
      <c r="C4432" s="353" t="s">
        <v>27</v>
      </c>
      <c r="D4432" s="355">
        <v>39.880000000000003</v>
      </c>
    </row>
    <row r="4433" spans="1:4" ht="67.5">
      <c r="A4433" s="353">
        <v>97429</v>
      </c>
      <c r="B4433" s="354" t="s">
        <v>3542</v>
      </c>
      <c r="C4433" s="353" t="s">
        <v>27</v>
      </c>
      <c r="D4433" s="355">
        <v>48.01</v>
      </c>
    </row>
    <row r="4434" spans="1:4" ht="54">
      <c r="A4434" s="353">
        <v>97430</v>
      </c>
      <c r="B4434" s="354" t="s">
        <v>5870</v>
      </c>
      <c r="C4434" s="353" t="s">
        <v>27</v>
      </c>
      <c r="D4434" s="355">
        <v>35.56</v>
      </c>
    </row>
    <row r="4435" spans="1:4" ht="54">
      <c r="A4435" s="353">
        <v>97431</v>
      </c>
      <c r="B4435" s="354" t="s">
        <v>5871</v>
      </c>
      <c r="C4435" s="353" t="s">
        <v>27</v>
      </c>
      <c r="D4435" s="355">
        <v>39.4</v>
      </c>
    </row>
    <row r="4436" spans="1:4" ht="54">
      <c r="A4436" s="353">
        <v>97432</v>
      </c>
      <c r="B4436" s="354" t="s">
        <v>5872</v>
      </c>
      <c r="C4436" s="353" t="s">
        <v>27</v>
      </c>
      <c r="D4436" s="355">
        <v>44.44</v>
      </c>
    </row>
    <row r="4437" spans="1:4" ht="54">
      <c r="A4437" s="353">
        <v>97433</v>
      </c>
      <c r="B4437" s="354" t="s">
        <v>5873</v>
      </c>
      <c r="C4437" s="353" t="s">
        <v>27</v>
      </c>
      <c r="D4437" s="355">
        <v>86.76</v>
      </c>
    </row>
    <row r="4438" spans="1:4" ht="54">
      <c r="A4438" s="353">
        <v>97434</v>
      </c>
      <c r="B4438" s="354" t="s">
        <v>5874</v>
      </c>
      <c r="C4438" s="353" t="s">
        <v>27</v>
      </c>
      <c r="D4438" s="355">
        <v>88.59</v>
      </c>
    </row>
    <row r="4439" spans="1:4" ht="54">
      <c r="A4439" s="353">
        <v>97435</v>
      </c>
      <c r="B4439" s="354" t="s">
        <v>5875</v>
      </c>
      <c r="C4439" s="353" t="s">
        <v>27</v>
      </c>
      <c r="D4439" s="355">
        <v>101.68</v>
      </c>
    </row>
    <row r="4440" spans="1:4" ht="54">
      <c r="A4440" s="353">
        <v>97436</v>
      </c>
      <c r="B4440" s="354" t="s">
        <v>5876</v>
      </c>
      <c r="C4440" s="353" t="s">
        <v>27</v>
      </c>
      <c r="D4440" s="355">
        <v>105.19</v>
      </c>
    </row>
    <row r="4441" spans="1:4" ht="54">
      <c r="A4441" s="353">
        <v>97437</v>
      </c>
      <c r="B4441" s="354" t="s">
        <v>5877</v>
      </c>
      <c r="C4441" s="353" t="s">
        <v>27</v>
      </c>
      <c r="D4441" s="355">
        <v>116.52</v>
      </c>
    </row>
    <row r="4442" spans="1:4" ht="54">
      <c r="A4442" s="353">
        <v>97438</v>
      </c>
      <c r="B4442" s="354" t="s">
        <v>5878</v>
      </c>
      <c r="C4442" s="353" t="s">
        <v>27</v>
      </c>
      <c r="D4442" s="355">
        <v>120.28</v>
      </c>
    </row>
    <row r="4443" spans="1:4" ht="40.5">
      <c r="A4443" s="353">
        <v>97439</v>
      </c>
      <c r="B4443" s="354" t="s">
        <v>5879</v>
      </c>
      <c r="C4443" s="353" t="s">
        <v>27</v>
      </c>
      <c r="D4443" s="355">
        <v>133.22</v>
      </c>
    </row>
    <row r="4444" spans="1:4" ht="40.5">
      <c r="A4444" s="353">
        <v>97440</v>
      </c>
      <c r="B4444" s="354" t="s">
        <v>5880</v>
      </c>
      <c r="C4444" s="353" t="s">
        <v>27</v>
      </c>
      <c r="D4444" s="355">
        <v>160.38</v>
      </c>
    </row>
    <row r="4445" spans="1:4" ht="40.5">
      <c r="A4445" s="353">
        <v>97442</v>
      </c>
      <c r="B4445" s="354" t="s">
        <v>5881</v>
      </c>
      <c r="C4445" s="353" t="s">
        <v>27</v>
      </c>
      <c r="D4445" s="355">
        <v>176.69</v>
      </c>
    </row>
    <row r="4446" spans="1:4" ht="40.5">
      <c r="A4446" s="353">
        <v>97443</v>
      </c>
      <c r="B4446" s="354" t="s">
        <v>5882</v>
      </c>
      <c r="C4446" s="353" t="s">
        <v>27</v>
      </c>
      <c r="D4446" s="355">
        <v>89.77</v>
      </c>
    </row>
    <row r="4447" spans="1:4" ht="54">
      <c r="A4447" s="353">
        <v>97444</v>
      </c>
      <c r="B4447" s="354" t="s">
        <v>5883</v>
      </c>
      <c r="C4447" s="353" t="s">
        <v>27</v>
      </c>
      <c r="D4447" s="355">
        <v>107.8</v>
      </c>
    </row>
    <row r="4448" spans="1:4" ht="40.5">
      <c r="A4448" s="353">
        <v>97446</v>
      </c>
      <c r="B4448" s="354" t="s">
        <v>5884</v>
      </c>
      <c r="C4448" s="353" t="s">
        <v>27</v>
      </c>
      <c r="D4448" s="355">
        <v>193.78</v>
      </c>
    </row>
    <row r="4449" spans="1:4" ht="54">
      <c r="A4449" s="353">
        <v>97447</v>
      </c>
      <c r="B4449" s="354" t="s">
        <v>5885</v>
      </c>
      <c r="C4449" s="353" t="s">
        <v>27</v>
      </c>
      <c r="D4449" s="355">
        <v>193.78</v>
      </c>
    </row>
    <row r="4450" spans="1:4" ht="40.5">
      <c r="A4450" s="353">
        <v>97449</v>
      </c>
      <c r="B4450" s="354" t="s">
        <v>5886</v>
      </c>
      <c r="C4450" s="353" t="s">
        <v>27</v>
      </c>
      <c r="D4450" s="355">
        <v>205.8</v>
      </c>
    </row>
    <row r="4451" spans="1:4" ht="54">
      <c r="A4451" s="353">
        <v>97450</v>
      </c>
      <c r="B4451" s="354" t="s">
        <v>5887</v>
      </c>
      <c r="C4451" s="353" t="s">
        <v>27</v>
      </c>
      <c r="D4451" s="355">
        <v>254.9</v>
      </c>
    </row>
    <row r="4452" spans="1:4" ht="40.5">
      <c r="A4452" s="353">
        <v>97452</v>
      </c>
      <c r="B4452" s="354" t="s">
        <v>5888</v>
      </c>
      <c r="C4452" s="353" t="s">
        <v>27</v>
      </c>
      <c r="D4452" s="355">
        <v>149.6</v>
      </c>
    </row>
    <row r="4453" spans="1:4" ht="40.5">
      <c r="A4453" s="353">
        <v>97453</v>
      </c>
      <c r="B4453" s="354" t="s">
        <v>5889</v>
      </c>
      <c r="C4453" s="353" t="s">
        <v>27</v>
      </c>
      <c r="D4453" s="355">
        <v>159.88999999999999</v>
      </c>
    </row>
    <row r="4454" spans="1:4" ht="40.5">
      <c r="A4454" s="353">
        <v>97454</v>
      </c>
      <c r="B4454" s="354" t="s">
        <v>5890</v>
      </c>
      <c r="C4454" s="353" t="s">
        <v>27</v>
      </c>
      <c r="D4454" s="355">
        <v>264.98</v>
      </c>
    </row>
    <row r="4455" spans="1:4" ht="40.5">
      <c r="A4455" s="353">
        <v>97455</v>
      </c>
      <c r="B4455" s="354" t="s">
        <v>5891</v>
      </c>
      <c r="C4455" s="353" t="s">
        <v>27</v>
      </c>
      <c r="D4455" s="355">
        <v>281.44</v>
      </c>
    </row>
    <row r="4456" spans="1:4" ht="40.5">
      <c r="A4456" s="353">
        <v>97456</v>
      </c>
      <c r="B4456" s="354" t="s">
        <v>5892</v>
      </c>
      <c r="C4456" s="353" t="s">
        <v>27</v>
      </c>
      <c r="D4456" s="355">
        <v>623.23</v>
      </c>
    </row>
    <row r="4457" spans="1:4" ht="40.5">
      <c r="A4457" s="353">
        <v>97457</v>
      </c>
      <c r="B4457" s="354" t="s">
        <v>5893</v>
      </c>
      <c r="C4457" s="353" t="s">
        <v>27</v>
      </c>
      <c r="D4457" s="355">
        <v>549.39</v>
      </c>
    </row>
    <row r="4458" spans="1:4" ht="40.5">
      <c r="A4458" s="353">
        <v>97458</v>
      </c>
      <c r="B4458" s="354" t="s">
        <v>5894</v>
      </c>
      <c r="C4458" s="353" t="s">
        <v>27</v>
      </c>
      <c r="D4458" s="355">
        <v>240.74</v>
      </c>
    </row>
    <row r="4459" spans="1:4" ht="40.5">
      <c r="A4459" s="353">
        <v>97459</v>
      </c>
      <c r="B4459" s="354" t="s">
        <v>5895</v>
      </c>
      <c r="C4459" s="353" t="s">
        <v>27</v>
      </c>
      <c r="D4459" s="355">
        <v>427.12</v>
      </c>
    </row>
    <row r="4460" spans="1:4" ht="40.5">
      <c r="A4460" s="353">
        <v>97460</v>
      </c>
      <c r="B4460" s="354" t="s">
        <v>5896</v>
      </c>
      <c r="C4460" s="353" t="s">
        <v>27</v>
      </c>
      <c r="D4460" s="355">
        <v>667.96</v>
      </c>
    </row>
    <row r="4461" spans="1:4" ht="54">
      <c r="A4461" s="353">
        <v>97461</v>
      </c>
      <c r="B4461" s="354" t="s">
        <v>5897</v>
      </c>
      <c r="C4461" s="353" t="s">
        <v>27</v>
      </c>
      <c r="D4461" s="355">
        <v>28.5</v>
      </c>
    </row>
    <row r="4462" spans="1:4" ht="67.5">
      <c r="A4462" s="353">
        <v>97462</v>
      </c>
      <c r="B4462" s="354" t="s">
        <v>5898</v>
      </c>
      <c r="C4462" s="353" t="s">
        <v>27</v>
      </c>
      <c r="D4462" s="355">
        <v>23.22</v>
      </c>
    </row>
    <row r="4463" spans="1:4" ht="54">
      <c r="A4463" s="353">
        <v>97464</v>
      </c>
      <c r="B4463" s="354" t="s">
        <v>5899</v>
      </c>
      <c r="C4463" s="353" t="s">
        <v>27</v>
      </c>
      <c r="D4463" s="355">
        <v>41.6</v>
      </c>
    </row>
    <row r="4464" spans="1:4" ht="67.5">
      <c r="A4464" s="353">
        <v>97465</v>
      </c>
      <c r="B4464" s="354" t="s">
        <v>5900</v>
      </c>
      <c r="C4464" s="353" t="s">
        <v>27</v>
      </c>
      <c r="D4464" s="355">
        <v>50.51</v>
      </c>
    </row>
    <row r="4465" spans="1:4" ht="54">
      <c r="A4465" s="353">
        <v>97467</v>
      </c>
      <c r="B4465" s="354" t="s">
        <v>5901</v>
      </c>
      <c r="C4465" s="353" t="s">
        <v>27</v>
      </c>
      <c r="D4465" s="355">
        <v>52.88</v>
      </c>
    </row>
    <row r="4466" spans="1:4" ht="67.5">
      <c r="A4466" s="353">
        <v>97468</v>
      </c>
      <c r="B4466" s="354" t="s">
        <v>5902</v>
      </c>
      <c r="C4466" s="353" t="s">
        <v>27</v>
      </c>
      <c r="D4466" s="355">
        <v>64.28</v>
      </c>
    </row>
    <row r="4467" spans="1:4" ht="54">
      <c r="A4467" s="353">
        <v>97470</v>
      </c>
      <c r="B4467" s="354" t="s">
        <v>5903</v>
      </c>
      <c r="C4467" s="353" t="s">
        <v>27</v>
      </c>
      <c r="D4467" s="355">
        <v>79.349999999999994</v>
      </c>
    </row>
    <row r="4468" spans="1:4" ht="67.5">
      <c r="A4468" s="353">
        <v>97471</v>
      </c>
      <c r="B4468" s="354" t="s">
        <v>5904</v>
      </c>
      <c r="C4468" s="353" t="s">
        <v>27</v>
      </c>
      <c r="D4468" s="355">
        <v>97.38</v>
      </c>
    </row>
    <row r="4469" spans="1:4" ht="54">
      <c r="A4469" s="353">
        <v>97474</v>
      </c>
      <c r="B4469" s="354" t="s">
        <v>5905</v>
      </c>
      <c r="C4469" s="353" t="s">
        <v>27</v>
      </c>
      <c r="D4469" s="355">
        <v>148.69999999999999</v>
      </c>
    </row>
    <row r="4470" spans="1:4" ht="67.5">
      <c r="A4470" s="353">
        <v>97475</v>
      </c>
      <c r="B4470" s="354" t="s">
        <v>5906</v>
      </c>
      <c r="C4470" s="353" t="s">
        <v>27</v>
      </c>
      <c r="D4470" s="355">
        <v>185.14</v>
      </c>
    </row>
    <row r="4471" spans="1:4" ht="54">
      <c r="A4471" s="353">
        <v>97477</v>
      </c>
      <c r="B4471" s="354" t="s">
        <v>5907</v>
      </c>
      <c r="C4471" s="353" t="s">
        <v>27</v>
      </c>
      <c r="D4471" s="355">
        <v>198.95</v>
      </c>
    </row>
    <row r="4472" spans="1:4" ht="67.5">
      <c r="A4472" s="353">
        <v>97478</v>
      </c>
      <c r="B4472" s="354" t="s">
        <v>5908</v>
      </c>
      <c r="C4472" s="353" t="s">
        <v>27</v>
      </c>
      <c r="D4472" s="355">
        <v>248.05</v>
      </c>
    </row>
    <row r="4473" spans="1:4" ht="54">
      <c r="A4473" s="353">
        <v>97479</v>
      </c>
      <c r="B4473" s="354" t="s">
        <v>5909</v>
      </c>
      <c r="C4473" s="353" t="s">
        <v>27</v>
      </c>
      <c r="D4473" s="355">
        <v>46.44</v>
      </c>
    </row>
    <row r="4474" spans="1:4" ht="54">
      <c r="A4474" s="353">
        <v>97480</v>
      </c>
      <c r="B4474" s="354" t="s">
        <v>5910</v>
      </c>
      <c r="C4474" s="353" t="s">
        <v>27</v>
      </c>
      <c r="D4474" s="355">
        <v>46.44</v>
      </c>
    </row>
    <row r="4475" spans="1:4" ht="54">
      <c r="A4475" s="353">
        <v>97481</v>
      </c>
      <c r="B4475" s="354" t="s">
        <v>5911</v>
      </c>
      <c r="C4475" s="353" t="s">
        <v>27</v>
      </c>
      <c r="D4475" s="355">
        <v>68.150000000000006</v>
      </c>
    </row>
    <row r="4476" spans="1:4" ht="54">
      <c r="A4476" s="353">
        <v>97482</v>
      </c>
      <c r="B4476" s="354" t="s">
        <v>5912</v>
      </c>
      <c r="C4476" s="353" t="s">
        <v>27</v>
      </c>
      <c r="D4476" s="355">
        <v>68.150000000000006</v>
      </c>
    </row>
    <row r="4477" spans="1:4" ht="54">
      <c r="A4477" s="353">
        <v>97483</v>
      </c>
      <c r="B4477" s="354" t="s">
        <v>5913</v>
      </c>
      <c r="C4477" s="353" t="s">
        <v>27</v>
      </c>
      <c r="D4477" s="355">
        <v>96.42</v>
      </c>
    </row>
    <row r="4478" spans="1:4" ht="54">
      <c r="A4478" s="353">
        <v>97484</v>
      </c>
      <c r="B4478" s="354" t="s">
        <v>5914</v>
      </c>
      <c r="C4478" s="353" t="s">
        <v>27</v>
      </c>
      <c r="D4478" s="355">
        <v>96.42</v>
      </c>
    </row>
    <row r="4479" spans="1:4" ht="54">
      <c r="A4479" s="353">
        <v>97485</v>
      </c>
      <c r="B4479" s="354" t="s">
        <v>5915</v>
      </c>
      <c r="C4479" s="353" t="s">
        <v>27</v>
      </c>
      <c r="D4479" s="355">
        <v>133.99</v>
      </c>
    </row>
    <row r="4480" spans="1:4" ht="54">
      <c r="A4480" s="353">
        <v>97486</v>
      </c>
      <c r="B4480" s="354" t="s">
        <v>5916</v>
      </c>
      <c r="C4480" s="353" t="s">
        <v>27</v>
      </c>
      <c r="D4480" s="355">
        <v>144.28</v>
      </c>
    </row>
    <row r="4481" spans="1:4" ht="54">
      <c r="A4481" s="353">
        <v>97487</v>
      </c>
      <c r="B4481" s="354" t="s">
        <v>5917</v>
      </c>
      <c r="C4481" s="353" t="s">
        <v>27</v>
      </c>
      <c r="D4481" s="355">
        <v>252.03</v>
      </c>
    </row>
    <row r="4482" spans="1:4" ht="54">
      <c r="A4482" s="353">
        <v>97488</v>
      </c>
      <c r="B4482" s="354" t="s">
        <v>5918</v>
      </c>
      <c r="C4482" s="353" t="s">
        <v>27</v>
      </c>
      <c r="D4482" s="355">
        <v>268.49</v>
      </c>
    </row>
    <row r="4483" spans="1:4" ht="54">
      <c r="A4483" s="353">
        <v>97489</v>
      </c>
      <c r="B4483" s="354" t="s">
        <v>5919</v>
      </c>
      <c r="C4483" s="353" t="s">
        <v>27</v>
      </c>
      <c r="D4483" s="355">
        <v>612.91</v>
      </c>
    </row>
    <row r="4484" spans="1:4" ht="54">
      <c r="A4484" s="353">
        <v>97490</v>
      </c>
      <c r="B4484" s="354" t="s">
        <v>5920</v>
      </c>
      <c r="C4484" s="353" t="s">
        <v>27</v>
      </c>
      <c r="D4484" s="355">
        <v>539.07000000000005</v>
      </c>
    </row>
    <row r="4485" spans="1:4" ht="54">
      <c r="A4485" s="353">
        <v>97491</v>
      </c>
      <c r="B4485" s="354" t="s">
        <v>5921</v>
      </c>
      <c r="C4485" s="353" t="s">
        <v>27</v>
      </c>
      <c r="D4485" s="355">
        <v>72.819999999999993</v>
      </c>
    </row>
    <row r="4486" spans="1:4" ht="54">
      <c r="A4486" s="353">
        <v>97492</v>
      </c>
      <c r="B4486" s="354" t="s">
        <v>5922</v>
      </c>
      <c r="C4486" s="353" t="s">
        <v>27</v>
      </c>
      <c r="D4486" s="355">
        <v>108.04</v>
      </c>
    </row>
    <row r="4487" spans="1:4" ht="54">
      <c r="A4487" s="353">
        <v>97493</v>
      </c>
      <c r="B4487" s="354" t="s">
        <v>5923</v>
      </c>
      <c r="C4487" s="353" t="s">
        <v>27</v>
      </c>
      <c r="D4487" s="355">
        <v>139.68</v>
      </c>
    </row>
    <row r="4488" spans="1:4" ht="54">
      <c r="A4488" s="353">
        <v>97494</v>
      </c>
      <c r="B4488" s="354" t="s">
        <v>5924</v>
      </c>
      <c r="C4488" s="353" t="s">
        <v>27</v>
      </c>
      <c r="D4488" s="355">
        <v>219.9</v>
      </c>
    </row>
    <row r="4489" spans="1:4" ht="54">
      <c r="A4489" s="353">
        <v>97495</v>
      </c>
      <c r="B4489" s="354" t="s">
        <v>5925</v>
      </c>
      <c r="C4489" s="353" t="s">
        <v>27</v>
      </c>
      <c r="D4489" s="355">
        <v>409.84</v>
      </c>
    </row>
    <row r="4490" spans="1:4" ht="54">
      <c r="A4490" s="353">
        <v>97496</v>
      </c>
      <c r="B4490" s="354" t="s">
        <v>5926</v>
      </c>
      <c r="C4490" s="353" t="s">
        <v>27</v>
      </c>
      <c r="D4490" s="355">
        <v>654.23</v>
      </c>
    </row>
    <row r="4491" spans="1:4" ht="54">
      <c r="A4491" s="353">
        <v>97499</v>
      </c>
      <c r="B4491" s="354" t="s">
        <v>5927</v>
      </c>
      <c r="C4491" s="353" t="s">
        <v>27</v>
      </c>
      <c r="D4491" s="355">
        <v>26.82</v>
      </c>
    </row>
    <row r="4492" spans="1:4" ht="67.5">
      <c r="A4492" s="353">
        <v>97500</v>
      </c>
      <c r="B4492" s="354" t="s">
        <v>5928</v>
      </c>
      <c r="C4492" s="353" t="s">
        <v>27</v>
      </c>
      <c r="D4492" s="355">
        <v>21.54</v>
      </c>
    </row>
    <row r="4493" spans="1:4" ht="54">
      <c r="A4493" s="353">
        <v>97502</v>
      </c>
      <c r="B4493" s="354" t="s">
        <v>5929</v>
      </c>
      <c r="C4493" s="353" t="s">
        <v>27</v>
      </c>
      <c r="D4493" s="355">
        <v>38.47</v>
      </c>
    </row>
    <row r="4494" spans="1:4" ht="67.5">
      <c r="A4494" s="353">
        <v>97503</v>
      </c>
      <c r="B4494" s="354" t="s">
        <v>5930</v>
      </c>
      <c r="C4494" s="353" t="s">
        <v>27</v>
      </c>
      <c r="D4494" s="355">
        <v>47.54</v>
      </c>
    </row>
    <row r="4495" spans="1:4" ht="54">
      <c r="A4495" s="353">
        <v>97505</v>
      </c>
      <c r="B4495" s="354" t="s">
        <v>5931</v>
      </c>
      <c r="C4495" s="353" t="s">
        <v>27</v>
      </c>
      <c r="D4495" s="355">
        <v>48.49</v>
      </c>
    </row>
    <row r="4496" spans="1:4" ht="67.5">
      <c r="A4496" s="353">
        <v>97506</v>
      </c>
      <c r="B4496" s="354" t="s">
        <v>5932</v>
      </c>
      <c r="C4496" s="353" t="s">
        <v>27</v>
      </c>
      <c r="D4496" s="355">
        <v>59.89</v>
      </c>
    </row>
    <row r="4497" spans="1:4" ht="54">
      <c r="A4497" s="353">
        <v>97508</v>
      </c>
      <c r="B4497" s="354" t="s">
        <v>5933</v>
      </c>
      <c r="C4497" s="353" t="s">
        <v>27</v>
      </c>
      <c r="D4497" s="355">
        <v>73.13</v>
      </c>
    </row>
    <row r="4498" spans="1:4" ht="67.5">
      <c r="A4498" s="353">
        <v>97509</v>
      </c>
      <c r="B4498" s="354" t="s">
        <v>5934</v>
      </c>
      <c r="C4498" s="353" t="s">
        <v>27</v>
      </c>
      <c r="D4498" s="355">
        <v>91.16</v>
      </c>
    </row>
    <row r="4499" spans="1:4" ht="54">
      <c r="A4499" s="353">
        <v>97511</v>
      </c>
      <c r="B4499" s="354" t="s">
        <v>5935</v>
      </c>
      <c r="C4499" s="353" t="s">
        <v>27</v>
      </c>
      <c r="D4499" s="355">
        <v>139.77000000000001</v>
      </c>
    </row>
    <row r="4500" spans="1:4" ht="67.5">
      <c r="A4500" s="353">
        <v>97512</v>
      </c>
      <c r="B4500" s="354" t="s">
        <v>5936</v>
      </c>
      <c r="C4500" s="353" t="s">
        <v>27</v>
      </c>
      <c r="D4500" s="355">
        <v>176.21</v>
      </c>
    </row>
    <row r="4501" spans="1:4" ht="54">
      <c r="A4501" s="353">
        <v>97514</v>
      </c>
      <c r="B4501" s="354" t="s">
        <v>5937</v>
      </c>
      <c r="C4501" s="353" t="s">
        <v>27</v>
      </c>
      <c r="D4501" s="355">
        <v>187.2</v>
      </c>
    </row>
    <row r="4502" spans="1:4" ht="67.5">
      <c r="A4502" s="353">
        <v>97515</v>
      </c>
      <c r="B4502" s="354" t="s">
        <v>5938</v>
      </c>
      <c r="C4502" s="353" t="s">
        <v>27</v>
      </c>
      <c r="D4502" s="355">
        <v>236.3</v>
      </c>
    </row>
    <row r="4503" spans="1:4" ht="54">
      <c r="A4503" s="353">
        <v>97517</v>
      </c>
      <c r="B4503" s="354" t="s">
        <v>5939</v>
      </c>
      <c r="C4503" s="353" t="s">
        <v>27</v>
      </c>
      <c r="D4503" s="355">
        <v>43.92</v>
      </c>
    </row>
    <row r="4504" spans="1:4" ht="54">
      <c r="A4504" s="353">
        <v>97518</v>
      </c>
      <c r="B4504" s="354" t="s">
        <v>5940</v>
      </c>
      <c r="C4504" s="353" t="s">
        <v>27</v>
      </c>
      <c r="D4504" s="355">
        <v>43.92</v>
      </c>
    </row>
    <row r="4505" spans="1:4" ht="54">
      <c r="A4505" s="353">
        <v>97519</v>
      </c>
      <c r="B4505" s="354" t="s">
        <v>5941</v>
      </c>
      <c r="C4505" s="353" t="s">
        <v>27</v>
      </c>
      <c r="D4505" s="355">
        <v>63.7</v>
      </c>
    </row>
    <row r="4506" spans="1:4" ht="54">
      <c r="A4506" s="353">
        <v>97520</v>
      </c>
      <c r="B4506" s="354" t="s">
        <v>5942</v>
      </c>
      <c r="C4506" s="353" t="s">
        <v>27</v>
      </c>
      <c r="D4506" s="355">
        <v>63.7</v>
      </c>
    </row>
    <row r="4507" spans="1:4" ht="54">
      <c r="A4507" s="353">
        <v>97521</v>
      </c>
      <c r="B4507" s="354" t="s">
        <v>5943</v>
      </c>
      <c r="C4507" s="353" t="s">
        <v>27</v>
      </c>
      <c r="D4507" s="355">
        <v>89.81</v>
      </c>
    </row>
    <row r="4508" spans="1:4" ht="54">
      <c r="A4508" s="353">
        <v>97522</v>
      </c>
      <c r="B4508" s="354" t="s">
        <v>5944</v>
      </c>
      <c r="C4508" s="353" t="s">
        <v>27</v>
      </c>
      <c r="D4508" s="355">
        <v>89.81</v>
      </c>
    </row>
    <row r="4509" spans="1:4" ht="54">
      <c r="A4509" s="353">
        <v>97523</v>
      </c>
      <c r="B4509" s="354" t="s">
        <v>5945</v>
      </c>
      <c r="C4509" s="353" t="s">
        <v>27</v>
      </c>
      <c r="D4509" s="355">
        <v>124.66</v>
      </c>
    </row>
    <row r="4510" spans="1:4" ht="54">
      <c r="A4510" s="353">
        <v>97524</v>
      </c>
      <c r="B4510" s="354" t="s">
        <v>5946</v>
      </c>
      <c r="C4510" s="353" t="s">
        <v>27</v>
      </c>
      <c r="D4510" s="355">
        <v>134.94999999999999</v>
      </c>
    </row>
    <row r="4511" spans="1:4" ht="54">
      <c r="A4511" s="353">
        <v>97525</v>
      </c>
      <c r="B4511" s="354" t="s">
        <v>5947</v>
      </c>
      <c r="C4511" s="353" t="s">
        <v>27</v>
      </c>
      <c r="D4511" s="355">
        <v>238.55</v>
      </c>
    </row>
    <row r="4512" spans="1:4" ht="54">
      <c r="A4512" s="353">
        <v>97526</v>
      </c>
      <c r="B4512" s="354" t="s">
        <v>5948</v>
      </c>
      <c r="C4512" s="353" t="s">
        <v>27</v>
      </c>
      <c r="D4512" s="355">
        <v>255.01</v>
      </c>
    </row>
    <row r="4513" spans="1:4" ht="54">
      <c r="A4513" s="353">
        <v>97527</v>
      </c>
      <c r="B4513" s="354" t="s">
        <v>5949</v>
      </c>
      <c r="C4513" s="353" t="s">
        <v>27</v>
      </c>
      <c r="D4513" s="355">
        <v>595.33000000000004</v>
      </c>
    </row>
    <row r="4514" spans="1:4" ht="54">
      <c r="A4514" s="353">
        <v>97528</v>
      </c>
      <c r="B4514" s="354" t="s">
        <v>5950</v>
      </c>
      <c r="C4514" s="353" t="s">
        <v>27</v>
      </c>
      <c r="D4514" s="355">
        <v>521.49</v>
      </c>
    </row>
    <row r="4515" spans="1:4" ht="54">
      <c r="A4515" s="353">
        <v>97529</v>
      </c>
      <c r="B4515" s="354" t="s">
        <v>5951</v>
      </c>
      <c r="C4515" s="353" t="s">
        <v>27</v>
      </c>
      <c r="D4515" s="355">
        <v>69.5</v>
      </c>
    </row>
    <row r="4516" spans="1:4" ht="54">
      <c r="A4516" s="353">
        <v>97530</v>
      </c>
      <c r="B4516" s="354" t="s">
        <v>5952</v>
      </c>
      <c r="C4516" s="353" t="s">
        <v>27</v>
      </c>
      <c r="D4516" s="355">
        <v>102.11</v>
      </c>
    </row>
    <row r="4517" spans="1:4" ht="54">
      <c r="A4517" s="353">
        <v>97531</v>
      </c>
      <c r="B4517" s="354" t="s">
        <v>5953</v>
      </c>
      <c r="C4517" s="353" t="s">
        <v>27</v>
      </c>
      <c r="D4517" s="355">
        <v>130.84</v>
      </c>
    </row>
    <row r="4518" spans="1:4" ht="54">
      <c r="A4518" s="353">
        <v>97532</v>
      </c>
      <c r="B4518" s="354" t="s">
        <v>5954</v>
      </c>
      <c r="C4518" s="353" t="s">
        <v>27</v>
      </c>
      <c r="D4518" s="355">
        <v>207.46</v>
      </c>
    </row>
    <row r="4519" spans="1:4" ht="54">
      <c r="A4519" s="353">
        <v>97533</v>
      </c>
      <c r="B4519" s="354" t="s">
        <v>5955</v>
      </c>
      <c r="C4519" s="353" t="s">
        <v>27</v>
      </c>
      <c r="D4519" s="355">
        <v>394.53</v>
      </c>
    </row>
    <row r="4520" spans="1:4" ht="54">
      <c r="A4520" s="353">
        <v>97534</v>
      </c>
      <c r="B4520" s="354" t="s">
        <v>5956</v>
      </c>
      <c r="C4520" s="353" t="s">
        <v>27</v>
      </c>
      <c r="D4520" s="355">
        <v>630.79</v>
      </c>
    </row>
    <row r="4521" spans="1:4" ht="54">
      <c r="A4521" s="353">
        <v>97537</v>
      </c>
      <c r="B4521" s="354" t="s">
        <v>5957</v>
      </c>
      <c r="C4521" s="353" t="s">
        <v>27</v>
      </c>
      <c r="D4521" s="355">
        <v>19.57</v>
      </c>
    </row>
    <row r="4522" spans="1:4" ht="54">
      <c r="A4522" s="353">
        <v>97540</v>
      </c>
      <c r="B4522" s="354" t="s">
        <v>5958</v>
      </c>
      <c r="C4522" s="353" t="s">
        <v>27</v>
      </c>
      <c r="D4522" s="355">
        <v>25.37</v>
      </c>
    </row>
    <row r="4523" spans="1:4" ht="54">
      <c r="A4523" s="353">
        <v>97541</v>
      </c>
      <c r="B4523" s="354" t="s">
        <v>5959</v>
      </c>
      <c r="C4523" s="353" t="s">
        <v>27</v>
      </c>
      <c r="D4523" s="355">
        <v>20.99</v>
      </c>
    </row>
    <row r="4524" spans="1:4" ht="54">
      <c r="A4524" s="353">
        <v>97543</v>
      </c>
      <c r="B4524" s="354" t="s">
        <v>5960</v>
      </c>
      <c r="C4524" s="353" t="s">
        <v>27</v>
      </c>
      <c r="D4524" s="355">
        <v>39.9</v>
      </c>
    </row>
    <row r="4525" spans="1:4" ht="54">
      <c r="A4525" s="353">
        <v>97544</v>
      </c>
      <c r="B4525" s="354" t="s">
        <v>5961</v>
      </c>
      <c r="C4525" s="353" t="s">
        <v>27</v>
      </c>
      <c r="D4525" s="355">
        <v>34.619999999999997</v>
      </c>
    </row>
    <row r="4526" spans="1:4" ht="54">
      <c r="A4526" s="353">
        <v>97546</v>
      </c>
      <c r="B4526" s="354" t="s">
        <v>5962</v>
      </c>
      <c r="C4526" s="353" t="s">
        <v>27</v>
      </c>
      <c r="D4526" s="355">
        <v>27.13</v>
      </c>
    </row>
    <row r="4527" spans="1:4" ht="54">
      <c r="A4527" s="353">
        <v>97547</v>
      </c>
      <c r="B4527" s="354" t="s">
        <v>5963</v>
      </c>
      <c r="C4527" s="353" t="s">
        <v>27</v>
      </c>
      <c r="D4527" s="355">
        <v>27.13</v>
      </c>
    </row>
    <row r="4528" spans="1:4" ht="54">
      <c r="A4528" s="353">
        <v>97548</v>
      </c>
      <c r="B4528" s="354" t="s">
        <v>5964</v>
      </c>
      <c r="C4528" s="353" t="s">
        <v>27</v>
      </c>
      <c r="D4528" s="355">
        <v>39.39</v>
      </c>
    </row>
    <row r="4529" spans="1:4" ht="54">
      <c r="A4529" s="353">
        <v>97549</v>
      </c>
      <c r="B4529" s="354" t="s">
        <v>5965</v>
      </c>
      <c r="C4529" s="353" t="s">
        <v>27</v>
      </c>
      <c r="D4529" s="355">
        <v>39.39</v>
      </c>
    </row>
    <row r="4530" spans="1:4" ht="54">
      <c r="A4530" s="353">
        <v>97550</v>
      </c>
      <c r="B4530" s="354" t="s">
        <v>5966</v>
      </c>
      <c r="C4530" s="353" t="s">
        <v>27</v>
      </c>
      <c r="D4530" s="355">
        <v>63.58</v>
      </c>
    </row>
    <row r="4531" spans="1:4" ht="54">
      <c r="A4531" s="353">
        <v>97551</v>
      </c>
      <c r="B4531" s="354" t="s">
        <v>5967</v>
      </c>
      <c r="C4531" s="353" t="s">
        <v>27</v>
      </c>
      <c r="D4531" s="355">
        <v>63.58</v>
      </c>
    </row>
    <row r="4532" spans="1:4" ht="54">
      <c r="A4532" s="353">
        <v>97552</v>
      </c>
      <c r="B4532" s="354" t="s">
        <v>5968</v>
      </c>
      <c r="C4532" s="353" t="s">
        <v>27</v>
      </c>
      <c r="D4532" s="355">
        <v>39.99</v>
      </c>
    </row>
    <row r="4533" spans="1:4" ht="54">
      <c r="A4533" s="353">
        <v>97553</v>
      </c>
      <c r="B4533" s="354" t="s">
        <v>5969</v>
      </c>
      <c r="C4533" s="353" t="s">
        <v>27</v>
      </c>
      <c r="D4533" s="355">
        <v>56.33</v>
      </c>
    </row>
    <row r="4534" spans="1:4" ht="40.5">
      <c r="A4534" s="353">
        <v>97554</v>
      </c>
      <c r="B4534" s="354" t="s">
        <v>5970</v>
      </c>
      <c r="C4534" s="353" t="s">
        <v>27</v>
      </c>
      <c r="D4534" s="355">
        <v>95.72</v>
      </c>
    </row>
    <row r="4535" spans="1:4" ht="54">
      <c r="A4535" s="353">
        <v>98602</v>
      </c>
      <c r="B4535" s="354" t="s">
        <v>4377</v>
      </c>
      <c r="C4535" s="353" t="s">
        <v>27</v>
      </c>
      <c r="D4535" s="355">
        <v>18.5</v>
      </c>
    </row>
    <row r="4536" spans="1:4" ht="40.5">
      <c r="A4536" s="353">
        <v>97895</v>
      </c>
      <c r="B4536" s="354" t="s">
        <v>5971</v>
      </c>
      <c r="C4536" s="353" t="s">
        <v>27</v>
      </c>
      <c r="D4536" s="355">
        <v>159.6</v>
      </c>
    </row>
    <row r="4537" spans="1:4" ht="40.5">
      <c r="A4537" s="353">
        <v>97896</v>
      </c>
      <c r="B4537" s="354" t="s">
        <v>5972</v>
      </c>
      <c r="C4537" s="353" t="s">
        <v>27</v>
      </c>
      <c r="D4537" s="355">
        <v>294.26</v>
      </c>
    </row>
    <row r="4538" spans="1:4" ht="40.5">
      <c r="A4538" s="353">
        <v>97897</v>
      </c>
      <c r="B4538" s="354" t="s">
        <v>5973</v>
      </c>
      <c r="C4538" s="353" t="s">
        <v>27</v>
      </c>
      <c r="D4538" s="355">
        <v>380.07</v>
      </c>
    </row>
    <row r="4539" spans="1:4" ht="40.5">
      <c r="A4539" s="353">
        <v>97898</v>
      </c>
      <c r="B4539" s="354" t="s">
        <v>5974</v>
      </c>
      <c r="C4539" s="353" t="s">
        <v>27</v>
      </c>
      <c r="D4539" s="355">
        <v>724.68</v>
      </c>
    </row>
    <row r="4540" spans="1:4" ht="54">
      <c r="A4540" s="353">
        <v>97900</v>
      </c>
      <c r="B4540" s="354" t="s">
        <v>5975</v>
      </c>
      <c r="C4540" s="353" t="s">
        <v>27</v>
      </c>
      <c r="D4540" s="355">
        <v>160.15</v>
      </c>
    </row>
    <row r="4541" spans="1:4" ht="54">
      <c r="A4541" s="353">
        <v>97901</v>
      </c>
      <c r="B4541" s="354" t="s">
        <v>5976</v>
      </c>
      <c r="C4541" s="353" t="s">
        <v>27</v>
      </c>
      <c r="D4541" s="355">
        <v>254.84</v>
      </c>
    </row>
    <row r="4542" spans="1:4" ht="54">
      <c r="A4542" s="353">
        <v>97902</v>
      </c>
      <c r="B4542" s="354" t="s">
        <v>5977</v>
      </c>
      <c r="C4542" s="353" t="s">
        <v>27</v>
      </c>
      <c r="D4542" s="355">
        <v>508.29</v>
      </c>
    </row>
    <row r="4543" spans="1:4" ht="54">
      <c r="A4543" s="353">
        <v>97903</v>
      </c>
      <c r="B4543" s="354" t="s">
        <v>5978</v>
      </c>
      <c r="C4543" s="353" t="s">
        <v>27</v>
      </c>
      <c r="D4543" s="355">
        <v>697.87</v>
      </c>
    </row>
    <row r="4544" spans="1:4" ht="54">
      <c r="A4544" s="353">
        <v>97904</v>
      </c>
      <c r="B4544" s="354" t="s">
        <v>5979</v>
      </c>
      <c r="C4544" s="353" t="s">
        <v>27</v>
      </c>
      <c r="D4544" s="355">
        <v>840.25</v>
      </c>
    </row>
    <row r="4545" spans="1:4" ht="54">
      <c r="A4545" s="353">
        <v>97905</v>
      </c>
      <c r="B4545" s="354" t="s">
        <v>5980</v>
      </c>
      <c r="C4545" s="353" t="s">
        <v>27</v>
      </c>
      <c r="D4545" s="355">
        <v>183.78</v>
      </c>
    </row>
    <row r="4546" spans="1:4" ht="54">
      <c r="A4546" s="353">
        <v>97906</v>
      </c>
      <c r="B4546" s="354" t="s">
        <v>5981</v>
      </c>
      <c r="C4546" s="353" t="s">
        <v>27</v>
      </c>
      <c r="D4546" s="355">
        <v>343.82</v>
      </c>
    </row>
    <row r="4547" spans="1:4" ht="54">
      <c r="A4547" s="353">
        <v>97907</v>
      </c>
      <c r="B4547" s="354" t="s">
        <v>5982</v>
      </c>
      <c r="C4547" s="353" t="s">
        <v>27</v>
      </c>
      <c r="D4547" s="355">
        <v>487.99</v>
      </c>
    </row>
    <row r="4548" spans="1:4" ht="54">
      <c r="A4548" s="353">
        <v>97908</v>
      </c>
      <c r="B4548" s="354" t="s">
        <v>5983</v>
      </c>
      <c r="C4548" s="353" t="s">
        <v>27</v>
      </c>
      <c r="D4548" s="355">
        <v>591.9</v>
      </c>
    </row>
    <row r="4549" spans="1:4" ht="54">
      <c r="A4549" s="353">
        <v>98102</v>
      </c>
      <c r="B4549" s="354" t="s">
        <v>5984</v>
      </c>
      <c r="C4549" s="353" t="s">
        <v>27</v>
      </c>
      <c r="D4549" s="355">
        <v>150.38</v>
      </c>
    </row>
    <row r="4550" spans="1:4" ht="67.5">
      <c r="A4550" s="353">
        <v>98104</v>
      </c>
      <c r="B4550" s="354" t="s">
        <v>5985</v>
      </c>
      <c r="C4550" s="353" t="s">
        <v>27</v>
      </c>
      <c r="D4550" s="355">
        <v>345.25</v>
      </c>
    </row>
    <row r="4551" spans="1:4" ht="67.5">
      <c r="A4551" s="353">
        <v>98105</v>
      </c>
      <c r="B4551" s="354" t="s">
        <v>5986</v>
      </c>
      <c r="C4551" s="353" t="s">
        <v>27</v>
      </c>
      <c r="D4551" s="355">
        <v>591.23</v>
      </c>
    </row>
    <row r="4552" spans="1:4" ht="81">
      <c r="A4552" s="353">
        <v>98106</v>
      </c>
      <c r="B4552" s="354" t="s">
        <v>5987</v>
      </c>
      <c r="C4552" s="353" t="s">
        <v>27</v>
      </c>
      <c r="D4552" s="355">
        <v>980.57</v>
      </c>
    </row>
    <row r="4553" spans="1:4" ht="67.5">
      <c r="A4553" s="353">
        <v>98107</v>
      </c>
      <c r="B4553" s="354" t="s">
        <v>5988</v>
      </c>
      <c r="C4553" s="353" t="s">
        <v>27</v>
      </c>
      <c r="D4553" s="355">
        <v>217.24</v>
      </c>
    </row>
    <row r="4554" spans="1:4" ht="67.5">
      <c r="A4554" s="353">
        <v>98108</v>
      </c>
      <c r="B4554" s="354" t="s">
        <v>5989</v>
      </c>
      <c r="C4554" s="353" t="s">
        <v>27</v>
      </c>
      <c r="D4554" s="355">
        <v>384.9</v>
      </c>
    </row>
    <row r="4555" spans="1:4" ht="54">
      <c r="A4555" s="353">
        <v>99250</v>
      </c>
      <c r="B4555" s="354" t="s">
        <v>5990</v>
      </c>
      <c r="C4555" s="353" t="s">
        <v>27</v>
      </c>
      <c r="D4555" s="355">
        <v>156.79</v>
      </c>
    </row>
    <row r="4556" spans="1:4" ht="54">
      <c r="A4556" s="353">
        <v>99251</v>
      </c>
      <c r="B4556" s="354" t="s">
        <v>5991</v>
      </c>
      <c r="C4556" s="353" t="s">
        <v>27</v>
      </c>
      <c r="D4556" s="355">
        <v>249.06</v>
      </c>
    </row>
    <row r="4557" spans="1:4" ht="54">
      <c r="A4557" s="353">
        <v>99253</v>
      </c>
      <c r="B4557" s="354" t="s">
        <v>5992</v>
      </c>
      <c r="C4557" s="353" t="s">
        <v>27</v>
      </c>
      <c r="D4557" s="355">
        <v>495.33</v>
      </c>
    </row>
    <row r="4558" spans="1:4" ht="54">
      <c r="A4558" s="353">
        <v>99255</v>
      </c>
      <c r="B4558" s="354" t="s">
        <v>5993</v>
      </c>
      <c r="C4558" s="353" t="s">
        <v>27</v>
      </c>
      <c r="D4558" s="355">
        <v>680.09</v>
      </c>
    </row>
    <row r="4559" spans="1:4" ht="54">
      <c r="A4559" s="353">
        <v>99257</v>
      </c>
      <c r="B4559" s="354" t="s">
        <v>5994</v>
      </c>
      <c r="C4559" s="353" t="s">
        <v>27</v>
      </c>
      <c r="D4559" s="355">
        <v>817.26</v>
      </c>
    </row>
    <row r="4560" spans="1:4" ht="54">
      <c r="A4560" s="353">
        <v>99258</v>
      </c>
      <c r="B4560" s="354" t="s">
        <v>5995</v>
      </c>
      <c r="C4560" s="353" t="s">
        <v>27</v>
      </c>
      <c r="D4560" s="355">
        <v>179.01</v>
      </c>
    </row>
    <row r="4561" spans="1:4" ht="54">
      <c r="A4561" s="353">
        <v>99260</v>
      </c>
      <c r="B4561" s="354" t="s">
        <v>5996</v>
      </c>
      <c r="C4561" s="353" t="s">
        <v>27</v>
      </c>
      <c r="D4561" s="355">
        <v>335.65</v>
      </c>
    </row>
    <row r="4562" spans="1:4" ht="54">
      <c r="A4562" s="353">
        <v>99262</v>
      </c>
      <c r="B4562" s="354" t="s">
        <v>5997</v>
      </c>
      <c r="C4562" s="353" t="s">
        <v>27</v>
      </c>
      <c r="D4562" s="355">
        <v>476.34</v>
      </c>
    </row>
    <row r="4563" spans="1:4" ht="54">
      <c r="A4563" s="353">
        <v>99264</v>
      </c>
      <c r="B4563" s="354" t="s">
        <v>5998</v>
      </c>
      <c r="C4563" s="353" t="s">
        <v>27</v>
      </c>
      <c r="D4563" s="355">
        <v>576.15</v>
      </c>
    </row>
    <row r="4564" spans="1:4" ht="27">
      <c r="A4564" s="353">
        <v>102587</v>
      </c>
      <c r="B4564" s="354" t="s">
        <v>6972</v>
      </c>
      <c r="C4564" s="353" t="s">
        <v>27</v>
      </c>
      <c r="D4564" s="355">
        <v>2.17</v>
      </c>
    </row>
    <row r="4565" spans="1:4" ht="27">
      <c r="A4565" s="353">
        <v>102588</v>
      </c>
      <c r="B4565" s="354" t="s">
        <v>6973</v>
      </c>
      <c r="C4565" s="353" t="s">
        <v>27</v>
      </c>
      <c r="D4565" s="355">
        <v>3.14</v>
      </c>
    </row>
    <row r="4566" spans="1:4" ht="27">
      <c r="A4566" s="353">
        <v>102589</v>
      </c>
      <c r="B4566" s="354" t="s">
        <v>6974</v>
      </c>
      <c r="C4566" s="353" t="s">
        <v>27</v>
      </c>
      <c r="D4566" s="355">
        <v>2.41</v>
      </c>
    </row>
    <row r="4567" spans="1:4" ht="27">
      <c r="A4567" s="353">
        <v>102590</v>
      </c>
      <c r="B4567" s="354" t="s">
        <v>6975</v>
      </c>
      <c r="C4567" s="353" t="s">
        <v>27</v>
      </c>
      <c r="D4567" s="355">
        <v>3.39</v>
      </c>
    </row>
    <row r="4568" spans="1:4" ht="27">
      <c r="A4568" s="353">
        <v>102591</v>
      </c>
      <c r="B4568" s="354" t="s">
        <v>6976</v>
      </c>
      <c r="C4568" s="353" t="s">
        <v>27</v>
      </c>
      <c r="D4568" s="355">
        <v>2.66</v>
      </c>
    </row>
    <row r="4569" spans="1:4" ht="27">
      <c r="A4569" s="353">
        <v>102592</v>
      </c>
      <c r="B4569" s="354" t="s">
        <v>6977</v>
      </c>
      <c r="C4569" s="353" t="s">
        <v>27</v>
      </c>
      <c r="D4569" s="355">
        <v>3.63</v>
      </c>
    </row>
    <row r="4570" spans="1:4" ht="27">
      <c r="A4570" s="353">
        <v>102593</v>
      </c>
      <c r="B4570" s="354" t="s">
        <v>6978</v>
      </c>
      <c r="C4570" s="353" t="s">
        <v>27</v>
      </c>
      <c r="D4570" s="355">
        <v>3</v>
      </c>
    </row>
    <row r="4571" spans="1:4" ht="27">
      <c r="A4571" s="353">
        <v>102594</v>
      </c>
      <c r="B4571" s="354" t="s">
        <v>6979</v>
      </c>
      <c r="C4571" s="353" t="s">
        <v>27</v>
      </c>
      <c r="D4571" s="355">
        <v>3.98</v>
      </c>
    </row>
    <row r="4572" spans="1:4" ht="27">
      <c r="A4572" s="353">
        <v>102595</v>
      </c>
      <c r="B4572" s="354" t="s">
        <v>6980</v>
      </c>
      <c r="C4572" s="353" t="s">
        <v>27</v>
      </c>
      <c r="D4572" s="355">
        <v>3.4</v>
      </c>
    </row>
    <row r="4573" spans="1:4" ht="27">
      <c r="A4573" s="353">
        <v>102596</v>
      </c>
      <c r="B4573" s="354" t="s">
        <v>6981</v>
      </c>
      <c r="C4573" s="353" t="s">
        <v>27</v>
      </c>
      <c r="D4573" s="355">
        <v>4.37</v>
      </c>
    </row>
    <row r="4574" spans="1:4" ht="27">
      <c r="A4574" s="353">
        <v>102597</v>
      </c>
      <c r="B4574" s="354" t="s">
        <v>6982</v>
      </c>
      <c r="C4574" s="353" t="s">
        <v>27</v>
      </c>
      <c r="D4574" s="355">
        <v>3.88</v>
      </c>
    </row>
    <row r="4575" spans="1:4" ht="27">
      <c r="A4575" s="353">
        <v>102598</v>
      </c>
      <c r="B4575" s="354" t="s">
        <v>6983</v>
      </c>
      <c r="C4575" s="353" t="s">
        <v>27</v>
      </c>
      <c r="D4575" s="355">
        <v>4.8600000000000003</v>
      </c>
    </row>
    <row r="4576" spans="1:4" ht="27">
      <c r="A4576" s="353">
        <v>102599</v>
      </c>
      <c r="B4576" s="354" t="s">
        <v>6984</v>
      </c>
      <c r="C4576" s="353" t="s">
        <v>27</v>
      </c>
      <c r="D4576" s="355">
        <v>4.37</v>
      </c>
    </row>
    <row r="4577" spans="1:4" ht="27">
      <c r="A4577" s="353">
        <v>102600</v>
      </c>
      <c r="B4577" s="354" t="s">
        <v>6985</v>
      </c>
      <c r="C4577" s="353" t="s">
        <v>27</v>
      </c>
      <c r="D4577" s="355">
        <v>5.34</v>
      </c>
    </row>
    <row r="4578" spans="1:4" ht="27">
      <c r="A4578" s="353">
        <v>102601</v>
      </c>
      <c r="B4578" s="354" t="s">
        <v>6986</v>
      </c>
      <c r="C4578" s="353" t="s">
        <v>27</v>
      </c>
      <c r="D4578" s="355">
        <v>5.1100000000000003</v>
      </c>
    </row>
    <row r="4579" spans="1:4" ht="27">
      <c r="A4579" s="353">
        <v>102602</v>
      </c>
      <c r="B4579" s="354" t="s">
        <v>6987</v>
      </c>
      <c r="C4579" s="353" t="s">
        <v>27</v>
      </c>
      <c r="D4579" s="355">
        <v>6.08</v>
      </c>
    </row>
    <row r="4580" spans="1:4" ht="40.5">
      <c r="A4580" s="353">
        <v>102603</v>
      </c>
      <c r="B4580" s="354" t="s">
        <v>6988</v>
      </c>
      <c r="C4580" s="353" t="s">
        <v>27</v>
      </c>
      <c r="D4580" s="355">
        <v>6.34</v>
      </c>
    </row>
    <row r="4581" spans="1:4" ht="40.5">
      <c r="A4581" s="353">
        <v>102604</v>
      </c>
      <c r="B4581" s="354" t="s">
        <v>6989</v>
      </c>
      <c r="C4581" s="353" t="s">
        <v>27</v>
      </c>
      <c r="D4581" s="355">
        <v>7.31</v>
      </c>
    </row>
    <row r="4582" spans="1:4" ht="27">
      <c r="A4582" s="353">
        <v>102605</v>
      </c>
      <c r="B4582" s="354" t="s">
        <v>6990</v>
      </c>
      <c r="C4582" s="353" t="s">
        <v>27</v>
      </c>
      <c r="D4582" s="355">
        <v>249.57</v>
      </c>
    </row>
    <row r="4583" spans="1:4" ht="27">
      <c r="A4583" s="353">
        <v>102606</v>
      </c>
      <c r="B4583" s="354" t="s">
        <v>6991</v>
      </c>
      <c r="C4583" s="353" t="s">
        <v>27</v>
      </c>
      <c r="D4583" s="355">
        <v>426.42</v>
      </c>
    </row>
    <row r="4584" spans="1:4" ht="27">
      <c r="A4584" s="353">
        <v>102607</v>
      </c>
      <c r="B4584" s="354" t="s">
        <v>6992</v>
      </c>
      <c r="C4584" s="353" t="s">
        <v>27</v>
      </c>
      <c r="D4584" s="355">
        <v>433.69</v>
      </c>
    </row>
    <row r="4585" spans="1:4" ht="27">
      <c r="A4585" s="353">
        <v>102608</v>
      </c>
      <c r="B4585" s="354" t="s">
        <v>6993</v>
      </c>
      <c r="C4585" s="353" t="s">
        <v>27</v>
      </c>
      <c r="D4585" s="355">
        <v>877.53</v>
      </c>
    </row>
    <row r="4586" spans="1:4" ht="27">
      <c r="A4586" s="353">
        <v>102609</v>
      </c>
      <c r="B4586" s="354" t="s">
        <v>6994</v>
      </c>
      <c r="C4586" s="353" t="s">
        <v>27</v>
      </c>
      <c r="D4586" s="355">
        <v>987.05</v>
      </c>
    </row>
    <row r="4587" spans="1:4" ht="40.5">
      <c r="A4587" s="353">
        <v>102611</v>
      </c>
      <c r="B4587" s="354" t="s">
        <v>6995</v>
      </c>
      <c r="C4587" s="353" t="s">
        <v>27</v>
      </c>
      <c r="D4587" s="355">
        <v>380.4</v>
      </c>
    </row>
    <row r="4588" spans="1:4" ht="40.5">
      <c r="A4588" s="353">
        <v>102613</v>
      </c>
      <c r="B4588" s="354" t="s">
        <v>6996</v>
      </c>
      <c r="C4588" s="353" t="s">
        <v>27</v>
      </c>
      <c r="D4588" s="355">
        <v>522.66999999999996</v>
      </c>
    </row>
    <row r="4589" spans="1:4" ht="40.5">
      <c r="A4589" s="353">
        <v>102614</v>
      </c>
      <c r="B4589" s="354" t="s">
        <v>6997</v>
      </c>
      <c r="C4589" s="353" t="s">
        <v>27</v>
      </c>
      <c r="D4589" s="355">
        <v>846.4</v>
      </c>
    </row>
    <row r="4590" spans="1:4" ht="40.5">
      <c r="A4590" s="353">
        <v>102615</v>
      </c>
      <c r="B4590" s="354" t="s">
        <v>6998</v>
      </c>
      <c r="C4590" s="353" t="s">
        <v>27</v>
      </c>
      <c r="D4590" s="355">
        <v>1090.8399999999999</v>
      </c>
    </row>
    <row r="4591" spans="1:4" ht="40.5">
      <c r="A4591" s="353">
        <v>102617</v>
      </c>
      <c r="B4591" s="354" t="s">
        <v>6999</v>
      </c>
      <c r="C4591" s="353" t="s">
        <v>27</v>
      </c>
      <c r="D4591" s="355">
        <v>2845.79</v>
      </c>
    </row>
    <row r="4592" spans="1:4" ht="40.5">
      <c r="A4592" s="353">
        <v>102619</v>
      </c>
      <c r="B4592" s="354" t="s">
        <v>7000</v>
      </c>
      <c r="C4592" s="353" t="s">
        <v>27</v>
      </c>
      <c r="D4592" s="355">
        <v>5435.64</v>
      </c>
    </row>
    <row r="4593" spans="1:4" ht="54">
      <c r="A4593" s="353">
        <v>102622</v>
      </c>
      <c r="B4593" s="354" t="s">
        <v>7001</v>
      </c>
      <c r="C4593" s="353" t="s">
        <v>27</v>
      </c>
      <c r="D4593" s="355">
        <v>499.33</v>
      </c>
    </row>
    <row r="4594" spans="1:4" ht="54">
      <c r="A4594" s="353">
        <v>102623</v>
      </c>
      <c r="B4594" s="354" t="s">
        <v>7002</v>
      </c>
      <c r="C4594" s="353" t="s">
        <v>27</v>
      </c>
      <c r="D4594" s="355">
        <v>724.95</v>
      </c>
    </row>
    <row r="4595" spans="1:4" ht="54">
      <c r="A4595" s="353">
        <v>89482</v>
      </c>
      <c r="B4595" s="354" t="s">
        <v>1353</v>
      </c>
      <c r="C4595" s="353" t="s">
        <v>27</v>
      </c>
      <c r="D4595" s="355">
        <v>25.5</v>
      </c>
    </row>
    <row r="4596" spans="1:4" ht="54">
      <c r="A4596" s="353">
        <v>89491</v>
      </c>
      <c r="B4596" s="354" t="s">
        <v>1359</v>
      </c>
      <c r="C4596" s="353" t="s">
        <v>27</v>
      </c>
      <c r="D4596" s="355">
        <v>62.67</v>
      </c>
    </row>
    <row r="4597" spans="1:4" ht="54">
      <c r="A4597" s="353">
        <v>89495</v>
      </c>
      <c r="B4597" s="354" t="s">
        <v>1360</v>
      </c>
      <c r="C4597" s="353" t="s">
        <v>27</v>
      </c>
      <c r="D4597" s="355">
        <v>9.7799999999999994</v>
      </c>
    </row>
    <row r="4598" spans="1:4" ht="54">
      <c r="A4598" s="353">
        <v>89707</v>
      </c>
      <c r="B4598" s="354" t="s">
        <v>1500</v>
      </c>
      <c r="C4598" s="353" t="s">
        <v>27</v>
      </c>
      <c r="D4598" s="355">
        <v>29.48</v>
      </c>
    </row>
    <row r="4599" spans="1:4" ht="54">
      <c r="A4599" s="353">
        <v>89708</v>
      </c>
      <c r="B4599" s="354" t="s">
        <v>1501</v>
      </c>
      <c r="C4599" s="353" t="s">
        <v>27</v>
      </c>
      <c r="D4599" s="355">
        <v>67.37</v>
      </c>
    </row>
    <row r="4600" spans="1:4" ht="54">
      <c r="A4600" s="353">
        <v>89709</v>
      </c>
      <c r="B4600" s="354" t="s">
        <v>1502</v>
      </c>
      <c r="C4600" s="353" t="s">
        <v>27</v>
      </c>
      <c r="D4600" s="355">
        <v>10.88</v>
      </c>
    </row>
    <row r="4601" spans="1:4" ht="54">
      <c r="A4601" s="353">
        <v>89710</v>
      </c>
      <c r="B4601" s="354" t="s">
        <v>303</v>
      </c>
      <c r="C4601" s="353" t="s">
        <v>27</v>
      </c>
      <c r="D4601" s="355">
        <v>10.65</v>
      </c>
    </row>
    <row r="4602" spans="1:4" ht="40.5">
      <c r="A4602" s="353">
        <v>86872</v>
      </c>
      <c r="B4602" s="354" t="s">
        <v>4378</v>
      </c>
      <c r="C4602" s="353" t="s">
        <v>27</v>
      </c>
      <c r="D4602" s="355">
        <v>545.61</v>
      </c>
    </row>
    <row r="4603" spans="1:4" ht="40.5">
      <c r="A4603" s="353">
        <v>86874</v>
      </c>
      <c r="B4603" s="354" t="s">
        <v>4379</v>
      </c>
      <c r="C4603" s="353" t="s">
        <v>27</v>
      </c>
      <c r="D4603" s="355">
        <v>384.04</v>
      </c>
    </row>
    <row r="4604" spans="1:4" ht="40.5">
      <c r="A4604" s="353">
        <v>86875</v>
      </c>
      <c r="B4604" s="354" t="s">
        <v>4380</v>
      </c>
      <c r="C4604" s="353" t="s">
        <v>27</v>
      </c>
      <c r="D4604" s="355">
        <v>418.58</v>
      </c>
    </row>
    <row r="4605" spans="1:4" ht="40.5">
      <c r="A4605" s="353">
        <v>86876</v>
      </c>
      <c r="B4605" s="354" t="s">
        <v>4381</v>
      </c>
      <c r="C4605" s="353" t="s">
        <v>27</v>
      </c>
      <c r="D4605" s="355">
        <v>236.48</v>
      </c>
    </row>
    <row r="4606" spans="1:4" ht="54">
      <c r="A4606" s="353">
        <v>86877</v>
      </c>
      <c r="B4606" s="354" t="s">
        <v>4382</v>
      </c>
      <c r="C4606" s="353" t="s">
        <v>27</v>
      </c>
      <c r="D4606" s="355">
        <v>27.57</v>
      </c>
    </row>
    <row r="4607" spans="1:4" ht="40.5">
      <c r="A4607" s="353">
        <v>86878</v>
      </c>
      <c r="B4607" s="354" t="s">
        <v>4383</v>
      </c>
      <c r="C4607" s="353" t="s">
        <v>27</v>
      </c>
      <c r="D4607" s="355">
        <v>55.29</v>
      </c>
    </row>
    <row r="4608" spans="1:4" ht="40.5">
      <c r="A4608" s="353">
        <v>86879</v>
      </c>
      <c r="B4608" s="354" t="s">
        <v>4384</v>
      </c>
      <c r="C4608" s="353" t="s">
        <v>27</v>
      </c>
      <c r="D4608" s="355">
        <v>6.08</v>
      </c>
    </row>
    <row r="4609" spans="1:4" ht="54">
      <c r="A4609" s="353">
        <v>86880</v>
      </c>
      <c r="B4609" s="354" t="s">
        <v>4385</v>
      </c>
      <c r="C4609" s="353" t="s">
        <v>27</v>
      </c>
      <c r="D4609" s="355">
        <v>18.760000000000002</v>
      </c>
    </row>
    <row r="4610" spans="1:4" ht="40.5">
      <c r="A4610" s="353">
        <v>86881</v>
      </c>
      <c r="B4610" s="354" t="s">
        <v>4386</v>
      </c>
      <c r="C4610" s="353" t="s">
        <v>27</v>
      </c>
      <c r="D4610" s="355">
        <v>156.16999999999999</v>
      </c>
    </row>
    <row r="4611" spans="1:4" ht="40.5">
      <c r="A4611" s="353">
        <v>86882</v>
      </c>
      <c r="B4611" s="354" t="s">
        <v>4387</v>
      </c>
      <c r="C4611" s="353" t="s">
        <v>27</v>
      </c>
      <c r="D4611" s="355">
        <v>19.16</v>
      </c>
    </row>
    <row r="4612" spans="1:4" ht="27">
      <c r="A4612" s="353">
        <v>86883</v>
      </c>
      <c r="B4612" s="354" t="s">
        <v>4388</v>
      </c>
      <c r="C4612" s="353" t="s">
        <v>27</v>
      </c>
      <c r="D4612" s="355">
        <v>10.92</v>
      </c>
    </row>
    <row r="4613" spans="1:4" ht="40.5">
      <c r="A4613" s="353">
        <v>86884</v>
      </c>
      <c r="B4613" s="354" t="s">
        <v>4389</v>
      </c>
      <c r="C4613" s="353" t="s">
        <v>27</v>
      </c>
      <c r="D4613" s="355">
        <v>7.46</v>
      </c>
    </row>
    <row r="4614" spans="1:4" ht="40.5">
      <c r="A4614" s="353">
        <v>86885</v>
      </c>
      <c r="B4614" s="354" t="s">
        <v>4390</v>
      </c>
      <c r="C4614" s="353" t="s">
        <v>27</v>
      </c>
      <c r="D4614" s="355">
        <v>10.16</v>
      </c>
    </row>
    <row r="4615" spans="1:4" ht="27">
      <c r="A4615" s="353">
        <v>86886</v>
      </c>
      <c r="B4615" s="354" t="s">
        <v>4391</v>
      </c>
      <c r="C4615" s="353" t="s">
        <v>27</v>
      </c>
      <c r="D4615" s="355">
        <v>37.85</v>
      </c>
    </row>
    <row r="4616" spans="1:4" ht="27">
      <c r="A4616" s="353">
        <v>86887</v>
      </c>
      <c r="B4616" s="354" t="s">
        <v>4392</v>
      </c>
      <c r="C4616" s="353" t="s">
        <v>27</v>
      </c>
      <c r="D4616" s="355">
        <v>41.11</v>
      </c>
    </row>
    <row r="4617" spans="1:4" ht="40.5">
      <c r="A4617" s="353">
        <v>86888</v>
      </c>
      <c r="B4617" s="354" t="s">
        <v>4393</v>
      </c>
      <c r="C4617" s="353" t="s">
        <v>27</v>
      </c>
      <c r="D4617" s="355">
        <v>369.71</v>
      </c>
    </row>
    <row r="4618" spans="1:4" ht="40.5">
      <c r="A4618" s="353">
        <v>86889</v>
      </c>
      <c r="B4618" s="354" t="s">
        <v>4394</v>
      </c>
      <c r="C4618" s="353" t="s">
        <v>27</v>
      </c>
      <c r="D4618" s="355">
        <v>540.62</v>
      </c>
    </row>
    <row r="4619" spans="1:4" ht="40.5">
      <c r="A4619" s="353">
        <v>86893</v>
      </c>
      <c r="B4619" s="354" t="s">
        <v>4395</v>
      </c>
      <c r="C4619" s="353" t="s">
        <v>27</v>
      </c>
      <c r="D4619" s="355">
        <v>573.41</v>
      </c>
    </row>
    <row r="4620" spans="1:4" ht="40.5">
      <c r="A4620" s="353">
        <v>86894</v>
      </c>
      <c r="B4620" s="354" t="s">
        <v>4396</v>
      </c>
      <c r="C4620" s="353" t="s">
        <v>27</v>
      </c>
      <c r="D4620" s="355">
        <v>261.32</v>
      </c>
    </row>
    <row r="4621" spans="1:4" ht="40.5">
      <c r="A4621" s="353">
        <v>86895</v>
      </c>
      <c r="B4621" s="354" t="s">
        <v>4397</v>
      </c>
      <c r="C4621" s="353" t="s">
        <v>27</v>
      </c>
      <c r="D4621" s="355">
        <v>268.8</v>
      </c>
    </row>
    <row r="4622" spans="1:4" ht="40.5">
      <c r="A4622" s="353">
        <v>86899</v>
      </c>
      <c r="B4622" s="354" t="s">
        <v>4398</v>
      </c>
      <c r="C4622" s="353" t="s">
        <v>27</v>
      </c>
      <c r="D4622" s="355">
        <v>281.10000000000002</v>
      </c>
    </row>
    <row r="4623" spans="1:4" ht="40.5">
      <c r="A4623" s="353">
        <v>86900</v>
      </c>
      <c r="B4623" s="354" t="s">
        <v>4399</v>
      </c>
      <c r="C4623" s="353" t="s">
        <v>27</v>
      </c>
      <c r="D4623" s="355">
        <v>194.2</v>
      </c>
    </row>
    <row r="4624" spans="1:4" ht="40.5">
      <c r="A4624" s="353">
        <v>86901</v>
      </c>
      <c r="B4624" s="354" t="s">
        <v>4400</v>
      </c>
      <c r="C4624" s="353" t="s">
        <v>27</v>
      </c>
      <c r="D4624" s="355">
        <v>116.87</v>
      </c>
    </row>
    <row r="4625" spans="1:4" ht="40.5">
      <c r="A4625" s="353">
        <v>86902</v>
      </c>
      <c r="B4625" s="354" t="s">
        <v>4401</v>
      </c>
      <c r="C4625" s="353" t="s">
        <v>27</v>
      </c>
      <c r="D4625" s="355">
        <v>227.01</v>
      </c>
    </row>
    <row r="4626" spans="1:4" ht="40.5">
      <c r="A4626" s="353">
        <v>86903</v>
      </c>
      <c r="B4626" s="354" t="s">
        <v>4402</v>
      </c>
      <c r="C4626" s="353" t="s">
        <v>27</v>
      </c>
      <c r="D4626" s="355">
        <v>257.08999999999997</v>
      </c>
    </row>
    <row r="4627" spans="1:4" ht="40.5">
      <c r="A4627" s="353">
        <v>86904</v>
      </c>
      <c r="B4627" s="354" t="s">
        <v>4403</v>
      </c>
      <c r="C4627" s="353" t="s">
        <v>27</v>
      </c>
      <c r="D4627" s="355">
        <v>109.32</v>
      </c>
    </row>
    <row r="4628" spans="1:4" ht="40.5">
      <c r="A4628" s="353">
        <v>86905</v>
      </c>
      <c r="B4628" s="354" t="s">
        <v>4404</v>
      </c>
      <c r="C4628" s="353" t="s">
        <v>27</v>
      </c>
      <c r="D4628" s="355">
        <v>231.92</v>
      </c>
    </row>
    <row r="4629" spans="1:4" ht="40.5">
      <c r="A4629" s="353">
        <v>86906</v>
      </c>
      <c r="B4629" s="354" t="s">
        <v>4405</v>
      </c>
      <c r="C4629" s="353" t="s">
        <v>27</v>
      </c>
      <c r="D4629" s="355">
        <v>54.21</v>
      </c>
    </row>
    <row r="4630" spans="1:4" ht="40.5">
      <c r="A4630" s="353">
        <v>86908</v>
      </c>
      <c r="B4630" s="354" t="s">
        <v>4406</v>
      </c>
      <c r="C4630" s="353" t="s">
        <v>27</v>
      </c>
      <c r="D4630" s="355">
        <v>279.94</v>
      </c>
    </row>
    <row r="4631" spans="1:4" ht="54">
      <c r="A4631" s="353">
        <v>86909</v>
      </c>
      <c r="B4631" s="354" t="s">
        <v>4407</v>
      </c>
      <c r="C4631" s="353" t="s">
        <v>27</v>
      </c>
      <c r="D4631" s="355">
        <v>108.62</v>
      </c>
    </row>
    <row r="4632" spans="1:4" ht="54">
      <c r="A4632" s="353">
        <v>86910</v>
      </c>
      <c r="B4632" s="354" t="s">
        <v>4408</v>
      </c>
      <c r="C4632" s="353" t="s">
        <v>27</v>
      </c>
      <c r="D4632" s="355">
        <v>102.76</v>
      </c>
    </row>
    <row r="4633" spans="1:4" ht="54">
      <c r="A4633" s="353">
        <v>86911</v>
      </c>
      <c r="B4633" s="354" t="s">
        <v>4409</v>
      </c>
      <c r="C4633" s="353" t="s">
        <v>27</v>
      </c>
      <c r="D4633" s="355">
        <v>45.72</v>
      </c>
    </row>
    <row r="4634" spans="1:4" ht="40.5">
      <c r="A4634" s="353">
        <v>86913</v>
      </c>
      <c r="B4634" s="354" t="s">
        <v>4410</v>
      </c>
      <c r="C4634" s="353" t="s">
        <v>27</v>
      </c>
      <c r="D4634" s="355">
        <v>19.91</v>
      </c>
    </row>
    <row r="4635" spans="1:4" ht="40.5">
      <c r="A4635" s="353">
        <v>86914</v>
      </c>
      <c r="B4635" s="354" t="s">
        <v>4411</v>
      </c>
      <c r="C4635" s="353" t="s">
        <v>27</v>
      </c>
      <c r="D4635" s="355">
        <v>41.45</v>
      </c>
    </row>
    <row r="4636" spans="1:4" ht="40.5">
      <c r="A4636" s="353">
        <v>86915</v>
      </c>
      <c r="B4636" s="354" t="s">
        <v>4412</v>
      </c>
      <c r="C4636" s="353" t="s">
        <v>27</v>
      </c>
      <c r="D4636" s="355">
        <v>91.67</v>
      </c>
    </row>
    <row r="4637" spans="1:4" ht="27">
      <c r="A4637" s="353">
        <v>86916</v>
      </c>
      <c r="B4637" s="354" t="s">
        <v>4413</v>
      </c>
      <c r="C4637" s="353" t="s">
        <v>27</v>
      </c>
      <c r="D4637" s="355">
        <v>33.17</v>
      </c>
    </row>
    <row r="4638" spans="1:4" ht="67.5">
      <c r="A4638" s="353">
        <v>86919</v>
      </c>
      <c r="B4638" s="354" t="s">
        <v>4414</v>
      </c>
      <c r="C4638" s="353" t="s">
        <v>27</v>
      </c>
      <c r="D4638" s="355">
        <v>625.54999999999995</v>
      </c>
    </row>
    <row r="4639" spans="1:4" ht="67.5">
      <c r="A4639" s="353">
        <v>86920</v>
      </c>
      <c r="B4639" s="354" t="s">
        <v>4415</v>
      </c>
      <c r="C4639" s="353" t="s">
        <v>27</v>
      </c>
      <c r="D4639" s="355">
        <v>582.52</v>
      </c>
    </row>
    <row r="4640" spans="1:4" ht="67.5">
      <c r="A4640" s="353">
        <v>86921</v>
      </c>
      <c r="B4640" s="354" t="s">
        <v>4416</v>
      </c>
      <c r="C4640" s="353" t="s">
        <v>27</v>
      </c>
      <c r="D4640" s="355">
        <v>595.78</v>
      </c>
    </row>
    <row r="4641" spans="1:4" ht="67.5">
      <c r="A4641" s="353">
        <v>86922</v>
      </c>
      <c r="B4641" s="354" t="s">
        <v>4417</v>
      </c>
      <c r="C4641" s="353" t="s">
        <v>27</v>
      </c>
      <c r="D4641" s="355">
        <v>609.23</v>
      </c>
    </row>
    <row r="4642" spans="1:4" ht="67.5">
      <c r="A4642" s="353">
        <v>86923</v>
      </c>
      <c r="B4642" s="354" t="s">
        <v>4418</v>
      </c>
      <c r="C4642" s="353" t="s">
        <v>27</v>
      </c>
      <c r="D4642" s="355">
        <v>429.19</v>
      </c>
    </row>
    <row r="4643" spans="1:4" ht="67.5">
      <c r="A4643" s="353">
        <v>86924</v>
      </c>
      <c r="B4643" s="354" t="s">
        <v>4419</v>
      </c>
      <c r="C4643" s="353" t="s">
        <v>27</v>
      </c>
      <c r="D4643" s="355">
        <v>442.45</v>
      </c>
    </row>
    <row r="4644" spans="1:4" ht="67.5">
      <c r="A4644" s="353">
        <v>86925</v>
      </c>
      <c r="B4644" s="354" t="s">
        <v>4420</v>
      </c>
      <c r="C4644" s="353" t="s">
        <v>27</v>
      </c>
      <c r="D4644" s="355">
        <v>455.49</v>
      </c>
    </row>
    <row r="4645" spans="1:4" ht="67.5">
      <c r="A4645" s="353">
        <v>86926</v>
      </c>
      <c r="B4645" s="354" t="s">
        <v>4421</v>
      </c>
      <c r="C4645" s="353" t="s">
        <v>27</v>
      </c>
      <c r="D4645" s="355">
        <v>468.75</v>
      </c>
    </row>
    <row r="4646" spans="1:4" ht="67.5">
      <c r="A4646" s="353">
        <v>86927</v>
      </c>
      <c r="B4646" s="354" t="s">
        <v>4422</v>
      </c>
      <c r="C4646" s="353" t="s">
        <v>27</v>
      </c>
      <c r="D4646" s="355">
        <v>281.63</v>
      </c>
    </row>
    <row r="4647" spans="1:4" ht="67.5">
      <c r="A4647" s="353">
        <v>86928</v>
      </c>
      <c r="B4647" s="354" t="s">
        <v>4423</v>
      </c>
      <c r="C4647" s="353" t="s">
        <v>27</v>
      </c>
      <c r="D4647" s="355">
        <v>294.89</v>
      </c>
    </row>
    <row r="4648" spans="1:4" ht="67.5">
      <c r="A4648" s="353">
        <v>86929</v>
      </c>
      <c r="B4648" s="354" t="s">
        <v>4424</v>
      </c>
      <c r="C4648" s="353" t="s">
        <v>27</v>
      </c>
      <c r="D4648" s="355">
        <v>273.39</v>
      </c>
    </row>
    <row r="4649" spans="1:4" ht="67.5">
      <c r="A4649" s="353">
        <v>86930</v>
      </c>
      <c r="B4649" s="354" t="s">
        <v>4425</v>
      </c>
      <c r="C4649" s="353" t="s">
        <v>27</v>
      </c>
      <c r="D4649" s="355">
        <v>286.64999999999998</v>
      </c>
    </row>
    <row r="4650" spans="1:4" ht="54">
      <c r="A4650" s="353">
        <v>86931</v>
      </c>
      <c r="B4650" s="354" t="s">
        <v>4426</v>
      </c>
      <c r="C4650" s="353" t="s">
        <v>27</v>
      </c>
      <c r="D4650" s="355">
        <v>379.87</v>
      </c>
    </row>
    <row r="4651" spans="1:4" ht="67.5">
      <c r="A4651" s="353">
        <v>86932</v>
      </c>
      <c r="B4651" s="354" t="s">
        <v>4427</v>
      </c>
      <c r="C4651" s="353" t="s">
        <v>27</v>
      </c>
      <c r="D4651" s="355">
        <v>410.82</v>
      </c>
    </row>
    <row r="4652" spans="1:4" ht="81">
      <c r="A4652" s="353">
        <v>86933</v>
      </c>
      <c r="B4652" s="354" t="s">
        <v>4428</v>
      </c>
      <c r="C4652" s="353" t="s">
        <v>27</v>
      </c>
      <c r="D4652" s="355">
        <v>344.96</v>
      </c>
    </row>
    <row r="4653" spans="1:4" ht="81">
      <c r="A4653" s="353">
        <v>86934</v>
      </c>
      <c r="B4653" s="354" t="s">
        <v>4429</v>
      </c>
      <c r="C4653" s="353" t="s">
        <v>27</v>
      </c>
      <c r="D4653" s="355">
        <v>336.72</v>
      </c>
    </row>
    <row r="4654" spans="1:4" ht="54">
      <c r="A4654" s="353">
        <v>86935</v>
      </c>
      <c r="B4654" s="354" t="s">
        <v>4430</v>
      </c>
      <c r="C4654" s="353" t="s">
        <v>27</v>
      </c>
      <c r="D4654" s="355">
        <v>260.41000000000003</v>
      </c>
    </row>
    <row r="4655" spans="1:4" ht="54">
      <c r="A4655" s="353">
        <v>86936</v>
      </c>
      <c r="B4655" s="354" t="s">
        <v>4431</v>
      </c>
      <c r="C4655" s="353" t="s">
        <v>27</v>
      </c>
      <c r="D4655" s="355">
        <v>405.66</v>
      </c>
    </row>
    <row r="4656" spans="1:4" ht="54">
      <c r="A4656" s="353">
        <v>86937</v>
      </c>
      <c r="B4656" s="354" t="s">
        <v>4432</v>
      </c>
      <c r="C4656" s="353" t="s">
        <v>27</v>
      </c>
      <c r="D4656" s="355">
        <v>155.36000000000001</v>
      </c>
    </row>
    <row r="4657" spans="1:4" ht="54">
      <c r="A4657" s="353">
        <v>86938</v>
      </c>
      <c r="B4657" s="354" t="s">
        <v>4433</v>
      </c>
      <c r="C4657" s="353" t="s">
        <v>27</v>
      </c>
      <c r="D4657" s="355">
        <v>300.61</v>
      </c>
    </row>
    <row r="4658" spans="1:4" ht="81">
      <c r="A4658" s="353">
        <v>86939</v>
      </c>
      <c r="B4658" s="354" t="s">
        <v>4434</v>
      </c>
      <c r="C4658" s="353" t="s">
        <v>27</v>
      </c>
      <c r="D4658" s="355">
        <v>305.68</v>
      </c>
    </row>
    <row r="4659" spans="1:4" ht="94.5">
      <c r="A4659" s="353">
        <v>86940</v>
      </c>
      <c r="B4659" s="354" t="s">
        <v>4435</v>
      </c>
      <c r="C4659" s="353" t="s">
        <v>27</v>
      </c>
      <c r="D4659" s="355">
        <v>754.97</v>
      </c>
    </row>
    <row r="4660" spans="1:4" ht="94.5">
      <c r="A4660" s="353">
        <v>86941</v>
      </c>
      <c r="B4660" s="354" t="s">
        <v>4436</v>
      </c>
      <c r="C4660" s="353" t="s">
        <v>27</v>
      </c>
      <c r="D4660" s="355">
        <v>573.61</v>
      </c>
    </row>
    <row r="4661" spans="1:4" ht="94.5">
      <c r="A4661" s="353">
        <v>86942</v>
      </c>
      <c r="B4661" s="354" t="s">
        <v>4437</v>
      </c>
      <c r="C4661" s="353" t="s">
        <v>27</v>
      </c>
      <c r="D4661" s="355">
        <v>196.23</v>
      </c>
    </row>
    <row r="4662" spans="1:4" ht="81">
      <c r="A4662" s="353">
        <v>86943</v>
      </c>
      <c r="B4662" s="354" t="s">
        <v>4438</v>
      </c>
      <c r="C4662" s="353" t="s">
        <v>27</v>
      </c>
      <c r="D4662" s="355">
        <v>187.99</v>
      </c>
    </row>
    <row r="4663" spans="1:4" ht="94.5">
      <c r="A4663" s="353">
        <v>86947</v>
      </c>
      <c r="B4663" s="354" t="s">
        <v>4439</v>
      </c>
      <c r="C4663" s="353" t="s">
        <v>27</v>
      </c>
      <c r="D4663" s="355">
        <v>895.85</v>
      </c>
    </row>
    <row r="4664" spans="1:4" ht="94.5">
      <c r="A4664" s="353">
        <v>93396</v>
      </c>
      <c r="B4664" s="354" t="s">
        <v>4440</v>
      </c>
      <c r="C4664" s="353" t="s">
        <v>27</v>
      </c>
      <c r="D4664" s="355">
        <v>485.83</v>
      </c>
    </row>
    <row r="4665" spans="1:4" ht="94.5">
      <c r="A4665" s="353">
        <v>93441</v>
      </c>
      <c r="B4665" s="354" t="s">
        <v>4441</v>
      </c>
      <c r="C4665" s="353" t="s">
        <v>27</v>
      </c>
      <c r="D4665" s="355">
        <v>854.21</v>
      </c>
    </row>
    <row r="4666" spans="1:4" ht="94.5">
      <c r="A4666" s="353">
        <v>93442</v>
      </c>
      <c r="B4666" s="354" t="s">
        <v>4442</v>
      </c>
      <c r="C4666" s="353" t="s">
        <v>27</v>
      </c>
      <c r="D4666" s="355">
        <v>1095.1500000000001</v>
      </c>
    </row>
    <row r="4667" spans="1:4" ht="40.5">
      <c r="A4667" s="353">
        <v>95469</v>
      </c>
      <c r="B4667" s="354" t="s">
        <v>4443</v>
      </c>
      <c r="C4667" s="353" t="s">
        <v>27</v>
      </c>
      <c r="D4667" s="355">
        <v>219.67</v>
      </c>
    </row>
    <row r="4668" spans="1:4" ht="54">
      <c r="A4668" s="353">
        <v>95470</v>
      </c>
      <c r="B4668" s="354" t="s">
        <v>2794</v>
      </c>
      <c r="C4668" s="353" t="s">
        <v>27</v>
      </c>
      <c r="D4668" s="355">
        <v>227.23</v>
      </c>
    </row>
    <row r="4669" spans="1:4" ht="54">
      <c r="A4669" s="353">
        <v>95471</v>
      </c>
      <c r="B4669" s="354" t="s">
        <v>4444</v>
      </c>
      <c r="C4669" s="353" t="s">
        <v>27</v>
      </c>
      <c r="D4669" s="355">
        <v>589.24</v>
      </c>
    </row>
    <row r="4670" spans="1:4" ht="67.5">
      <c r="A4670" s="353">
        <v>95472</v>
      </c>
      <c r="B4670" s="354" t="s">
        <v>4445</v>
      </c>
      <c r="C4670" s="353" t="s">
        <v>27</v>
      </c>
      <c r="D4670" s="355">
        <v>596.79999999999995</v>
      </c>
    </row>
    <row r="4671" spans="1:4" ht="27">
      <c r="A4671" s="353">
        <v>95542</v>
      </c>
      <c r="B4671" s="354" t="s">
        <v>4446</v>
      </c>
      <c r="C4671" s="353" t="s">
        <v>27</v>
      </c>
      <c r="D4671" s="355">
        <v>30.05</v>
      </c>
    </row>
    <row r="4672" spans="1:4" ht="27">
      <c r="A4672" s="353">
        <v>95543</v>
      </c>
      <c r="B4672" s="354" t="s">
        <v>4447</v>
      </c>
      <c r="C4672" s="353" t="s">
        <v>27</v>
      </c>
      <c r="D4672" s="355">
        <v>49.89</v>
      </c>
    </row>
    <row r="4673" spans="1:4" ht="27">
      <c r="A4673" s="353">
        <v>95544</v>
      </c>
      <c r="B4673" s="354" t="s">
        <v>4448</v>
      </c>
      <c r="C4673" s="353" t="s">
        <v>27</v>
      </c>
      <c r="D4673" s="355">
        <v>37.18</v>
      </c>
    </row>
    <row r="4674" spans="1:4" ht="27">
      <c r="A4674" s="353">
        <v>95545</v>
      </c>
      <c r="B4674" s="354" t="s">
        <v>4449</v>
      </c>
      <c r="C4674" s="353" t="s">
        <v>27</v>
      </c>
      <c r="D4674" s="355">
        <v>36.42</v>
      </c>
    </row>
    <row r="4675" spans="1:4" ht="40.5">
      <c r="A4675" s="353">
        <v>95546</v>
      </c>
      <c r="B4675" s="354" t="s">
        <v>4450</v>
      </c>
      <c r="C4675" s="353" t="s">
        <v>27</v>
      </c>
      <c r="D4675" s="355">
        <v>119.51</v>
      </c>
    </row>
    <row r="4676" spans="1:4" ht="40.5">
      <c r="A4676" s="353">
        <v>95547</v>
      </c>
      <c r="B4676" s="354" t="s">
        <v>4451</v>
      </c>
      <c r="C4676" s="353" t="s">
        <v>27</v>
      </c>
      <c r="D4676" s="355">
        <v>82.87</v>
      </c>
    </row>
    <row r="4677" spans="1:4" ht="27">
      <c r="A4677" s="353">
        <v>100848</v>
      </c>
      <c r="B4677" s="354" t="s">
        <v>4452</v>
      </c>
      <c r="C4677" s="353" t="s">
        <v>27</v>
      </c>
      <c r="D4677" s="355">
        <v>420.81</v>
      </c>
    </row>
    <row r="4678" spans="1:4" ht="27">
      <c r="A4678" s="353">
        <v>100849</v>
      </c>
      <c r="B4678" s="354" t="s">
        <v>4453</v>
      </c>
      <c r="C4678" s="353" t="s">
        <v>27</v>
      </c>
      <c r="D4678" s="355">
        <v>41.88</v>
      </c>
    </row>
    <row r="4679" spans="1:4" ht="27">
      <c r="A4679" s="353">
        <v>100851</v>
      </c>
      <c r="B4679" s="354" t="s">
        <v>4454</v>
      </c>
      <c r="C4679" s="353" t="s">
        <v>27</v>
      </c>
      <c r="D4679" s="355">
        <v>85.31</v>
      </c>
    </row>
    <row r="4680" spans="1:4" ht="40.5">
      <c r="A4680" s="353">
        <v>100852</v>
      </c>
      <c r="B4680" s="354" t="s">
        <v>4455</v>
      </c>
      <c r="C4680" s="353" t="s">
        <v>27</v>
      </c>
      <c r="D4680" s="355">
        <v>213.18</v>
      </c>
    </row>
    <row r="4681" spans="1:4" ht="27">
      <c r="A4681" s="353">
        <v>100854</v>
      </c>
      <c r="B4681" s="354" t="s">
        <v>4456</v>
      </c>
      <c r="C4681" s="353" t="s">
        <v>27</v>
      </c>
      <c r="D4681" s="355">
        <v>688.7</v>
      </c>
    </row>
    <row r="4682" spans="1:4" ht="40.5">
      <c r="A4682" s="353">
        <v>100855</v>
      </c>
      <c r="B4682" s="354" t="s">
        <v>4457</v>
      </c>
      <c r="C4682" s="353" t="s">
        <v>27</v>
      </c>
      <c r="D4682" s="355">
        <v>36.42</v>
      </c>
    </row>
    <row r="4683" spans="1:4" ht="27">
      <c r="A4683" s="353">
        <v>100856</v>
      </c>
      <c r="B4683" s="354" t="s">
        <v>4458</v>
      </c>
      <c r="C4683" s="353" t="s">
        <v>27</v>
      </c>
      <c r="D4683" s="355">
        <v>25.59</v>
      </c>
    </row>
    <row r="4684" spans="1:4" ht="27">
      <c r="A4684" s="353">
        <v>100857</v>
      </c>
      <c r="B4684" s="354" t="s">
        <v>4459</v>
      </c>
      <c r="C4684" s="353" t="s">
        <v>27</v>
      </c>
      <c r="D4684" s="355">
        <v>257.48</v>
      </c>
    </row>
    <row r="4685" spans="1:4" ht="40.5">
      <c r="A4685" s="353">
        <v>100858</v>
      </c>
      <c r="B4685" s="354" t="s">
        <v>4460</v>
      </c>
      <c r="C4685" s="353" t="s">
        <v>27</v>
      </c>
      <c r="D4685" s="355">
        <v>470.05</v>
      </c>
    </row>
    <row r="4686" spans="1:4" ht="40.5">
      <c r="A4686" s="353">
        <v>100859</v>
      </c>
      <c r="B4686" s="354" t="s">
        <v>7357</v>
      </c>
      <c r="C4686" s="353" t="s">
        <v>27</v>
      </c>
      <c r="D4686" s="355">
        <v>786.95</v>
      </c>
    </row>
    <row r="4687" spans="1:4" ht="40.5">
      <c r="A4687" s="353">
        <v>100860</v>
      </c>
      <c r="B4687" s="354" t="s">
        <v>4461</v>
      </c>
      <c r="C4687" s="353" t="s">
        <v>27</v>
      </c>
      <c r="D4687" s="355">
        <v>78.95</v>
      </c>
    </row>
    <row r="4688" spans="1:4" ht="40.5">
      <c r="A4688" s="353">
        <v>100861</v>
      </c>
      <c r="B4688" s="354" t="s">
        <v>4462</v>
      </c>
      <c r="C4688" s="353" t="s">
        <v>27</v>
      </c>
      <c r="D4688" s="355">
        <v>33.03</v>
      </c>
    </row>
    <row r="4689" spans="1:4" ht="40.5">
      <c r="A4689" s="353">
        <v>100862</v>
      </c>
      <c r="B4689" s="354" t="s">
        <v>4463</v>
      </c>
      <c r="C4689" s="353" t="s">
        <v>27</v>
      </c>
      <c r="D4689" s="355">
        <v>37.11</v>
      </c>
    </row>
    <row r="4690" spans="1:4" ht="40.5">
      <c r="A4690" s="353">
        <v>100863</v>
      </c>
      <c r="B4690" s="354" t="s">
        <v>4464</v>
      </c>
      <c r="C4690" s="353" t="s">
        <v>27</v>
      </c>
      <c r="D4690" s="355">
        <v>590.83000000000004</v>
      </c>
    </row>
    <row r="4691" spans="1:4" ht="40.5">
      <c r="A4691" s="353">
        <v>100864</v>
      </c>
      <c r="B4691" s="354" t="s">
        <v>4465</v>
      </c>
      <c r="C4691" s="353" t="s">
        <v>27</v>
      </c>
      <c r="D4691" s="355">
        <v>658.8</v>
      </c>
    </row>
    <row r="4692" spans="1:4" ht="54">
      <c r="A4692" s="353">
        <v>100865</v>
      </c>
      <c r="B4692" s="354" t="s">
        <v>4466</v>
      </c>
      <c r="C4692" s="353" t="s">
        <v>27</v>
      </c>
      <c r="D4692" s="355">
        <v>629.61</v>
      </c>
    </row>
    <row r="4693" spans="1:4" ht="40.5">
      <c r="A4693" s="353">
        <v>100866</v>
      </c>
      <c r="B4693" s="354" t="s">
        <v>4467</v>
      </c>
      <c r="C4693" s="353" t="s">
        <v>27</v>
      </c>
      <c r="D4693" s="355">
        <v>289.66000000000003</v>
      </c>
    </row>
    <row r="4694" spans="1:4" ht="40.5">
      <c r="A4694" s="353">
        <v>100867</v>
      </c>
      <c r="B4694" s="354" t="s">
        <v>4468</v>
      </c>
      <c r="C4694" s="353" t="s">
        <v>27</v>
      </c>
      <c r="D4694" s="355">
        <v>312.08</v>
      </c>
    </row>
    <row r="4695" spans="1:4" ht="40.5">
      <c r="A4695" s="353">
        <v>100868</v>
      </c>
      <c r="B4695" s="354" t="s">
        <v>4469</v>
      </c>
      <c r="C4695" s="353" t="s">
        <v>27</v>
      </c>
      <c r="D4695" s="355">
        <v>326.99</v>
      </c>
    </row>
    <row r="4696" spans="1:4" ht="40.5">
      <c r="A4696" s="353">
        <v>100869</v>
      </c>
      <c r="B4696" s="354" t="s">
        <v>4470</v>
      </c>
      <c r="C4696" s="353" t="s">
        <v>27</v>
      </c>
      <c r="D4696" s="355">
        <v>338.43</v>
      </c>
    </row>
    <row r="4697" spans="1:4" ht="40.5">
      <c r="A4697" s="353">
        <v>100870</v>
      </c>
      <c r="B4697" s="354" t="s">
        <v>4471</v>
      </c>
      <c r="C4697" s="353" t="s">
        <v>27</v>
      </c>
      <c r="D4697" s="355">
        <v>184.83</v>
      </c>
    </row>
    <row r="4698" spans="1:4" ht="40.5">
      <c r="A4698" s="353">
        <v>100871</v>
      </c>
      <c r="B4698" s="354" t="s">
        <v>4472</v>
      </c>
      <c r="C4698" s="353" t="s">
        <v>27</v>
      </c>
      <c r="D4698" s="355">
        <v>199.19</v>
      </c>
    </row>
    <row r="4699" spans="1:4" ht="40.5">
      <c r="A4699" s="353">
        <v>100872</v>
      </c>
      <c r="B4699" s="354" t="s">
        <v>4473</v>
      </c>
      <c r="C4699" s="353" t="s">
        <v>27</v>
      </c>
      <c r="D4699" s="355">
        <v>208.35</v>
      </c>
    </row>
    <row r="4700" spans="1:4" ht="40.5">
      <c r="A4700" s="353">
        <v>100873</v>
      </c>
      <c r="B4700" s="354" t="s">
        <v>4474</v>
      </c>
      <c r="C4700" s="353" t="s">
        <v>27</v>
      </c>
      <c r="D4700" s="355">
        <v>214.07</v>
      </c>
    </row>
    <row r="4701" spans="1:4" ht="27">
      <c r="A4701" s="353">
        <v>100874</v>
      </c>
      <c r="B4701" s="354" t="s">
        <v>4475</v>
      </c>
      <c r="C4701" s="353" t="s">
        <v>27</v>
      </c>
      <c r="D4701" s="355">
        <v>289.66000000000003</v>
      </c>
    </row>
    <row r="4702" spans="1:4" ht="40.5">
      <c r="A4702" s="353">
        <v>100875</v>
      </c>
      <c r="B4702" s="354" t="s">
        <v>4476</v>
      </c>
      <c r="C4702" s="353" t="s">
        <v>27</v>
      </c>
      <c r="D4702" s="355">
        <v>1155.3</v>
      </c>
    </row>
    <row r="4703" spans="1:4" ht="40.5">
      <c r="A4703" s="353">
        <v>100878</v>
      </c>
      <c r="B4703" s="354" t="s">
        <v>7358</v>
      </c>
      <c r="C4703" s="353" t="s">
        <v>27</v>
      </c>
      <c r="D4703" s="355">
        <v>500.32</v>
      </c>
    </row>
    <row r="4704" spans="1:4" ht="67.5">
      <c r="A4704" s="353">
        <v>98052</v>
      </c>
      <c r="B4704" s="354" t="s">
        <v>5999</v>
      </c>
      <c r="C4704" s="353" t="s">
        <v>27</v>
      </c>
      <c r="D4704" s="355">
        <v>1830.56</v>
      </c>
    </row>
    <row r="4705" spans="1:4" ht="67.5">
      <c r="A4705" s="353">
        <v>98053</v>
      </c>
      <c r="B4705" s="354" t="s">
        <v>6000</v>
      </c>
      <c r="C4705" s="353" t="s">
        <v>27</v>
      </c>
      <c r="D4705" s="355">
        <v>2511.04</v>
      </c>
    </row>
    <row r="4706" spans="1:4" ht="67.5">
      <c r="A4706" s="353">
        <v>98054</v>
      </c>
      <c r="B4706" s="354" t="s">
        <v>6001</v>
      </c>
      <c r="C4706" s="353" t="s">
        <v>27</v>
      </c>
      <c r="D4706" s="355">
        <v>4114.62</v>
      </c>
    </row>
    <row r="4707" spans="1:4" ht="67.5">
      <c r="A4707" s="353">
        <v>98055</v>
      </c>
      <c r="B4707" s="354" t="s">
        <v>6002</v>
      </c>
      <c r="C4707" s="353" t="s">
        <v>27</v>
      </c>
      <c r="D4707" s="355">
        <v>5575.76</v>
      </c>
    </row>
    <row r="4708" spans="1:4" ht="67.5">
      <c r="A4708" s="353">
        <v>98056</v>
      </c>
      <c r="B4708" s="354" t="s">
        <v>6003</v>
      </c>
      <c r="C4708" s="353" t="s">
        <v>27</v>
      </c>
      <c r="D4708" s="355">
        <v>6513.6</v>
      </c>
    </row>
    <row r="4709" spans="1:4" ht="67.5">
      <c r="A4709" s="353">
        <v>98057</v>
      </c>
      <c r="B4709" s="354" t="s">
        <v>6004</v>
      </c>
      <c r="C4709" s="353" t="s">
        <v>27</v>
      </c>
      <c r="D4709" s="355">
        <v>7706.18</v>
      </c>
    </row>
    <row r="4710" spans="1:4" ht="67.5">
      <c r="A4710" s="353">
        <v>98058</v>
      </c>
      <c r="B4710" s="354" t="s">
        <v>6005</v>
      </c>
      <c r="C4710" s="353" t="s">
        <v>27</v>
      </c>
      <c r="D4710" s="355">
        <v>1535.63</v>
      </c>
    </row>
    <row r="4711" spans="1:4" ht="67.5">
      <c r="A4711" s="353">
        <v>98059</v>
      </c>
      <c r="B4711" s="354" t="s">
        <v>6006</v>
      </c>
      <c r="C4711" s="353" t="s">
        <v>27</v>
      </c>
      <c r="D4711" s="355">
        <v>3353.66</v>
      </c>
    </row>
    <row r="4712" spans="1:4" ht="67.5">
      <c r="A4712" s="353">
        <v>98060</v>
      </c>
      <c r="B4712" s="354" t="s">
        <v>6007</v>
      </c>
      <c r="C4712" s="353" t="s">
        <v>27</v>
      </c>
      <c r="D4712" s="355">
        <v>4658.66</v>
      </c>
    </row>
    <row r="4713" spans="1:4" ht="67.5">
      <c r="A4713" s="353">
        <v>98061</v>
      </c>
      <c r="B4713" s="354" t="s">
        <v>6008</v>
      </c>
      <c r="C4713" s="353" t="s">
        <v>27</v>
      </c>
      <c r="D4713" s="355">
        <v>6462.74</v>
      </c>
    </row>
    <row r="4714" spans="1:4" ht="67.5">
      <c r="A4714" s="353">
        <v>98062</v>
      </c>
      <c r="B4714" s="354" t="s">
        <v>6009</v>
      </c>
      <c r="C4714" s="353" t="s">
        <v>27</v>
      </c>
      <c r="D4714" s="355">
        <v>2612.3000000000002</v>
      </c>
    </row>
    <row r="4715" spans="1:4" ht="67.5">
      <c r="A4715" s="353">
        <v>98063</v>
      </c>
      <c r="B4715" s="354" t="s">
        <v>6010</v>
      </c>
      <c r="C4715" s="353" t="s">
        <v>27</v>
      </c>
      <c r="D4715" s="355">
        <v>3985.25</v>
      </c>
    </row>
    <row r="4716" spans="1:4" ht="67.5">
      <c r="A4716" s="353">
        <v>98064</v>
      </c>
      <c r="B4716" s="354" t="s">
        <v>6011</v>
      </c>
      <c r="C4716" s="353" t="s">
        <v>27</v>
      </c>
      <c r="D4716" s="355">
        <v>4608.28</v>
      </c>
    </row>
    <row r="4717" spans="1:4" ht="67.5">
      <c r="A4717" s="353">
        <v>98065</v>
      </c>
      <c r="B4717" s="354" t="s">
        <v>6012</v>
      </c>
      <c r="C4717" s="353" t="s">
        <v>27</v>
      </c>
      <c r="D4717" s="355">
        <v>6402.16</v>
      </c>
    </row>
    <row r="4718" spans="1:4" ht="67.5">
      <c r="A4718" s="353">
        <v>98066</v>
      </c>
      <c r="B4718" s="354" t="s">
        <v>6013</v>
      </c>
      <c r="C4718" s="353" t="s">
        <v>27</v>
      </c>
      <c r="D4718" s="355">
        <v>4814.3900000000003</v>
      </c>
    </row>
    <row r="4719" spans="1:4" ht="67.5">
      <c r="A4719" s="353">
        <v>98067</v>
      </c>
      <c r="B4719" s="354" t="s">
        <v>6014</v>
      </c>
      <c r="C4719" s="353" t="s">
        <v>27</v>
      </c>
      <c r="D4719" s="355">
        <v>6433.11</v>
      </c>
    </row>
    <row r="4720" spans="1:4" ht="67.5">
      <c r="A4720" s="353">
        <v>98068</v>
      </c>
      <c r="B4720" s="354" t="s">
        <v>6015</v>
      </c>
      <c r="C4720" s="353" t="s">
        <v>27</v>
      </c>
      <c r="D4720" s="355">
        <v>9086.89</v>
      </c>
    </row>
    <row r="4721" spans="1:4" ht="67.5">
      <c r="A4721" s="353">
        <v>98069</v>
      </c>
      <c r="B4721" s="354" t="s">
        <v>6016</v>
      </c>
      <c r="C4721" s="353" t="s">
        <v>27</v>
      </c>
      <c r="D4721" s="355">
        <v>12119.92</v>
      </c>
    </row>
    <row r="4722" spans="1:4" ht="67.5">
      <c r="A4722" s="353">
        <v>98070</v>
      </c>
      <c r="B4722" s="354" t="s">
        <v>6017</v>
      </c>
      <c r="C4722" s="353" t="s">
        <v>27</v>
      </c>
      <c r="D4722" s="355">
        <v>13929.51</v>
      </c>
    </row>
    <row r="4723" spans="1:4" ht="67.5">
      <c r="A4723" s="353">
        <v>98071</v>
      </c>
      <c r="B4723" s="354" t="s">
        <v>6018</v>
      </c>
      <c r="C4723" s="353" t="s">
        <v>27</v>
      </c>
      <c r="D4723" s="355">
        <v>15383.19</v>
      </c>
    </row>
    <row r="4724" spans="1:4" ht="67.5">
      <c r="A4724" s="353">
        <v>98072</v>
      </c>
      <c r="B4724" s="354" t="s">
        <v>6019</v>
      </c>
      <c r="C4724" s="353" t="s">
        <v>27</v>
      </c>
      <c r="D4724" s="355">
        <v>3959.41</v>
      </c>
    </row>
    <row r="4725" spans="1:4" ht="67.5">
      <c r="A4725" s="353">
        <v>98073</v>
      </c>
      <c r="B4725" s="354" t="s">
        <v>6020</v>
      </c>
      <c r="C4725" s="353" t="s">
        <v>27</v>
      </c>
      <c r="D4725" s="355">
        <v>6104.95</v>
      </c>
    </row>
    <row r="4726" spans="1:4" ht="67.5">
      <c r="A4726" s="353">
        <v>98074</v>
      </c>
      <c r="B4726" s="354" t="s">
        <v>6021</v>
      </c>
      <c r="C4726" s="353" t="s">
        <v>27</v>
      </c>
      <c r="D4726" s="355">
        <v>9362.68</v>
      </c>
    </row>
    <row r="4727" spans="1:4" ht="67.5">
      <c r="A4727" s="353">
        <v>98075</v>
      </c>
      <c r="B4727" s="354" t="s">
        <v>6022</v>
      </c>
      <c r="C4727" s="353" t="s">
        <v>27</v>
      </c>
      <c r="D4727" s="355">
        <v>12115.11</v>
      </c>
    </row>
    <row r="4728" spans="1:4" ht="67.5">
      <c r="A4728" s="353">
        <v>98076</v>
      </c>
      <c r="B4728" s="354" t="s">
        <v>6023</v>
      </c>
      <c r="C4728" s="353" t="s">
        <v>27</v>
      </c>
      <c r="D4728" s="355">
        <v>13889.64</v>
      </c>
    </row>
    <row r="4729" spans="1:4" ht="67.5">
      <c r="A4729" s="353">
        <v>98077</v>
      </c>
      <c r="B4729" s="354" t="s">
        <v>6024</v>
      </c>
      <c r="C4729" s="353" t="s">
        <v>27</v>
      </c>
      <c r="D4729" s="355">
        <v>16310.88</v>
      </c>
    </row>
    <row r="4730" spans="1:4" ht="67.5">
      <c r="A4730" s="353">
        <v>98078</v>
      </c>
      <c r="B4730" s="354" t="s">
        <v>6025</v>
      </c>
      <c r="C4730" s="353" t="s">
        <v>27</v>
      </c>
      <c r="D4730" s="355">
        <v>4299.45</v>
      </c>
    </row>
    <row r="4731" spans="1:4" ht="67.5">
      <c r="A4731" s="353">
        <v>98079</v>
      </c>
      <c r="B4731" s="354" t="s">
        <v>6026</v>
      </c>
      <c r="C4731" s="353" t="s">
        <v>27</v>
      </c>
      <c r="D4731" s="355">
        <v>7487.39</v>
      </c>
    </row>
    <row r="4732" spans="1:4" ht="67.5">
      <c r="A4732" s="353">
        <v>98080</v>
      </c>
      <c r="B4732" s="354" t="s">
        <v>6027</v>
      </c>
      <c r="C4732" s="353" t="s">
        <v>27</v>
      </c>
      <c r="D4732" s="355">
        <v>9546.64</v>
      </c>
    </row>
    <row r="4733" spans="1:4" ht="67.5">
      <c r="A4733" s="353">
        <v>98081</v>
      </c>
      <c r="B4733" s="354" t="s">
        <v>6028</v>
      </c>
      <c r="C4733" s="353" t="s">
        <v>27</v>
      </c>
      <c r="D4733" s="355">
        <v>14079.76</v>
      </c>
    </row>
    <row r="4734" spans="1:4" ht="67.5">
      <c r="A4734" s="353">
        <v>98082</v>
      </c>
      <c r="B4734" s="354" t="s">
        <v>6029</v>
      </c>
      <c r="C4734" s="353" t="s">
        <v>27</v>
      </c>
      <c r="D4734" s="355">
        <v>3256.23</v>
      </c>
    </row>
    <row r="4735" spans="1:4" ht="67.5">
      <c r="A4735" s="353">
        <v>98083</v>
      </c>
      <c r="B4735" s="354" t="s">
        <v>6030</v>
      </c>
      <c r="C4735" s="353" t="s">
        <v>27</v>
      </c>
      <c r="D4735" s="355">
        <v>4289.72</v>
      </c>
    </row>
    <row r="4736" spans="1:4" ht="67.5">
      <c r="A4736" s="353">
        <v>98084</v>
      </c>
      <c r="B4736" s="354" t="s">
        <v>6031</v>
      </c>
      <c r="C4736" s="353" t="s">
        <v>27</v>
      </c>
      <c r="D4736" s="355">
        <v>6008.97</v>
      </c>
    </row>
    <row r="4737" spans="1:4" ht="67.5">
      <c r="A4737" s="353">
        <v>98085</v>
      </c>
      <c r="B4737" s="354" t="s">
        <v>6032</v>
      </c>
      <c r="C4737" s="353" t="s">
        <v>27</v>
      </c>
      <c r="D4737" s="355">
        <v>8146.17</v>
      </c>
    </row>
    <row r="4738" spans="1:4" ht="67.5">
      <c r="A4738" s="353">
        <v>98086</v>
      </c>
      <c r="B4738" s="354" t="s">
        <v>6033</v>
      </c>
      <c r="C4738" s="353" t="s">
        <v>27</v>
      </c>
      <c r="D4738" s="355">
        <v>9189.2000000000007</v>
      </c>
    </row>
    <row r="4739" spans="1:4" ht="67.5">
      <c r="A4739" s="353">
        <v>98087</v>
      </c>
      <c r="B4739" s="354" t="s">
        <v>6034</v>
      </c>
      <c r="C4739" s="353" t="s">
        <v>27</v>
      </c>
      <c r="D4739" s="355">
        <v>9797.75</v>
      </c>
    </row>
    <row r="4740" spans="1:4" ht="67.5">
      <c r="A4740" s="353">
        <v>98088</v>
      </c>
      <c r="B4740" s="354" t="s">
        <v>6035</v>
      </c>
      <c r="C4740" s="353" t="s">
        <v>27</v>
      </c>
      <c r="D4740" s="355">
        <v>2781.48</v>
      </c>
    </row>
    <row r="4741" spans="1:4" ht="67.5">
      <c r="A4741" s="353">
        <v>98089</v>
      </c>
      <c r="B4741" s="354" t="s">
        <v>6036</v>
      </c>
      <c r="C4741" s="353" t="s">
        <v>27</v>
      </c>
      <c r="D4741" s="355">
        <v>4381.17</v>
      </c>
    </row>
    <row r="4742" spans="1:4" ht="67.5">
      <c r="A4742" s="353">
        <v>98090</v>
      </c>
      <c r="B4742" s="354" t="s">
        <v>6037</v>
      </c>
      <c r="C4742" s="353" t="s">
        <v>27</v>
      </c>
      <c r="D4742" s="355">
        <v>6864.13</v>
      </c>
    </row>
    <row r="4743" spans="1:4" ht="67.5">
      <c r="A4743" s="353">
        <v>98091</v>
      </c>
      <c r="B4743" s="354" t="s">
        <v>6038</v>
      </c>
      <c r="C4743" s="353" t="s">
        <v>27</v>
      </c>
      <c r="D4743" s="355">
        <v>8870.73</v>
      </c>
    </row>
    <row r="4744" spans="1:4" ht="67.5">
      <c r="A4744" s="353">
        <v>98092</v>
      </c>
      <c r="B4744" s="354" t="s">
        <v>6039</v>
      </c>
      <c r="C4744" s="353" t="s">
        <v>27</v>
      </c>
      <c r="D4744" s="355">
        <v>10395.56</v>
      </c>
    </row>
    <row r="4745" spans="1:4" ht="67.5">
      <c r="A4745" s="353">
        <v>98093</v>
      </c>
      <c r="B4745" s="354" t="s">
        <v>6040</v>
      </c>
      <c r="C4745" s="353" t="s">
        <v>27</v>
      </c>
      <c r="D4745" s="355">
        <v>12264.88</v>
      </c>
    </row>
    <row r="4746" spans="1:4" ht="67.5">
      <c r="A4746" s="353">
        <v>98094</v>
      </c>
      <c r="B4746" s="354" t="s">
        <v>6041</v>
      </c>
      <c r="C4746" s="353" t="s">
        <v>27</v>
      </c>
      <c r="D4746" s="355">
        <v>2248.7600000000002</v>
      </c>
    </row>
    <row r="4747" spans="1:4" ht="67.5">
      <c r="A4747" s="353">
        <v>98099</v>
      </c>
      <c r="B4747" s="354" t="s">
        <v>6042</v>
      </c>
      <c r="C4747" s="353" t="s">
        <v>27</v>
      </c>
      <c r="D4747" s="355">
        <v>3833.92</v>
      </c>
    </row>
    <row r="4748" spans="1:4" ht="67.5">
      <c r="A4748" s="353">
        <v>98100</v>
      </c>
      <c r="B4748" s="354" t="s">
        <v>6043</v>
      </c>
      <c r="C4748" s="353" t="s">
        <v>27</v>
      </c>
      <c r="D4748" s="355">
        <v>5002.72</v>
      </c>
    </row>
    <row r="4749" spans="1:4" ht="67.5">
      <c r="A4749" s="353">
        <v>98101</v>
      </c>
      <c r="B4749" s="354" t="s">
        <v>6044</v>
      </c>
      <c r="C4749" s="353" t="s">
        <v>27</v>
      </c>
      <c r="D4749" s="355">
        <v>7380.94</v>
      </c>
    </row>
    <row r="4750" spans="1:4" ht="81">
      <c r="A4750" s="353">
        <v>98109</v>
      </c>
      <c r="B4750" s="354" t="s">
        <v>6045</v>
      </c>
      <c r="C4750" s="353" t="s">
        <v>27</v>
      </c>
      <c r="D4750" s="355">
        <v>624.54</v>
      </c>
    </row>
    <row r="4751" spans="1:4" ht="40.5">
      <c r="A4751" s="353">
        <v>98110</v>
      </c>
      <c r="B4751" s="354" t="s">
        <v>6046</v>
      </c>
      <c r="C4751" s="353" t="s">
        <v>27</v>
      </c>
      <c r="D4751" s="355">
        <v>507.4</v>
      </c>
    </row>
    <row r="4752" spans="1:4" ht="40.5">
      <c r="A4752" s="353">
        <v>98111</v>
      </c>
      <c r="B4752" s="354" t="s">
        <v>6047</v>
      </c>
      <c r="C4752" s="353" t="s">
        <v>27</v>
      </c>
      <c r="D4752" s="355">
        <v>23.64</v>
      </c>
    </row>
    <row r="4753" spans="1:4" ht="40.5">
      <c r="A4753" s="353">
        <v>98112</v>
      </c>
      <c r="B4753" s="354" t="s">
        <v>6048</v>
      </c>
      <c r="C4753" s="353" t="s">
        <v>27</v>
      </c>
      <c r="D4753" s="355">
        <v>115.7</v>
      </c>
    </row>
    <row r="4754" spans="1:4" ht="40.5">
      <c r="A4754" s="353">
        <v>98114</v>
      </c>
      <c r="B4754" s="354" t="s">
        <v>6049</v>
      </c>
      <c r="C4754" s="353" t="s">
        <v>27</v>
      </c>
      <c r="D4754" s="355">
        <v>715.08</v>
      </c>
    </row>
    <row r="4755" spans="1:4" ht="40.5">
      <c r="A4755" s="353">
        <v>98115</v>
      </c>
      <c r="B4755" s="354" t="s">
        <v>6050</v>
      </c>
      <c r="C4755" s="353" t="s">
        <v>27</v>
      </c>
      <c r="D4755" s="355">
        <v>99.83</v>
      </c>
    </row>
    <row r="4756" spans="1:4" ht="67.5">
      <c r="A4756" s="353">
        <v>89957</v>
      </c>
      <c r="B4756" s="354" t="s">
        <v>1646</v>
      </c>
      <c r="C4756" s="353" t="s">
        <v>27</v>
      </c>
      <c r="D4756" s="355">
        <v>101.18</v>
      </c>
    </row>
    <row r="4757" spans="1:4" ht="67.5">
      <c r="A4757" s="353">
        <v>89959</v>
      </c>
      <c r="B4757" s="354" t="s">
        <v>1647</v>
      </c>
      <c r="C4757" s="353" t="s">
        <v>27</v>
      </c>
      <c r="D4757" s="355">
        <v>190.87</v>
      </c>
    </row>
    <row r="4758" spans="1:4" ht="40.5">
      <c r="A4758" s="353">
        <v>89349</v>
      </c>
      <c r="B4758" s="354" t="s">
        <v>1248</v>
      </c>
      <c r="C4758" s="353" t="s">
        <v>27</v>
      </c>
      <c r="D4758" s="355">
        <v>16.760000000000002</v>
      </c>
    </row>
    <row r="4759" spans="1:4" ht="40.5">
      <c r="A4759" s="353">
        <v>89351</v>
      </c>
      <c r="B4759" s="354" t="s">
        <v>4477</v>
      </c>
      <c r="C4759" s="353" t="s">
        <v>27</v>
      </c>
      <c r="D4759" s="355">
        <v>18.760000000000002</v>
      </c>
    </row>
    <row r="4760" spans="1:4" ht="40.5">
      <c r="A4760" s="353">
        <v>89352</v>
      </c>
      <c r="B4760" s="354" t="s">
        <v>217</v>
      </c>
      <c r="C4760" s="353" t="s">
        <v>27</v>
      </c>
      <c r="D4760" s="355">
        <v>21</v>
      </c>
    </row>
    <row r="4761" spans="1:4" ht="40.5">
      <c r="A4761" s="353">
        <v>89353</v>
      </c>
      <c r="B4761" s="354" t="s">
        <v>218</v>
      </c>
      <c r="C4761" s="353" t="s">
        <v>27</v>
      </c>
      <c r="D4761" s="355">
        <v>21.79</v>
      </c>
    </row>
    <row r="4762" spans="1:4" ht="54">
      <c r="A4762" s="353">
        <v>89354</v>
      </c>
      <c r="B4762" s="354" t="s">
        <v>219</v>
      </c>
      <c r="C4762" s="353" t="s">
        <v>27</v>
      </c>
      <c r="D4762" s="355">
        <v>262.69</v>
      </c>
    </row>
    <row r="4763" spans="1:4" ht="54">
      <c r="A4763" s="353">
        <v>89969</v>
      </c>
      <c r="B4763" s="354" t="s">
        <v>1648</v>
      </c>
      <c r="C4763" s="353" t="s">
        <v>27</v>
      </c>
      <c r="D4763" s="355">
        <v>28.74</v>
      </c>
    </row>
    <row r="4764" spans="1:4" ht="54">
      <c r="A4764" s="353">
        <v>89970</v>
      </c>
      <c r="B4764" s="354" t="s">
        <v>1649</v>
      </c>
      <c r="C4764" s="353" t="s">
        <v>27</v>
      </c>
      <c r="D4764" s="355">
        <v>29.94</v>
      </c>
    </row>
    <row r="4765" spans="1:4" ht="54">
      <c r="A4765" s="353">
        <v>89971</v>
      </c>
      <c r="B4765" s="354" t="s">
        <v>1650</v>
      </c>
      <c r="C4765" s="353" t="s">
        <v>27</v>
      </c>
      <c r="D4765" s="355">
        <v>29.74</v>
      </c>
    </row>
    <row r="4766" spans="1:4" ht="54">
      <c r="A4766" s="353">
        <v>89972</v>
      </c>
      <c r="B4766" s="354" t="s">
        <v>1651</v>
      </c>
      <c r="C4766" s="353" t="s">
        <v>27</v>
      </c>
      <c r="D4766" s="355">
        <v>32.229999999999997</v>
      </c>
    </row>
    <row r="4767" spans="1:4" ht="54">
      <c r="A4767" s="353">
        <v>89973</v>
      </c>
      <c r="B4767" s="354" t="s">
        <v>1652</v>
      </c>
      <c r="C4767" s="353" t="s">
        <v>27</v>
      </c>
      <c r="D4767" s="355">
        <v>477.2</v>
      </c>
    </row>
    <row r="4768" spans="1:4" ht="54">
      <c r="A4768" s="353">
        <v>89974</v>
      </c>
      <c r="B4768" s="354" t="s">
        <v>1653</v>
      </c>
      <c r="C4768" s="353" t="s">
        <v>27</v>
      </c>
      <c r="D4768" s="355">
        <v>271.54000000000002</v>
      </c>
    </row>
    <row r="4769" spans="1:4" ht="54">
      <c r="A4769" s="353">
        <v>89984</v>
      </c>
      <c r="B4769" s="354" t="s">
        <v>1659</v>
      </c>
      <c r="C4769" s="353" t="s">
        <v>27</v>
      </c>
      <c r="D4769" s="355">
        <v>42.78</v>
      </c>
    </row>
    <row r="4770" spans="1:4" ht="54">
      <c r="A4770" s="353">
        <v>89985</v>
      </c>
      <c r="B4770" s="354" t="s">
        <v>1660</v>
      </c>
      <c r="C4770" s="353" t="s">
        <v>27</v>
      </c>
      <c r="D4770" s="355">
        <v>43.93</v>
      </c>
    </row>
    <row r="4771" spans="1:4" ht="54">
      <c r="A4771" s="353">
        <v>89986</v>
      </c>
      <c r="B4771" s="354" t="s">
        <v>1661</v>
      </c>
      <c r="C4771" s="353" t="s">
        <v>27</v>
      </c>
      <c r="D4771" s="355">
        <v>41.81</v>
      </c>
    </row>
    <row r="4772" spans="1:4" ht="54">
      <c r="A4772" s="353">
        <v>89987</v>
      </c>
      <c r="B4772" s="354" t="s">
        <v>1662</v>
      </c>
      <c r="C4772" s="353" t="s">
        <v>27</v>
      </c>
      <c r="D4772" s="355">
        <v>46.06</v>
      </c>
    </row>
    <row r="4773" spans="1:4" ht="40.5">
      <c r="A4773" s="353">
        <v>90371</v>
      </c>
      <c r="B4773" s="354" t="s">
        <v>1679</v>
      </c>
      <c r="C4773" s="353" t="s">
        <v>27</v>
      </c>
      <c r="D4773" s="355">
        <v>19.59</v>
      </c>
    </row>
    <row r="4774" spans="1:4" ht="67.5">
      <c r="A4774" s="353">
        <v>94489</v>
      </c>
      <c r="B4774" s="354" t="s">
        <v>2496</v>
      </c>
      <c r="C4774" s="353" t="s">
        <v>27</v>
      </c>
      <c r="D4774" s="355">
        <v>17.600000000000001</v>
      </c>
    </row>
    <row r="4775" spans="1:4" ht="67.5">
      <c r="A4775" s="353">
        <v>94490</v>
      </c>
      <c r="B4775" s="354" t="s">
        <v>2497</v>
      </c>
      <c r="C4775" s="353" t="s">
        <v>27</v>
      </c>
      <c r="D4775" s="355">
        <v>28.74</v>
      </c>
    </row>
    <row r="4776" spans="1:4" ht="67.5">
      <c r="A4776" s="353">
        <v>94491</v>
      </c>
      <c r="B4776" s="354" t="s">
        <v>2498</v>
      </c>
      <c r="C4776" s="353" t="s">
        <v>27</v>
      </c>
      <c r="D4776" s="355">
        <v>40.19</v>
      </c>
    </row>
    <row r="4777" spans="1:4" ht="67.5">
      <c r="A4777" s="353">
        <v>94492</v>
      </c>
      <c r="B4777" s="354" t="s">
        <v>2499</v>
      </c>
      <c r="C4777" s="353" t="s">
        <v>27</v>
      </c>
      <c r="D4777" s="355">
        <v>41.11</v>
      </c>
    </row>
    <row r="4778" spans="1:4" ht="67.5">
      <c r="A4778" s="353">
        <v>94493</v>
      </c>
      <c r="B4778" s="354" t="s">
        <v>2500</v>
      </c>
      <c r="C4778" s="353" t="s">
        <v>27</v>
      </c>
      <c r="D4778" s="355">
        <v>75.67</v>
      </c>
    </row>
    <row r="4779" spans="1:4" ht="67.5">
      <c r="A4779" s="353">
        <v>94494</v>
      </c>
      <c r="B4779" s="354" t="s">
        <v>2501</v>
      </c>
      <c r="C4779" s="353" t="s">
        <v>27</v>
      </c>
      <c r="D4779" s="355">
        <v>39.619999999999997</v>
      </c>
    </row>
    <row r="4780" spans="1:4" ht="67.5">
      <c r="A4780" s="353">
        <v>94495</v>
      </c>
      <c r="B4780" s="354" t="s">
        <v>2502</v>
      </c>
      <c r="C4780" s="353" t="s">
        <v>27</v>
      </c>
      <c r="D4780" s="355">
        <v>48.5</v>
      </c>
    </row>
    <row r="4781" spans="1:4" ht="67.5">
      <c r="A4781" s="353">
        <v>94496</v>
      </c>
      <c r="B4781" s="354" t="s">
        <v>2503</v>
      </c>
      <c r="C4781" s="353" t="s">
        <v>27</v>
      </c>
      <c r="D4781" s="355">
        <v>57.92</v>
      </c>
    </row>
    <row r="4782" spans="1:4" ht="67.5">
      <c r="A4782" s="353">
        <v>94497</v>
      </c>
      <c r="B4782" s="354" t="s">
        <v>2504</v>
      </c>
      <c r="C4782" s="353" t="s">
        <v>27</v>
      </c>
      <c r="D4782" s="355">
        <v>66.59</v>
      </c>
    </row>
    <row r="4783" spans="1:4" ht="67.5">
      <c r="A4783" s="353">
        <v>94498</v>
      </c>
      <c r="B4783" s="354" t="s">
        <v>2505</v>
      </c>
      <c r="C4783" s="353" t="s">
        <v>27</v>
      </c>
      <c r="D4783" s="355">
        <v>84.21</v>
      </c>
    </row>
    <row r="4784" spans="1:4" ht="67.5">
      <c r="A4784" s="353">
        <v>94499</v>
      </c>
      <c r="B4784" s="354" t="s">
        <v>2506</v>
      </c>
      <c r="C4784" s="353" t="s">
        <v>27</v>
      </c>
      <c r="D4784" s="355">
        <v>146.56</v>
      </c>
    </row>
    <row r="4785" spans="1:4" ht="67.5">
      <c r="A4785" s="353">
        <v>94500</v>
      </c>
      <c r="B4785" s="354" t="s">
        <v>2507</v>
      </c>
      <c r="C4785" s="353" t="s">
        <v>27</v>
      </c>
      <c r="D4785" s="355">
        <v>173.17</v>
      </c>
    </row>
    <row r="4786" spans="1:4" ht="67.5">
      <c r="A4786" s="353">
        <v>94501</v>
      </c>
      <c r="B4786" s="354" t="s">
        <v>2508</v>
      </c>
      <c r="C4786" s="353" t="s">
        <v>27</v>
      </c>
      <c r="D4786" s="355">
        <v>331.13</v>
      </c>
    </row>
    <row r="4787" spans="1:4" ht="81">
      <c r="A4787" s="353">
        <v>94792</v>
      </c>
      <c r="B4787" s="354" t="s">
        <v>2615</v>
      </c>
      <c r="C4787" s="353" t="s">
        <v>27</v>
      </c>
      <c r="D4787" s="355">
        <v>70.11</v>
      </c>
    </row>
    <row r="4788" spans="1:4" ht="94.5">
      <c r="A4788" s="353">
        <v>94793</v>
      </c>
      <c r="B4788" s="354" t="s">
        <v>2616</v>
      </c>
      <c r="C4788" s="353" t="s">
        <v>27</v>
      </c>
      <c r="D4788" s="355">
        <v>88.63</v>
      </c>
    </row>
    <row r="4789" spans="1:4" ht="94.5">
      <c r="A4789" s="353">
        <v>94794</v>
      </c>
      <c r="B4789" s="354" t="s">
        <v>2617</v>
      </c>
      <c r="C4789" s="353" t="s">
        <v>27</v>
      </c>
      <c r="D4789" s="355">
        <v>91.56</v>
      </c>
    </row>
    <row r="4790" spans="1:4" ht="40.5">
      <c r="A4790" s="353">
        <v>94795</v>
      </c>
      <c r="B4790" s="354" t="s">
        <v>4478</v>
      </c>
      <c r="C4790" s="353" t="s">
        <v>27</v>
      </c>
      <c r="D4790" s="355">
        <v>30.91</v>
      </c>
    </row>
    <row r="4791" spans="1:4" ht="40.5">
      <c r="A4791" s="353">
        <v>94796</v>
      </c>
      <c r="B4791" s="354" t="s">
        <v>4479</v>
      </c>
      <c r="C4791" s="353" t="s">
        <v>27</v>
      </c>
      <c r="D4791" s="355">
        <v>35.200000000000003</v>
      </c>
    </row>
    <row r="4792" spans="1:4" ht="40.5">
      <c r="A4792" s="353">
        <v>94797</v>
      </c>
      <c r="B4792" s="354" t="s">
        <v>4480</v>
      </c>
      <c r="C4792" s="353" t="s">
        <v>27</v>
      </c>
      <c r="D4792" s="355">
        <v>54.24</v>
      </c>
    </row>
    <row r="4793" spans="1:4" ht="40.5">
      <c r="A4793" s="353">
        <v>94798</v>
      </c>
      <c r="B4793" s="354" t="s">
        <v>4481</v>
      </c>
      <c r="C4793" s="353" t="s">
        <v>27</v>
      </c>
      <c r="D4793" s="355">
        <v>121.88</v>
      </c>
    </row>
    <row r="4794" spans="1:4" ht="40.5">
      <c r="A4794" s="353">
        <v>94799</v>
      </c>
      <c r="B4794" s="354" t="s">
        <v>4482</v>
      </c>
      <c r="C4794" s="353" t="s">
        <v>27</v>
      </c>
      <c r="D4794" s="355">
        <v>116.93</v>
      </c>
    </row>
    <row r="4795" spans="1:4" ht="40.5">
      <c r="A4795" s="353">
        <v>94800</v>
      </c>
      <c r="B4795" s="354" t="s">
        <v>4483</v>
      </c>
      <c r="C4795" s="353" t="s">
        <v>27</v>
      </c>
      <c r="D4795" s="355">
        <v>201.69</v>
      </c>
    </row>
    <row r="4796" spans="1:4" ht="67.5">
      <c r="A4796" s="353">
        <v>95248</v>
      </c>
      <c r="B4796" s="354" t="s">
        <v>2656</v>
      </c>
      <c r="C4796" s="353" t="s">
        <v>27</v>
      </c>
      <c r="D4796" s="355">
        <v>46.09</v>
      </c>
    </row>
    <row r="4797" spans="1:4" ht="67.5">
      <c r="A4797" s="353">
        <v>95249</v>
      </c>
      <c r="B4797" s="354" t="s">
        <v>2657</v>
      </c>
      <c r="C4797" s="353" t="s">
        <v>27</v>
      </c>
      <c r="D4797" s="355">
        <v>49.45</v>
      </c>
    </row>
    <row r="4798" spans="1:4" ht="67.5">
      <c r="A4798" s="353">
        <v>95250</v>
      </c>
      <c r="B4798" s="354" t="s">
        <v>2658</v>
      </c>
      <c r="C4798" s="353" t="s">
        <v>27</v>
      </c>
      <c r="D4798" s="355">
        <v>58.26</v>
      </c>
    </row>
    <row r="4799" spans="1:4" ht="81">
      <c r="A4799" s="353">
        <v>95251</v>
      </c>
      <c r="B4799" s="354" t="s">
        <v>2659</v>
      </c>
      <c r="C4799" s="353" t="s">
        <v>27</v>
      </c>
      <c r="D4799" s="355">
        <v>75.56</v>
      </c>
    </row>
    <row r="4800" spans="1:4" ht="81">
      <c r="A4800" s="353">
        <v>95252</v>
      </c>
      <c r="B4800" s="354" t="s">
        <v>2660</v>
      </c>
      <c r="C4800" s="353" t="s">
        <v>27</v>
      </c>
      <c r="D4800" s="355">
        <v>85.95</v>
      </c>
    </row>
    <row r="4801" spans="1:4" ht="67.5">
      <c r="A4801" s="353">
        <v>95253</v>
      </c>
      <c r="B4801" s="354" t="s">
        <v>2661</v>
      </c>
      <c r="C4801" s="353" t="s">
        <v>27</v>
      </c>
      <c r="D4801" s="355">
        <v>120.28</v>
      </c>
    </row>
    <row r="4802" spans="1:4" ht="40.5">
      <c r="A4802" s="353">
        <v>99619</v>
      </c>
      <c r="B4802" s="354" t="s">
        <v>4484</v>
      </c>
      <c r="C4802" s="353" t="s">
        <v>27</v>
      </c>
      <c r="D4802" s="355">
        <v>93.8</v>
      </c>
    </row>
    <row r="4803" spans="1:4" ht="40.5">
      <c r="A4803" s="353">
        <v>99620</v>
      </c>
      <c r="B4803" s="354" t="s">
        <v>4485</v>
      </c>
      <c r="C4803" s="353" t="s">
        <v>27</v>
      </c>
      <c r="D4803" s="355">
        <v>143</v>
      </c>
    </row>
    <row r="4804" spans="1:4" ht="40.5">
      <c r="A4804" s="353">
        <v>99621</v>
      </c>
      <c r="B4804" s="354" t="s">
        <v>4486</v>
      </c>
      <c r="C4804" s="353" t="s">
        <v>27</v>
      </c>
      <c r="D4804" s="355">
        <v>202.64</v>
      </c>
    </row>
    <row r="4805" spans="1:4" ht="40.5">
      <c r="A4805" s="353">
        <v>99622</v>
      </c>
      <c r="B4805" s="354" t="s">
        <v>4487</v>
      </c>
      <c r="C4805" s="353" t="s">
        <v>27</v>
      </c>
      <c r="D4805" s="355">
        <v>223.53</v>
      </c>
    </row>
    <row r="4806" spans="1:4" ht="40.5">
      <c r="A4806" s="353">
        <v>99623</v>
      </c>
      <c r="B4806" s="354" t="s">
        <v>4488</v>
      </c>
      <c r="C4806" s="353" t="s">
        <v>27</v>
      </c>
      <c r="D4806" s="355">
        <v>304.43</v>
      </c>
    </row>
    <row r="4807" spans="1:4" ht="40.5">
      <c r="A4807" s="353">
        <v>99624</v>
      </c>
      <c r="B4807" s="354" t="s">
        <v>4489</v>
      </c>
      <c r="C4807" s="353" t="s">
        <v>27</v>
      </c>
      <c r="D4807" s="355">
        <v>424.1</v>
      </c>
    </row>
    <row r="4808" spans="1:4" ht="40.5">
      <c r="A4808" s="353">
        <v>99625</v>
      </c>
      <c r="B4808" s="354" t="s">
        <v>4490</v>
      </c>
      <c r="C4808" s="353" t="s">
        <v>27</v>
      </c>
      <c r="D4808" s="355">
        <v>577.04</v>
      </c>
    </row>
    <row r="4809" spans="1:4" ht="40.5">
      <c r="A4809" s="353">
        <v>99626</v>
      </c>
      <c r="B4809" s="354" t="s">
        <v>4491</v>
      </c>
      <c r="C4809" s="353" t="s">
        <v>27</v>
      </c>
      <c r="D4809" s="355">
        <v>879.89</v>
      </c>
    </row>
    <row r="4810" spans="1:4" ht="40.5">
      <c r="A4810" s="353">
        <v>99627</v>
      </c>
      <c r="B4810" s="354" t="s">
        <v>4492</v>
      </c>
      <c r="C4810" s="353" t="s">
        <v>27</v>
      </c>
      <c r="D4810" s="355">
        <v>77.38</v>
      </c>
    </row>
    <row r="4811" spans="1:4" ht="40.5">
      <c r="A4811" s="353">
        <v>99628</v>
      </c>
      <c r="B4811" s="354" t="s">
        <v>4493</v>
      </c>
      <c r="C4811" s="353" t="s">
        <v>27</v>
      </c>
      <c r="D4811" s="355">
        <v>62.44</v>
      </c>
    </row>
    <row r="4812" spans="1:4" ht="40.5">
      <c r="A4812" s="353">
        <v>99629</v>
      </c>
      <c r="B4812" s="354" t="s">
        <v>4494</v>
      </c>
      <c r="C4812" s="353" t="s">
        <v>27</v>
      </c>
      <c r="D4812" s="355">
        <v>85.46</v>
      </c>
    </row>
    <row r="4813" spans="1:4" ht="40.5">
      <c r="A4813" s="353">
        <v>99630</v>
      </c>
      <c r="B4813" s="354" t="s">
        <v>4495</v>
      </c>
      <c r="C4813" s="353" t="s">
        <v>27</v>
      </c>
      <c r="D4813" s="355">
        <v>116.69</v>
      </c>
    </row>
    <row r="4814" spans="1:4" ht="40.5">
      <c r="A4814" s="353">
        <v>99631</v>
      </c>
      <c r="B4814" s="354" t="s">
        <v>4496</v>
      </c>
      <c r="C4814" s="353" t="s">
        <v>27</v>
      </c>
      <c r="D4814" s="355">
        <v>130.65</v>
      </c>
    </row>
    <row r="4815" spans="1:4" ht="40.5">
      <c r="A4815" s="353">
        <v>99632</v>
      </c>
      <c r="B4815" s="354" t="s">
        <v>4497</v>
      </c>
      <c r="C4815" s="353" t="s">
        <v>27</v>
      </c>
      <c r="D4815" s="355">
        <v>180.23</v>
      </c>
    </row>
    <row r="4816" spans="1:4" ht="40.5">
      <c r="A4816" s="353">
        <v>99633</v>
      </c>
      <c r="B4816" s="354" t="s">
        <v>4498</v>
      </c>
      <c r="C4816" s="353" t="s">
        <v>27</v>
      </c>
      <c r="D4816" s="355">
        <v>364.54</v>
      </c>
    </row>
    <row r="4817" spans="1:4" ht="40.5">
      <c r="A4817" s="353">
        <v>99634</v>
      </c>
      <c r="B4817" s="354" t="s">
        <v>4499</v>
      </c>
      <c r="C4817" s="353" t="s">
        <v>27</v>
      </c>
      <c r="D4817" s="355">
        <v>612.52</v>
      </c>
    </row>
    <row r="4818" spans="1:4" ht="40.5">
      <c r="A4818" s="353">
        <v>99635</v>
      </c>
      <c r="B4818" s="354" t="s">
        <v>4500</v>
      </c>
      <c r="C4818" s="353" t="s">
        <v>27</v>
      </c>
      <c r="D4818" s="355">
        <v>175.9</v>
      </c>
    </row>
    <row r="4819" spans="1:4" ht="54">
      <c r="A4819" s="353">
        <v>95634</v>
      </c>
      <c r="B4819" s="354" t="s">
        <v>4501</v>
      </c>
      <c r="C4819" s="353" t="s">
        <v>27</v>
      </c>
      <c r="D4819" s="355">
        <v>133.51</v>
      </c>
    </row>
    <row r="4820" spans="1:4" ht="54">
      <c r="A4820" s="353">
        <v>95635</v>
      </c>
      <c r="B4820" s="354" t="s">
        <v>4502</v>
      </c>
      <c r="C4820" s="353" t="s">
        <v>27</v>
      </c>
      <c r="D4820" s="355">
        <v>143.33000000000001</v>
      </c>
    </row>
    <row r="4821" spans="1:4" ht="54">
      <c r="A4821" s="353">
        <v>95636</v>
      </c>
      <c r="B4821" s="354" t="s">
        <v>6811</v>
      </c>
      <c r="C4821" s="353" t="s">
        <v>27</v>
      </c>
      <c r="D4821" s="355">
        <v>268.38</v>
      </c>
    </row>
    <row r="4822" spans="1:4" ht="54">
      <c r="A4822" s="353">
        <v>95637</v>
      </c>
      <c r="B4822" s="354" t="s">
        <v>2830</v>
      </c>
      <c r="C4822" s="353" t="s">
        <v>27</v>
      </c>
      <c r="D4822" s="355">
        <v>409.25</v>
      </c>
    </row>
    <row r="4823" spans="1:4" ht="54">
      <c r="A4823" s="353">
        <v>95638</v>
      </c>
      <c r="B4823" s="354" t="s">
        <v>2831</v>
      </c>
      <c r="C4823" s="353" t="s">
        <v>27</v>
      </c>
      <c r="D4823" s="355">
        <v>496.49</v>
      </c>
    </row>
    <row r="4824" spans="1:4" ht="54">
      <c r="A4824" s="353">
        <v>95639</v>
      </c>
      <c r="B4824" s="354" t="s">
        <v>2832</v>
      </c>
      <c r="C4824" s="353" t="s">
        <v>27</v>
      </c>
      <c r="D4824" s="355">
        <v>647.16999999999996</v>
      </c>
    </row>
    <row r="4825" spans="1:4" ht="67.5">
      <c r="A4825" s="353">
        <v>95641</v>
      </c>
      <c r="B4825" s="354" t="s">
        <v>2833</v>
      </c>
      <c r="C4825" s="353" t="s">
        <v>27</v>
      </c>
      <c r="D4825" s="355">
        <v>219.29</v>
      </c>
    </row>
    <row r="4826" spans="1:4" ht="67.5">
      <c r="A4826" s="353">
        <v>95642</v>
      </c>
      <c r="B4826" s="354" t="s">
        <v>2834</v>
      </c>
      <c r="C4826" s="353" t="s">
        <v>27</v>
      </c>
      <c r="D4826" s="355">
        <v>323.52999999999997</v>
      </c>
    </row>
    <row r="4827" spans="1:4" ht="67.5">
      <c r="A4827" s="353">
        <v>95643</v>
      </c>
      <c r="B4827" s="354" t="s">
        <v>2835</v>
      </c>
      <c r="C4827" s="353" t="s">
        <v>27</v>
      </c>
      <c r="D4827" s="355">
        <v>422.97</v>
      </c>
    </row>
    <row r="4828" spans="1:4" ht="67.5">
      <c r="A4828" s="353">
        <v>95644</v>
      </c>
      <c r="B4828" s="354" t="s">
        <v>2836</v>
      </c>
      <c r="C4828" s="353" t="s">
        <v>27</v>
      </c>
      <c r="D4828" s="355">
        <v>160</v>
      </c>
    </row>
    <row r="4829" spans="1:4" ht="67.5">
      <c r="A4829" s="353">
        <v>95645</v>
      </c>
      <c r="B4829" s="354" t="s">
        <v>2837</v>
      </c>
      <c r="C4829" s="353" t="s">
        <v>27</v>
      </c>
      <c r="D4829" s="355">
        <v>291.37</v>
      </c>
    </row>
    <row r="4830" spans="1:4" ht="67.5">
      <c r="A4830" s="353">
        <v>95646</v>
      </c>
      <c r="B4830" s="354" t="s">
        <v>2838</v>
      </c>
      <c r="C4830" s="353" t="s">
        <v>27</v>
      </c>
      <c r="D4830" s="355">
        <v>433.82</v>
      </c>
    </row>
    <row r="4831" spans="1:4" ht="67.5">
      <c r="A4831" s="353">
        <v>95647</v>
      </c>
      <c r="B4831" s="354" t="s">
        <v>2839</v>
      </c>
      <c r="C4831" s="353" t="s">
        <v>27</v>
      </c>
      <c r="D4831" s="355">
        <v>568.29999999999995</v>
      </c>
    </row>
    <row r="4832" spans="1:4" ht="27">
      <c r="A4832" s="353">
        <v>95673</v>
      </c>
      <c r="B4832" s="354" t="s">
        <v>2840</v>
      </c>
      <c r="C4832" s="353" t="s">
        <v>27</v>
      </c>
      <c r="D4832" s="355">
        <v>106.93</v>
      </c>
    </row>
    <row r="4833" spans="1:4" ht="27">
      <c r="A4833" s="353">
        <v>95674</v>
      </c>
      <c r="B4833" s="354" t="s">
        <v>2841</v>
      </c>
      <c r="C4833" s="353" t="s">
        <v>27</v>
      </c>
      <c r="D4833" s="355">
        <v>113.73</v>
      </c>
    </row>
    <row r="4834" spans="1:4" ht="27">
      <c r="A4834" s="353">
        <v>95675</v>
      </c>
      <c r="B4834" s="354" t="s">
        <v>545</v>
      </c>
      <c r="C4834" s="353" t="s">
        <v>27</v>
      </c>
      <c r="D4834" s="355">
        <v>139.13999999999999</v>
      </c>
    </row>
    <row r="4835" spans="1:4" ht="40.5">
      <c r="A4835" s="353">
        <v>95676</v>
      </c>
      <c r="B4835" s="354" t="s">
        <v>2842</v>
      </c>
      <c r="C4835" s="353" t="s">
        <v>27</v>
      </c>
      <c r="D4835" s="355">
        <v>108.75</v>
      </c>
    </row>
    <row r="4836" spans="1:4" ht="67.5">
      <c r="A4836" s="353">
        <v>97741</v>
      </c>
      <c r="B4836" s="354" t="s">
        <v>3461</v>
      </c>
      <c r="C4836" s="353" t="s">
        <v>27</v>
      </c>
      <c r="D4836" s="355">
        <v>123.53</v>
      </c>
    </row>
    <row r="4837" spans="1:4" ht="27">
      <c r="A4837" s="353">
        <v>90436</v>
      </c>
      <c r="B4837" s="354" t="s">
        <v>332</v>
      </c>
      <c r="C4837" s="353" t="s">
        <v>27</v>
      </c>
      <c r="D4837" s="355">
        <v>9.75</v>
      </c>
    </row>
    <row r="4838" spans="1:4" ht="40.5">
      <c r="A4838" s="353">
        <v>90437</v>
      </c>
      <c r="B4838" s="354" t="s">
        <v>333</v>
      </c>
      <c r="C4838" s="353" t="s">
        <v>27</v>
      </c>
      <c r="D4838" s="355">
        <v>23.71</v>
      </c>
    </row>
    <row r="4839" spans="1:4" ht="27">
      <c r="A4839" s="353">
        <v>90438</v>
      </c>
      <c r="B4839" s="354" t="s">
        <v>334</v>
      </c>
      <c r="C4839" s="353" t="s">
        <v>27</v>
      </c>
      <c r="D4839" s="355">
        <v>33.97</v>
      </c>
    </row>
    <row r="4840" spans="1:4" ht="27">
      <c r="A4840" s="353">
        <v>90439</v>
      </c>
      <c r="B4840" s="354" t="s">
        <v>335</v>
      </c>
      <c r="C4840" s="353" t="s">
        <v>27</v>
      </c>
      <c r="D4840" s="355">
        <v>38.99</v>
      </c>
    </row>
    <row r="4841" spans="1:4" ht="40.5">
      <c r="A4841" s="353">
        <v>90440</v>
      </c>
      <c r="B4841" s="354" t="s">
        <v>336</v>
      </c>
      <c r="C4841" s="353" t="s">
        <v>27</v>
      </c>
      <c r="D4841" s="355">
        <v>62.45</v>
      </c>
    </row>
    <row r="4842" spans="1:4" ht="27">
      <c r="A4842" s="353">
        <v>90441</v>
      </c>
      <c r="B4842" s="354" t="s">
        <v>337</v>
      </c>
      <c r="C4842" s="353" t="s">
        <v>27</v>
      </c>
      <c r="D4842" s="355">
        <v>79.790000000000006</v>
      </c>
    </row>
    <row r="4843" spans="1:4" ht="40.5">
      <c r="A4843" s="353">
        <v>90443</v>
      </c>
      <c r="B4843" s="354" t="s">
        <v>338</v>
      </c>
      <c r="C4843" s="353" t="s">
        <v>15</v>
      </c>
      <c r="D4843" s="355">
        <v>8.86</v>
      </c>
    </row>
    <row r="4844" spans="1:4" ht="40.5">
      <c r="A4844" s="353">
        <v>90444</v>
      </c>
      <c r="B4844" s="354" t="s">
        <v>339</v>
      </c>
      <c r="C4844" s="353" t="s">
        <v>15</v>
      </c>
      <c r="D4844" s="355">
        <v>16.73</v>
      </c>
    </row>
    <row r="4845" spans="1:4" ht="54">
      <c r="A4845" s="353">
        <v>90445</v>
      </c>
      <c r="B4845" s="354" t="s">
        <v>1686</v>
      </c>
      <c r="C4845" s="353" t="s">
        <v>15</v>
      </c>
      <c r="D4845" s="355">
        <v>17.86</v>
      </c>
    </row>
    <row r="4846" spans="1:4" ht="40.5">
      <c r="A4846" s="353">
        <v>90446</v>
      </c>
      <c r="B4846" s="354" t="s">
        <v>1687</v>
      </c>
      <c r="C4846" s="353" t="s">
        <v>15</v>
      </c>
      <c r="D4846" s="355">
        <v>19.399999999999999</v>
      </c>
    </row>
    <row r="4847" spans="1:4" ht="40.5">
      <c r="A4847" s="353">
        <v>90447</v>
      </c>
      <c r="B4847" s="354" t="s">
        <v>340</v>
      </c>
      <c r="C4847" s="353" t="s">
        <v>15</v>
      </c>
      <c r="D4847" s="355">
        <v>4.42</v>
      </c>
    </row>
    <row r="4848" spans="1:4" ht="40.5">
      <c r="A4848" s="353">
        <v>90451</v>
      </c>
      <c r="B4848" s="354" t="s">
        <v>1688</v>
      </c>
      <c r="C4848" s="353" t="s">
        <v>27</v>
      </c>
      <c r="D4848" s="355">
        <v>3.39</v>
      </c>
    </row>
    <row r="4849" spans="1:4" ht="40.5">
      <c r="A4849" s="353">
        <v>90452</v>
      </c>
      <c r="B4849" s="354" t="s">
        <v>341</v>
      </c>
      <c r="C4849" s="353" t="s">
        <v>27</v>
      </c>
      <c r="D4849" s="355">
        <v>18.23</v>
      </c>
    </row>
    <row r="4850" spans="1:4" ht="40.5">
      <c r="A4850" s="353">
        <v>90453</v>
      </c>
      <c r="B4850" s="354" t="s">
        <v>342</v>
      </c>
      <c r="C4850" s="353" t="s">
        <v>27</v>
      </c>
      <c r="D4850" s="355">
        <v>2.1</v>
      </c>
    </row>
    <row r="4851" spans="1:4" ht="40.5">
      <c r="A4851" s="353">
        <v>90454</v>
      </c>
      <c r="B4851" s="354" t="s">
        <v>343</v>
      </c>
      <c r="C4851" s="353" t="s">
        <v>27</v>
      </c>
      <c r="D4851" s="355">
        <v>3.85</v>
      </c>
    </row>
    <row r="4852" spans="1:4" ht="27">
      <c r="A4852" s="353">
        <v>90455</v>
      </c>
      <c r="B4852" s="354" t="s">
        <v>1689</v>
      </c>
      <c r="C4852" s="353" t="s">
        <v>27</v>
      </c>
      <c r="D4852" s="355">
        <v>4.9800000000000004</v>
      </c>
    </row>
    <row r="4853" spans="1:4" ht="27">
      <c r="A4853" s="353">
        <v>90456</v>
      </c>
      <c r="B4853" s="354" t="s">
        <v>1690</v>
      </c>
      <c r="C4853" s="353" t="s">
        <v>27</v>
      </c>
      <c r="D4853" s="355">
        <v>2.85</v>
      </c>
    </row>
    <row r="4854" spans="1:4" ht="40.5">
      <c r="A4854" s="353">
        <v>90457</v>
      </c>
      <c r="B4854" s="354" t="s">
        <v>1691</v>
      </c>
      <c r="C4854" s="353" t="s">
        <v>27</v>
      </c>
      <c r="D4854" s="355">
        <v>6.49</v>
      </c>
    </row>
    <row r="4855" spans="1:4" ht="40.5">
      <c r="A4855" s="353">
        <v>90458</v>
      </c>
      <c r="B4855" s="354" t="s">
        <v>1692</v>
      </c>
      <c r="C4855" s="353" t="s">
        <v>27</v>
      </c>
      <c r="D4855" s="355">
        <v>18.41</v>
      </c>
    </row>
    <row r="4856" spans="1:4" ht="40.5">
      <c r="A4856" s="353">
        <v>90459</v>
      </c>
      <c r="B4856" s="354" t="s">
        <v>1693</v>
      </c>
      <c r="C4856" s="353" t="s">
        <v>27</v>
      </c>
      <c r="D4856" s="355">
        <v>25.98</v>
      </c>
    </row>
    <row r="4857" spans="1:4" ht="54">
      <c r="A4857" s="353">
        <v>90460</v>
      </c>
      <c r="B4857" s="354" t="s">
        <v>6051</v>
      </c>
      <c r="C4857" s="353" t="s">
        <v>15</v>
      </c>
      <c r="D4857" s="355">
        <v>8.7799999999999994</v>
      </c>
    </row>
    <row r="4858" spans="1:4" ht="54">
      <c r="A4858" s="353">
        <v>90461</v>
      </c>
      <c r="B4858" s="354" t="s">
        <v>6052</v>
      </c>
      <c r="C4858" s="353" t="s">
        <v>15</v>
      </c>
      <c r="D4858" s="355">
        <v>5.62</v>
      </c>
    </row>
    <row r="4859" spans="1:4" ht="54">
      <c r="A4859" s="353">
        <v>90462</v>
      </c>
      <c r="B4859" s="354" t="s">
        <v>6053</v>
      </c>
      <c r="C4859" s="353" t="s">
        <v>15</v>
      </c>
      <c r="D4859" s="355">
        <v>1.1399999999999999</v>
      </c>
    </row>
    <row r="4860" spans="1:4" ht="54">
      <c r="A4860" s="353">
        <v>90463</v>
      </c>
      <c r="B4860" s="354" t="s">
        <v>6054</v>
      </c>
      <c r="C4860" s="353" t="s">
        <v>15</v>
      </c>
      <c r="D4860" s="355">
        <v>0.99</v>
      </c>
    </row>
    <row r="4861" spans="1:4" ht="40.5">
      <c r="A4861" s="353">
        <v>90466</v>
      </c>
      <c r="B4861" s="354" t="s">
        <v>344</v>
      </c>
      <c r="C4861" s="353" t="s">
        <v>15</v>
      </c>
      <c r="D4861" s="355">
        <v>9.16</v>
      </c>
    </row>
    <row r="4862" spans="1:4" ht="54">
      <c r="A4862" s="353">
        <v>90467</v>
      </c>
      <c r="B4862" s="354" t="s">
        <v>345</v>
      </c>
      <c r="C4862" s="353" t="s">
        <v>15</v>
      </c>
      <c r="D4862" s="355">
        <v>14.51</v>
      </c>
    </row>
    <row r="4863" spans="1:4" ht="40.5">
      <c r="A4863" s="353">
        <v>90468</v>
      </c>
      <c r="B4863" s="354" t="s">
        <v>1694</v>
      </c>
      <c r="C4863" s="353" t="s">
        <v>15</v>
      </c>
      <c r="D4863" s="355">
        <v>4.18</v>
      </c>
    </row>
    <row r="4864" spans="1:4" ht="54">
      <c r="A4864" s="353">
        <v>90469</v>
      </c>
      <c r="B4864" s="354" t="s">
        <v>1695</v>
      </c>
      <c r="C4864" s="353" t="s">
        <v>15</v>
      </c>
      <c r="D4864" s="355">
        <v>6.73</v>
      </c>
    </row>
    <row r="4865" spans="1:4" ht="40.5">
      <c r="A4865" s="353">
        <v>90470</v>
      </c>
      <c r="B4865" s="354" t="s">
        <v>1696</v>
      </c>
      <c r="C4865" s="353" t="s">
        <v>15</v>
      </c>
      <c r="D4865" s="355">
        <v>9.3800000000000008</v>
      </c>
    </row>
    <row r="4866" spans="1:4" ht="54">
      <c r="A4866" s="353">
        <v>91166</v>
      </c>
      <c r="B4866" s="354" t="s">
        <v>1798</v>
      </c>
      <c r="C4866" s="353" t="s">
        <v>15</v>
      </c>
      <c r="D4866" s="355">
        <v>3.29</v>
      </c>
    </row>
    <row r="4867" spans="1:4" ht="54">
      <c r="A4867" s="353">
        <v>91167</v>
      </c>
      <c r="B4867" s="354" t="s">
        <v>1799</v>
      </c>
      <c r="C4867" s="353" t="s">
        <v>15</v>
      </c>
      <c r="D4867" s="355">
        <v>9.82</v>
      </c>
    </row>
    <row r="4868" spans="1:4" ht="67.5">
      <c r="A4868" s="353">
        <v>91168</v>
      </c>
      <c r="B4868" s="354" t="s">
        <v>1800</v>
      </c>
      <c r="C4868" s="353" t="s">
        <v>15</v>
      </c>
      <c r="D4868" s="355">
        <v>7.49</v>
      </c>
    </row>
    <row r="4869" spans="1:4" ht="54">
      <c r="A4869" s="353">
        <v>91169</v>
      </c>
      <c r="B4869" s="354" t="s">
        <v>1801</v>
      </c>
      <c r="C4869" s="353" t="s">
        <v>15</v>
      </c>
      <c r="D4869" s="355">
        <v>8.86</v>
      </c>
    </row>
    <row r="4870" spans="1:4" ht="81">
      <c r="A4870" s="353">
        <v>91170</v>
      </c>
      <c r="B4870" s="354" t="s">
        <v>1802</v>
      </c>
      <c r="C4870" s="353" t="s">
        <v>15</v>
      </c>
      <c r="D4870" s="355">
        <v>2.52</v>
      </c>
    </row>
    <row r="4871" spans="1:4" ht="81">
      <c r="A4871" s="353">
        <v>91171</v>
      </c>
      <c r="B4871" s="354" t="s">
        <v>1803</v>
      </c>
      <c r="C4871" s="353" t="s">
        <v>15</v>
      </c>
      <c r="D4871" s="355">
        <v>3.19</v>
      </c>
    </row>
    <row r="4872" spans="1:4" ht="67.5">
      <c r="A4872" s="353">
        <v>91172</v>
      </c>
      <c r="B4872" s="354" t="s">
        <v>1804</v>
      </c>
      <c r="C4872" s="353" t="s">
        <v>15</v>
      </c>
      <c r="D4872" s="355">
        <v>4.67</v>
      </c>
    </row>
    <row r="4873" spans="1:4" ht="67.5">
      <c r="A4873" s="353">
        <v>91173</v>
      </c>
      <c r="B4873" s="354" t="s">
        <v>1805</v>
      </c>
      <c r="C4873" s="353" t="s">
        <v>15</v>
      </c>
      <c r="D4873" s="355">
        <v>1.27</v>
      </c>
    </row>
    <row r="4874" spans="1:4" ht="67.5">
      <c r="A4874" s="353">
        <v>91174</v>
      </c>
      <c r="B4874" s="354" t="s">
        <v>1806</v>
      </c>
      <c r="C4874" s="353" t="s">
        <v>15</v>
      </c>
      <c r="D4874" s="355">
        <v>2.54</v>
      </c>
    </row>
    <row r="4875" spans="1:4" ht="67.5">
      <c r="A4875" s="353">
        <v>91175</v>
      </c>
      <c r="B4875" s="354" t="s">
        <v>1807</v>
      </c>
      <c r="C4875" s="353" t="s">
        <v>15</v>
      </c>
      <c r="D4875" s="355">
        <v>4.12</v>
      </c>
    </row>
    <row r="4876" spans="1:4" ht="67.5">
      <c r="A4876" s="353">
        <v>91176</v>
      </c>
      <c r="B4876" s="354" t="s">
        <v>1808</v>
      </c>
      <c r="C4876" s="353" t="s">
        <v>15</v>
      </c>
      <c r="D4876" s="355">
        <v>20.97</v>
      </c>
    </row>
    <row r="4877" spans="1:4" ht="67.5">
      <c r="A4877" s="353">
        <v>91177</v>
      </c>
      <c r="B4877" s="354" t="s">
        <v>1809</v>
      </c>
      <c r="C4877" s="353" t="s">
        <v>15</v>
      </c>
      <c r="D4877" s="355">
        <v>9.94</v>
      </c>
    </row>
    <row r="4878" spans="1:4" ht="54">
      <c r="A4878" s="353">
        <v>91178</v>
      </c>
      <c r="B4878" s="354" t="s">
        <v>1810</v>
      </c>
      <c r="C4878" s="353" t="s">
        <v>15</v>
      </c>
      <c r="D4878" s="355">
        <v>12.01</v>
      </c>
    </row>
    <row r="4879" spans="1:4" ht="67.5">
      <c r="A4879" s="353">
        <v>91179</v>
      </c>
      <c r="B4879" s="354" t="s">
        <v>1811</v>
      </c>
      <c r="C4879" s="353" t="s">
        <v>15</v>
      </c>
      <c r="D4879" s="355">
        <v>5.38</v>
      </c>
    </row>
    <row r="4880" spans="1:4" ht="81">
      <c r="A4880" s="353">
        <v>91180</v>
      </c>
      <c r="B4880" s="354" t="s">
        <v>1812</v>
      </c>
      <c r="C4880" s="353" t="s">
        <v>15</v>
      </c>
      <c r="D4880" s="355">
        <v>5.01</v>
      </c>
    </row>
    <row r="4881" spans="1:4" ht="67.5">
      <c r="A4881" s="353">
        <v>91181</v>
      </c>
      <c r="B4881" s="354" t="s">
        <v>1813</v>
      </c>
      <c r="C4881" s="353" t="s">
        <v>15</v>
      </c>
      <c r="D4881" s="355">
        <v>5.5</v>
      </c>
    </row>
    <row r="4882" spans="1:4" ht="54">
      <c r="A4882" s="353">
        <v>91182</v>
      </c>
      <c r="B4882" s="354" t="s">
        <v>1814</v>
      </c>
      <c r="C4882" s="353" t="s">
        <v>15</v>
      </c>
      <c r="D4882" s="355">
        <v>19.149999999999999</v>
      </c>
    </row>
    <row r="4883" spans="1:4" ht="67.5">
      <c r="A4883" s="353">
        <v>91183</v>
      </c>
      <c r="B4883" s="354" t="s">
        <v>1815</v>
      </c>
      <c r="C4883" s="353" t="s">
        <v>15</v>
      </c>
      <c r="D4883" s="355">
        <v>9.43</v>
      </c>
    </row>
    <row r="4884" spans="1:4" ht="54">
      <c r="A4884" s="353">
        <v>91184</v>
      </c>
      <c r="B4884" s="354" t="s">
        <v>1816</v>
      </c>
      <c r="C4884" s="353" t="s">
        <v>15</v>
      </c>
      <c r="D4884" s="355">
        <v>8.7899999999999991</v>
      </c>
    </row>
    <row r="4885" spans="1:4" ht="67.5">
      <c r="A4885" s="353">
        <v>91185</v>
      </c>
      <c r="B4885" s="354" t="s">
        <v>1817</v>
      </c>
      <c r="C4885" s="353" t="s">
        <v>15</v>
      </c>
      <c r="D4885" s="355">
        <v>4.91</v>
      </c>
    </row>
    <row r="4886" spans="1:4" ht="67.5">
      <c r="A4886" s="353">
        <v>91186</v>
      </c>
      <c r="B4886" s="354" t="s">
        <v>1818</v>
      </c>
      <c r="C4886" s="353" t="s">
        <v>15</v>
      </c>
      <c r="D4886" s="355">
        <v>4.03</v>
      </c>
    </row>
    <row r="4887" spans="1:4" ht="67.5">
      <c r="A4887" s="353">
        <v>91187</v>
      </c>
      <c r="B4887" s="354" t="s">
        <v>1819</v>
      </c>
      <c r="C4887" s="353" t="s">
        <v>15</v>
      </c>
      <c r="D4887" s="355">
        <v>4.63</v>
      </c>
    </row>
    <row r="4888" spans="1:4" ht="40.5">
      <c r="A4888" s="353">
        <v>91188</v>
      </c>
      <c r="B4888" s="354" t="s">
        <v>1820</v>
      </c>
      <c r="C4888" s="353" t="s">
        <v>27</v>
      </c>
      <c r="D4888" s="355">
        <v>5.17</v>
      </c>
    </row>
    <row r="4889" spans="1:4" ht="54">
      <c r="A4889" s="353">
        <v>91189</v>
      </c>
      <c r="B4889" s="354" t="s">
        <v>405</v>
      </c>
      <c r="C4889" s="353" t="s">
        <v>27</v>
      </c>
      <c r="D4889" s="355">
        <v>38.57</v>
      </c>
    </row>
    <row r="4890" spans="1:4" ht="40.5">
      <c r="A4890" s="353">
        <v>91190</v>
      </c>
      <c r="B4890" s="354" t="s">
        <v>406</v>
      </c>
      <c r="C4890" s="353" t="s">
        <v>27</v>
      </c>
      <c r="D4890" s="355">
        <v>3.52</v>
      </c>
    </row>
    <row r="4891" spans="1:4" ht="40.5">
      <c r="A4891" s="353">
        <v>91191</v>
      </c>
      <c r="B4891" s="354" t="s">
        <v>407</v>
      </c>
      <c r="C4891" s="353" t="s">
        <v>27</v>
      </c>
      <c r="D4891" s="355">
        <v>3.74</v>
      </c>
    </row>
    <row r="4892" spans="1:4" ht="27">
      <c r="A4892" s="353">
        <v>91192</v>
      </c>
      <c r="B4892" s="354" t="s">
        <v>408</v>
      </c>
      <c r="C4892" s="353" t="s">
        <v>27</v>
      </c>
      <c r="D4892" s="355">
        <v>4.13</v>
      </c>
    </row>
    <row r="4893" spans="1:4" ht="54">
      <c r="A4893" s="353">
        <v>91222</v>
      </c>
      <c r="B4893" s="354" t="s">
        <v>409</v>
      </c>
      <c r="C4893" s="353" t="s">
        <v>15</v>
      </c>
      <c r="D4893" s="355">
        <v>9.5399999999999991</v>
      </c>
    </row>
    <row r="4894" spans="1:4" ht="67.5">
      <c r="A4894" s="353">
        <v>94480</v>
      </c>
      <c r="B4894" s="354" t="s">
        <v>2492</v>
      </c>
      <c r="C4894" s="353" t="s">
        <v>27</v>
      </c>
      <c r="D4894" s="355">
        <v>1954.05</v>
      </c>
    </row>
    <row r="4895" spans="1:4" ht="67.5">
      <c r="A4895" s="353">
        <v>94481</v>
      </c>
      <c r="B4895" s="354" t="s">
        <v>2493</v>
      </c>
      <c r="C4895" s="353" t="s">
        <v>27</v>
      </c>
      <c r="D4895" s="355">
        <v>1370.67</v>
      </c>
    </row>
    <row r="4896" spans="1:4" ht="67.5">
      <c r="A4896" s="353">
        <v>94482</v>
      </c>
      <c r="B4896" s="354" t="s">
        <v>2494</v>
      </c>
      <c r="C4896" s="353" t="s">
        <v>27</v>
      </c>
      <c r="D4896" s="355">
        <v>1073.68</v>
      </c>
    </row>
    <row r="4897" spans="1:4" ht="67.5">
      <c r="A4897" s="353">
        <v>94483</v>
      </c>
      <c r="B4897" s="354" t="s">
        <v>2495</v>
      </c>
      <c r="C4897" s="353" t="s">
        <v>27</v>
      </c>
      <c r="D4897" s="355">
        <v>900.63</v>
      </c>
    </row>
    <row r="4898" spans="1:4" ht="27">
      <c r="A4898" s="353">
        <v>95541</v>
      </c>
      <c r="B4898" s="354" t="s">
        <v>2795</v>
      </c>
      <c r="C4898" s="353" t="s">
        <v>27</v>
      </c>
      <c r="D4898" s="355">
        <v>3.16</v>
      </c>
    </row>
    <row r="4899" spans="1:4" ht="54">
      <c r="A4899" s="353">
        <v>96559</v>
      </c>
      <c r="B4899" s="354" t="s">
        <v>6055</v>
      </c>
      <c r="C4899" s="353" t="s">
        <v>36</v>
      </c>
      <c r="D4899" s="355">
        <v>24.33</v>
      </c>
    </row>
    <row r="4900" spans="1:4" ht="54">
      <c r="A4900" s="353">
        <v>96560</v>
      </c>
      <c r="B4900" s="354" t="s">
        <v>6056</v>
      </c>
      <c r="C4900" s="353" t="s">
        <v>36</v>
      </c>
      <c r="D4900" s="355">
        <v>16.510000000000002</v>
      </c>
    </row>
    <row r="4901" spans="1:4" ht="54">
      <c r="A4901" s="353">
        <v>96561</v>
      </c>
      <c r="B4901" s="354" t="s">
        <v>6057</v>
      </c>
      <c r="C4901" s="353" t="s">
        <v>36</v>
      </c>
      <c r="D4901" s="355">
        <v>12.43</v>
      </c>
    </row>
    <row r="4902" spans="1:4" ht="81">
      <c r="A4902" s="353">
        <v>96562</v>
      </c>
      <c r="B4902" s="354" t="s">
        <v>6058</v>
      </c>
      <c r="C4902" s="353" t="s">
        <v>15</v>
      </c>
      <c r="D4902" s="355">
        <v>15.15</v>
      </c>
    </row>
    <row r="4903" spans="1:4" ht="81">
      <c r="A4903" s="353">
        <v>96563</v>
      </c>
      <c r="B4903" s="354" t="s">
        <v>6059</v>
      </c>
      <c r="C4903" s="353" t="s">
        <v>15</v>
      </c>
      <c r="D4903" s="355">
        <v>19.559999999999999</v>
      </c>
    </row>
    <row r="4904" spans="1:4" ht="67.5">
      <c r="A4904" s="353">
        <v>101802</v>
      </c>
      <c r="B4904" s="354" t="s">
        <v>6060</v>
      </c>
      <c r="C4904" s="353" t="s">
        <v>27</v>
      </c>
      <c r="D4904" s="355">
        <v>1237.07</v>
      </c>
    </row>
    <row r="4905" spans="1:4" ht="54">
      <c r="A4905" s="353">
        <v>101803</v>
      </c>
      <c r="B4905" s="354" t="s">
        <v>6061</v>
      </c>
      <c r="C4905" s="353" t="s">
        <v>27</v>
      </c>
      <c r="D4905" s="355">
        <v>750.94</v>
      </c>
    </row>
    <row r="4906" spans="1:4" ht="54">
      <c r="A4906" s="353">
        <v>101804</v>
      </c>
      <c r="B4906" s="354" t="s">
        <v>6062</v>
      </c>
      <c r="C4906" s="353" t="s">
        <v>27</v>
      </c>
      <c r="D4906" s="355">
        <v>958.79</v>
      </c>
    </row>
    <row r="4907" spans="1:4" ht="67.5">
      <c r="A4907" s="353">
        <v>101805</v>
      </c>
      <c r="B4907" s="354" t="s">
        <v>6063</v>
      </c>
      <c r="C4907" s="353" t="s">
        <v>27</v>
      </c>
      <c r="D4907" s="355">
        <v>1227.1099999999999</v>
      </c>
    </row>
    <row r="4908" spans="1:4" ht="40.5">
      <c r="A4908" s="353">
        <v>102111</v>
      </c>
      <c r="B4908" s="354" t="s">
        <v>6064</v>
      </c>
      <c r="C4908" s="353" t="s">
        <v>27</v>
      </c>
      <c r="D4908" s="355">
        <v>845.25</v>
      </c>
    </row>
    <row r="4909" spans="1:4" ht="54">
      <c r="A4909" s="353">
        <v>102112</v>
      </c>
      <c r="B4909" s="354" t="s">
        <v>6065</v>
      </c>
      <c r="C4909" s="353" t="s">
        <v>27</v>
      </c>
      <c r="D4909" s="355">
        <v>89.17</v>
      </c>
    </row>
    <row r="4910" spans="1:4" ht="40.5">
      <c r="A4910" s="353">
        <v>102113</v>
      </c>
      <c r="B4910" s="354" t="s">
        <v>6066</v>
      </c>
      <c r="C4910" s="353" t="s">
        <v>27</v>
      </c>
      <c r="D4910" s="355">
        <v>1365.92</v>
      </c>
    </row>
    <row r="4911" spans="1:4" ht="54">
      <c r="A4911" s="353">
        <v>102114</v>
      </c>
      <c r="B4911" s="354" t="s">
        <v>6067</v>
      </c>
      <c r="C4911" s="353" t="s">
        <v>27</v>
      </c>
      <c r="D4911" s="355">
        <v>91.41</v>
      </c>
    </row>
    <row r="4912" spans="1:4" ht="40.5">
      <c r="A4912" s="353">
        <v>102115</v>
      </c>
      <c r="B4912" s="354" t="s">
        <v>6068</v>
      </c>
      <c r="C4912" s="353" t="s">
        <v>27</v>
      </c>
      <c r="D4912" s="355">
        <v>2395.2600000000002</v>
      </c>
    </row>
    <row r="4913" spans="1:4" ht="40.5">
      <c r="A4913" s="353">
        <v>102116</v>
      </c>
      <c r="B4913" s="354" t="s">
        <v>6069</v>
      </c>
      <c r="C4913" s="353" t="s">
        <v>27</v>
      </c>
      <c r="D4913" s="355">
        <v>1460.4</v>
      </c>
    </row>
    <row r="4914" spans="1:4" ht="40.5">
      <c r="A4914" s="353">
        <v>102117</v>
      </c>
      <c r="B4914" s="354" t="s">
        <v>6070</v>
      </c>
      <c r="C4914" s="353" t="s">
        <v>27</v>
      </c>
      <c r="D4914" s="355">
        <v>94.13</v>
      </c>
    </row>
    <row r="4915" spans="1:4" ht="40.5">
      <c r="A4915" s="353">
        <v>102118</v>
      </c>
      <c r="B4915" s="354" t="s">
        <v>6071</v>
      </c>
      <c r="C4915" s="353" t="s">
        <v>27</v>
      </c>
      <c r="D4915" s="355">
        <v>2002.85</v>
      </c>
    </row>
    <row r="4916" spans="1:4" ht="54">
      <c r="A4916" s="353">
        <v>102119</v>
      </c>
      <c r="B4916" s="354" t="s">
        <v>6072</v>
      </c>
      <c r="C4916" s="353" t="s">
        <v>27</v>
      </c>
      <c r="D4916" s="355">
        <v>96.47</v>
      </c>
    </row>
    <row r="4917" spans="1:4" ht="40.5">
      <c r="A4917" s="353">
        <v>102121</v>
      </c>
      <c r="B4917" s="354" t="s">
        <v>6073</v>
      </c>
      <c r="C4917" s="353" t="s">
        <v>27</v>
      </c>
      <c r="D4917" s="355">
        <v>121</v>
      </c>
    </row>
    <row r="4918" spans="1:4" ht="54">
      <c r="A4918" s="353">
        <v>102122</v>
      </c>
      <c r="B4918" s="354" t="s">
        <v>6074</v>
      </c>
      <c r="C4918" s="353" t="s">
        <v>27</v>
      </c>
      <c r="D4918" s="355">
        <v>6851.5</v>
      </c>
    </row>
    <row r="4919" spans="1:4" ht="54">
      <c r="A4919" s="353">
        <v>102123</v>
      </c>
      <c r="B4919" s="354" t="s">
        <v>6075</v>
      </c>
      <c r="C4919" s="353" t="s">
        <v>27</v>
      </c>
      <c r="D4919" s="355">
        <v>127.98</v>
      </c>
    </row>
    <row r="4920" spans="1:4" ht="40.5">
      <c r="A4920" s="353">
        <v>102136</v>
      </c>
      <c r="B4920" s="354" t="s">
        <v>6076</v>
      </c>
      <c r="C4920" s="353" t="s">
        <v>27</v>
      </c>
      <c r="D4920" s="355">
        <v>46.37</v>
      </c>
    </row>
    <row r="4921" spans="1:4" ht="40.5">
      <c r="A4921" s="353">
        <v>102137</v>
      </c>
      <c r="B4921" s="354" t="s">
        <v>6077</v>
      </c>
      <c r="C4921" s="353" t="s">
        <v>27</v>
      </c>
      <c r="D4921" s="355">
        <v>64.83</v>
      </c>
    </row>
    <row r="4922" spans="1:4" ht="40.5">
      <c r="A4922" s="353">
        <v>102138</v>
      </c>
      <c r="B4922" s="354" t="s">
        <v>6078</v>
      </c>
      <c r="C4922" s="353" t="s">
        <v>27</v>
      </c>
      <c r="D4922" s="355">
        <v>139.35</v>
      </c>
    </row>
    <row r="4923" spans="1:4" ht="108">
      <c r="A4923" s="353">
        <v>93350</v>
      </c>
      <c r="B4923" s="354" t="s">
        <v>2364</v>
      </c>
      <c r="C4923" s="353" t="s">
        <v>27</v>
      </c>
      <c r="D4923" s="355">
        <v>980.02</v>
      </c>
    </row>
    <row r="4924" spans="1:4" ht="108">
      <c r="A4924" s="353">
        <v>93351</v>
      </c>
      <c r="B4924" s="354" t="s">
        <v>2365</v>
      </c>
      <c r="C4924" s="353" t="s">
        <v>27</v>
      </c>
      <c r="D4924" s="355">
        <v>804.68</v>
      </c>
    </row>
    <row r="4925" spans="1:4" ht="108">
      <c r="A4925" s="353">
        <v>93352</v>
      </c>
      <c r="B4925" s="354" t="s">
        <v>2366</v>
      </c>
      <c r="C4925" s="353" t="s">
        <v>27</v>
      </c>
      <c r="D4925" s="355">
        <v>629.41</v>
      </c>
    </row>
    <row r="4926" spans="1:4" ht="108">
      <c r="A4926" s="353">
        <v>93353</v>
      </c>
      <c r="B4926" s="354" t="s">
        <v>2367</v>
      </c>
      <c r="C4926" s="353" t="s">
        <v>27</v>
      </c>
      <c r="D4926" s="355">
        <v>457.98</v>
      </c>
    </row>
    <row r="4927" spans="1:4" ht="108">
      <c r="A4927" s="353">
        <v>93354</v>
      </c>
      <c r="B4927" s="354" t="s">
        <v>2368</v>
      </c>
      <c r="C4927" s="353" t="s">
        <v>27</v>
      </c>
      <c r="D4927" s="355">
        <v>739.9</v>
      </c>
    </row>
    <row r="4928" spans="1:4" ht="108">
      <c r="A4928" s="353">
        <v>93355</v>
      </c>
      <c r="B4928" s="354" t="s">
        <v>2369</v>
      </c>
      <c r="C4928" s="353" t="s">
        <v>27</v>
      </c>
      <c r="D4928" s="355">
        <v>615.41</v>
      </c>
    </row>
    <row r="4929" spans="1:4" ht="108">
      <c r="A4929" s="353">
        <v>93356</v>
      </c>
      <c r="B4929" s="354" t="s">
        <v>2370</v>
      </c>
      <c r="C4929" s="353" t="s">
        <v>27</v>
      </c>
      <c r="D4929" s="355">
        <v>489.58</v>
      </c>
    </row>
    <row r="4930" spans="1:4" ht="108">
      <c r="A4930" s="353">
        <v>93357</v>
      </c>
      <c r="B4930" s="354" t="s">
        <v>2371</v>
      </c>
      <c r="C4930" s="353" t="s">
        <v>27</v>
      </c>
      <c r="D4930" s="355">
        <v>366.19</v>
      </c>
    </row>
    <row r="4931" spans="1:4" ht="40.5">
      <c r="A4931" s="353">
        <v>96520</v>
      </c>
      <c r="B4931" s="354" t="s">
        <v>3010</v>
      </c>
      <c r="C4931" s="353" t="s">
        <v>24</v>
      </c>
      <c r="D4931" s="355">
        <v>68.69</v>
      </c>
    </row>
    <row r="4932" spans="1:4" ht="40.5">
      <c r="A4932" s="353">
        <v>96521</v>
      </c>
      <c r="B4932" s="354" t="s">
        <v>3011</v>
      </c>
      <c r="C4932" s="353" t="s">
        <v>24</v>
      </c>
      <c r="D4932" s="355">
        <v>30.5</v>
      </c>
    </row>
    <row r="4933" spans="1:4" ht="40.5">
      <c r="A4933" s="353">
        <v>96522</v>
      </c>
      <c r="B4933" s="354" t="s">
        <v>3012</v>
      </c>
      <c r="C4933" s="353" t="s">
        <v>24</v>
      </c>
      <c r="D4933" s="355">
        <v>99.85</v>
      </c>
    </row>
    <row r="4934" spans="1:4" ht="40.5">
      <c r="A4934" s="353">
        <v>96523</v>
      </c>
      <c r="B4934" s="354" t="s">
        <v>3013</v>
      </c>
      <c r="C4934" s="353" t="s">
        <v>24</v>
      </c>
      <c r="D4934" s="355">
        <v>63.8</v>
      </c>
    </row>
    <row r="4935" spans="1:4" ht="40.5">
      <c r="A4935" s="353">
        <v>96524</v>
      </c>
      <c r="B4935" s="354" t="s">
        <v>3014</v>
      </c>
      <c r="C4935" s="353" t="s">
        <v>24</v>
      </c>
      <c r="D4935" s="355">
        <v>120.09</v>
      </c>
    </row>
    <row r="4936" spans="1:4" ht="40.5">
      <c r="A4936" s="353">
        <v>96525</v>
      </c>
      <c r="B4936" s="354" t="s">
        <v>3015</v>
      </c>
      <c r="C4936" s="353" t="s">
        <v>24</v>
      </c>
      <c r="D4936" s="355">
        <v>26.53</v>
      </c>
    </row>
    <row r="4937" spans="1:4" ht="40.5">
      <c r="A4937" s="353">
        <v>96526</v>
      </c>
      <c r="B4937" s="354" t="s">
        <v>3016</v>
      </c>
      <c r="C4937" s="353" t="s">
        <v>24</v>
      </c>
      <c r="D4937" s="355">
        <v>201.54</v>
      </c>
    </row>
    <row r="4938" spans="1:4" ht="40.5">
      <c r="A4938" s="353">
        <v>96527</v>
      </c>
      <c r="B4938" s="354" t="s">
        <v>3017</v>
      </c>
      <c r="C4938" s="353" t="s">
        <v>24</v>
      </c>
      <c r="D4938" s="355">
        <v>83.79</v>
      </c>
    </row>
    <row r="4939" spans="1:4" ht="54">
      <c r="A4939" s="353">
        <v>96528</v>
      </c>
      <c r="B4939" s="354" t="s">
        <v>3018</v>
      </c>
      <c r="C4939" s="353" t="s">
        <v>36</v>
      </c>
      <c r="D4939" s="355">
        <v>135.65</v>
      </c>
    </row>
    <row r="4940" spans="1:4" ht="40.5">
      <c r="A4940" s="353">
        <v>101114</v>
      </c>
      <c r="B4940" s="354" t="s">
        <v>6079</v>
      </c>
      <c r="C4940" s="353" t="s">
        <v>24</v>
      </c>
      <c r="D4940" s="355">
        <v>2.85</v>
      </c>
    </row>
    <row r="4941" spans="1:4" ht="40.5">
      <c r="A4941" s="353">
        <v>101115</v>
      </c>
      <c r="B4941" s="354" t="s">
        <v>6080</v>
      </c>
      <c r="C4941" s="353" t="s">
        <v>24</v>
      </c>
      <c r="D4941" s="355">
        <v>2.44</v>
      </c>
    </row>
    <row r="4942" spans="1:4" ht="40.5">
      <c r="A4942" s="353">
        <v>101116</v>
      </c>
      <c r="B4942" s="354" t="s">
        <v>6081</v>
      </c>
      <c r="C4942" s="353" t="s">
        <v>24</v>
      </c>
      <c r="D4942" s="355">
        <v>1.53</v>
      </c>
    </row>
    <row r="4943" spans="1:4" ht="40.5">
      <c r="A4943" s="353">
        <v>101117</v>
      </c>
      <c r="B4943" s="354" t="s">
        <v>6082</v>
      </c>
      <c r="C4943" s="353" t="s">
        <v>24</v>
      </c>
      <c r="D4943" s="355">
        <v>2.23</v>
      </c>
    </row>
    <row r="4944" spans="1:4" ht="40.5">
      <c r="A4944" s="353">
        <v>101118</v>
      </c>
      <c r="B4944" s="354" t="s">
        <v>6083</v>
      </c>
      <c r="C4944" s="353" t="s">
        <v>24</v>
      </c>
      <c r="D4944" s="355">
        <v>2.48</v>
      </c>
    </row>
    <row r="4945" spans="1:4" ht="54">
      <c r="A4945" s="353">
        <v>101119</v>
      </c>
      <c r="B4945" s="354" t="s">
        <v>6084</v>
      </c>
      <c r="C4945" s="353" t="s">
        <v>24</v>
      </c>
      <c r="D4945" s="355">
        <v>5.44</v>
      </c>
    </row>
    <row r="4946" spans="1:4" ht="54">
      <c r="A4946" s="353">
        <v>101120</v>
      </c>
      <c r="B4946" s="354" t="s">
        <v>6085</v>
      </c>
      <c r="C4946" s="353" t="s">
        <v>24</v>
      </c>
      <c r="D4946" s="355">
        <v>4.6900000000000004</v>
      </c>
    </row>
    <row r="4947" spans="1:4" ht="54">
      <c r="A4947" s="353">
        <v>101121</v>
      </c>
      <c r="B4947" s="354" t="s">
        <v>6086</v>
      </c>
      <c r="C4947" s="353" t="s">
        <v>24</v>
      </c>
      <c r="D4947" s="355">
        <v>2.94</v>
      </c>
    </row>
    <row r="4948" spans="1:4" ht="54">
      <c r="A4948" s="353">
        <v>101122</v>
      </c>
      <c r="B4948" s="354" t="s">
        <v>6087</v>
      </c>
      <c r="C4948" s="353" t="s">
        <v>24</v>
      </c>
      <c r="D4948" s="355">
        <v>4.2699999999999996</v>
      </c>
    </row>
    <row r="4949" spans="1:4" ht="54">
      <c r="A4949" s="353">
        <v>101123</v>
      </c>
      <c r="B4949" s="354" t="s">
        <v>6088</v>
      </c>
      <c r="C4949" s="353" t="s">
        <v>24</v>
      </c>
      <c r="D4949" s="355">
        <v>4.74</v>
      </c>
    </row>
    <row r="4950" spans="1:4" ht="54">
      <c r="A4950" s="353">
        <v>101124</v>
      </c>
      <c r="B4950" s="354" t="s">
        <v>6089</v>
      </c>
      <c r="C4950" s="353" t="s">
        <v>24</v>
      </c>
      <c r="D4950" s="355">
        <v>10.27</v>
      </c>
    </row>
    <row r="4951" spans="1:4" ht="54">
      <c r="A4951" s="353">
        <v>101125</v>
      </c>
      <c r="B4951" s="354" t="s">
        <v>6090</v>
      </c>
      <c r="C4951" s="353" t="s">
        <v>24</v>
      </c>
      <c r="D4951" s="355">
        <v>9.86</v>
      </c>
    </row>
    <row r="4952" spans="1:4" ht="54">
      <c r="A4952" s="353">
        <v>101126</v>
      </c>
      <c r="B4952" s="354" t="s">
        <v>6091</v>
      </c>
      <c r="C4952" s="353" t="s">
        <v>24</v>
      </c>
      <c r="D4952" s="355">
        <v>8.9499999999999993</v>
      </c>
    </row>
    <row r="4953" spans="1:4" ht="54">
      <c r="A4953" s="353">
        <v>101127</v>
      </c>
      <c r="B4953" s="354" t="s">
        <v>6092</v>
      </c>
      <c r="C4953" s="353" t="s">
        <v>24</v>
      </c>
      <c r="D4953" s="355">
        <v>9.65</v>
      </c>
    </row>
    <row r="4954" spans="1:4" ht="54">
      <c r="A4954" s="353">
        <v>101128</v>
      </c>
      <c r="B4954" s="354" t="s">
        <v>6093</v>
      </c>
      <c r="C4954" s="353" t="s">
        <v>24</v>
      </c>
      <c r="D4954" s="355">
        <v>9.9</v>
      </c>
    </row>
    <row r="4955" spans="1:4" ht="54">
      <c r="A4955" s="353">
        <v>101129</v>
      </c>
      <c r="B4955" s="354" t="s">
        <v>6094</v>
      </c>
      <c r="C4955" s="353" t="s">
        <v>24</v>
      </c>
      <c r="D4955" s="355">
        <v>13.16</v>
      </c>
    </row>
    <row r="4956" spans="1:4" ht="54">
      <c r="A4956" s="353">
        <v>101130</v>
      </c>
      <c r="B4956" s="354" t="s">
        <v>6095</v>
      </c>
      <c r="C4956" s="353" t="s">
        <v>24</v>
      </c>
      <c r="D4956" s="355">
        <v>12.41</v>
      </c>
    </row>
    <row r="4957" spans="1:4" ht="54">
      <c r="A4957" s="353">
        <v>101131</v>
      </c>
      <c r="B4957" s="354" t="s">
        <v>6096</v>
      </c>
      <c r="C4957" s="353" t="s">
        <v>24</v>
      </c>
      <c r="D4957" s="355">
        <v>10.66</v>
      </c>
    </row>
    <row r="4958" spans="1:4" ht="54">
      <c r="A4958" s="353">
        <v>101132</v>
      </c>
      <c r="B4958" s="354" t="s">
        <v>6097</v>
      </c>
      <c r="C4958" s="353" t="s">
        <v>24</v>
      </c>
      <c r="D4958" s="355">
        <v>11.99</v>
      </c>
    </row>
    <row r="4959" spans="1:4" ht="54">
      <c r="A4959" s="353">
        <v>101133</v>
      </c>
      <c r="B4959" s="354" t="s">
        <v>6098</v>
      </c>
      <c r="C4959" s="353" t="s">
        <v>24</v>
      </c>
      <c r="D4959" s="355">
        <v>12.46</v>
      </c>
    </row>
    <row r="4960" spans="1:4" ht="81">
      <c r="A4960" s="353">
        <v>101134</v>
      </c>
      <c r="B4960" s="354" t="s">
        <v>6099</v>
      </c>
      <c r="C4960" s="353" t="s">
        <v>24</v>
      </c>
      <c r="D4960" s="355">
        <v>10.73</v>
      </c>
    </row>
    <row r="4961" spans="1:4" ht="81">
      <c r="A4961" s="353">
        <v>101135</v>
      </c>
      <c r="B4961" s="354" t="s">
        <v>6100</v>
      </c>
      <c r="C4961" s="353" t="s">
        <v>24</v>
      </c>
      <c r="D4961" s="355">
        <v>10.32</v>
      </c>
    </row>
    <row r="4962" spans="1:4" ht="81">
      <c r="A4962" s="353">
        <v>101136</v>
      </c>
      <c r="B4962" s="354" t="s">
        <v>6101</v>
      </c>
      <c r="C4962" s="353" t="s">
        <v>24</v>
      </c>
      <c r="D4962" s="355">
        <v>9.41</v>
      </c>
    </row>
    <row r="4963" spans="1:4" ht="81">
      <c r="A4963" s="353">
        <v>101137</v>
      </c>
      <c r="B4963" s="354" t="s">
        <v>6102</v>
      </c>
      <c r="C4963" s="353" t="s">
        <v>24</v>
      </c>
      <c r="D4963" s="355">
        <v>10.11</v>
      </c>
    </row>
    <row r="4964" spans="1:4" ht="81">
      <c r="A4964" s="353">
        <v>101138</v>
      </c>
      <c r="B4964" s="354" t="s">
        <v>6103</v>
      </c>
      <c r="C4964" s="353" t="s">
        <v>24</v>
      </c>
      <c r="D4964" s="355">
        <v>10.36</v>
      </c>
    </row>
    <row r="4965" spans="1:4" ht="81">
      <c r="A4965" s="353">
        <v>101139</v>
      </c>
      <c r="B4965" s="354" t="s">
        <v>6104</v>
      </c>
      <c r="C4965" s="353" t="s">
        <v>24</v>
      </c>
      <c r="D4965" s="355">
        <v>13.64</v>
      </c>
    </row>
    <row r="4966" spans="1:4" ht="81">
      <c r="A4966" s="353">
        <v>101140</v>
      </c>
      <c r="B4966" s="354" t="s">
        <v>6105</v>
      </c>
      <c r="C4966" s="353" t="s">
        <v>24</v>
      </c>
      <c r="D4966" s="355">
        <v>12.89</v>
      </c>
    </row>
    <row r="4967" spans="1:4" ht="81">
      <c r="A4967" s="353">
        <v>101141</v>
      </c>
      <c r="B4967" s="354" t="s">
        <v>6106</v>
      </c>
      <c r="C4967" s="353" t="s">
        <v>24</v>
      </c>
      <c r="D4967" s="355">
        <v>11.14</v>
      </c>
    </row>
    <row r="4968" spans="1:4" ht="81">
      <c r="A4968" s="353">
        <v>101142</v>
      </c>
      <c r="B4968" s="354" t="s">
        <v>6107</v>
      </c>
      <c r="C4968" s="353" t="s">
        <v>24</v>
      </c>
      <c r="D4968" s="355">
        <v>12.47</v>
      </c>
    </row>
    <row r="4969" spans="1:4" ht="81">
      <c r="A4969" s="353">
        <v>101143</v>
      </c>
      <c r="B4969" s="354" t="s">
        <v>6108</v>
      </c>
      <c r="C4969" s="353" t="s">
        <v>24</v>
      </c>
      <c r="D4969" s="355">
        <v>12.94</v>
      </c>
    </row>
    <row r="4970" spans="1:4" ht="81">
      <c r="A4970" s="353">
        <v>101144</v>
      </c>
      <c r="B4970" s="354" t="s">
        <v>6109</v>
      </c>
      <c r="C4970" s="353" t="s">
        <v>24</v>
      </c>
      <c r="D4970" s="355">
        <v>11.09</v>
      </c>
    </row>
    <row r="4971" spans="1:4" ht="81">
      <c r="A4971" s="353">
        <v>101145</v>
      </c>
      <c r="B4971" s="354" t="s">
        <v>6110</v>
      </c>
      <c r="C4971" s="353" t="s">
        <v>24</v>
      </c>
      <c r="D4971" s="355">
        <v>10.68</v>
      </c>
    </row>
    <row r="4972" spans="1:4" ht="81">
      <c r="A4972" s="353">
        <v>101146</v>
      </c>
      <c r="B4972" s="354" t="s">
        <v>6111</v>
      </c>
      <c r="C4972" s="353" t="s">
        <v>24</v>
      </c>
      <c r="D4972" s="355">
        <v>9.77</v>
      </c>
    </row>
    <row r="4973" spans="1:4" ht="81">
      <c r="A4973" s="353">
        <v>101147</v>
      </c>
      <c r="B4973" s="354" t="s">
        <v>6112</v>
      </c>
      <c r="C4973" s="353" t="s">
        <v>24</v>
      </c>
      <c r="D4973" s="355">
        <v>10.47</v>
      </c>
    </row>
    <row r="4974" spans="1:4" ht="81">
      <c r="A4974" s="353">
        <v>101148</v>
      </c>
      <c r="B4974" s="354" t="s">
        <v>6113</v>
      </c>
      <c r="C4974" s="353" t="s">
        <v>24</v>
      </c>
      <c r="D4974" s="355">
        <v>10.72</v>
      </c>
    </row>
    <row r="4975" spans="1:4" ht="81">
      <c r="A4975" s="353">
        <v>101149</v>
      </c>
      <c r="B4975" s="354" t="s">
        <v>6114</v>
      </c>
      <c r="C4975" s="353" t="s">
        <v>24</v>
      </c>
      <c r="D4975" s="355">
        <v>14</v>
      </c>
    </row>
    <row r="4976" spans="1:4" ht="81">
      <c r="A4976" s="353">
        <v>101150</v>
      </c>
      <c r="B4976" s="354" t="s">
        <v>6115</v>
      </c>
      <c r="C4976" s="353" t="s">
        <v>24</v>
      </c>
      <c r="D4976" s="355">
        <v>13.25</v>
      </c>
    </row>
    <row r="4977" spans="1:4" ht="81">
      <c r="A4977" s="353">
        <v>101151</v>
      </c>
      <c r="B4977" s="354" t="s">
        <v>6116</v>
      </c>
      <c r="C4977" s="353" t="s">
        <v>24</v>
      </c>
      <c r="D4977" s="355">
        <v>11.5</v>
      </c>
    </row>
    <row r="4978" spans="1:4" ht="81">
      <c r="A4978" s="353">
        <v>101152</v>
      </c>
      <c r="B4978" s="354" t="s">
        <v>6117</v>
      </c>
      <c r="C4978" s="353" t="s">
        <v>24</v>
      </c>
      <c r="D4978" s="355">
        <v>12.83</v>
      </c>
    </row>
    <row r="4979" spans="1:4" ht="81">
      <c r="A4979" s="353">
        <v>101153</v>
      </c>
      <c r="B4979" s="354" t="s">
        <v>6118</v>
      </c>
      <c r="C4979" s="353" t="s">
        <v>24</v>
      </c>
      <c r="D4979" s="355">
        <v>13.3</v>
      </c>
    </row>
    <row r="4980" spans="1:4" ht="108">
      <c r="A4980" s="353">
        <v>101206</v>
      </c>
      <c r="B4980" s="354" t="s">
        <v>6119</v>
      </c>
      <c r="C4980" s="353" t="s">
        <v>24</v>
      </c>
      <c r="D4980" s="355">
        <v>8.9700000000000006</v>
      </c>
    </row>
    <row r="4981" spans="1:4" ht="94.5">
      <c r="A4981" s="353">
        <v>101207</v>
      </c>
      <c r="B4981" s="354" t="s">
        <v>6120</v>
      </c>
      <c r="C4981" s="353" t="s">
        <v>24</v>
      </c>
      <c r="D4981" s="355">
        <v>7.91</v>
      </c>
    </row>
    <row r="4982" spans="1:4" ht="108">
      <c r="A4982" s="353">
        <v>101208</v>
      </c>
      <c r="B4982" s="354" t="s">
        <v>6121</v>
      </c>
      <c r="C4982" s="353" t="s">
        <v>24</v>
      </c>
      <c r="D4982" s="355">
        <v>7.67</v>
      </c>
    </row>
    <row r="4983" spans="1:4" ht="108">
      <c r="A4983" s="353">
        <v>101209</v>
      </c>
      <c r="B4983" s="354" t="s">
        <v>6122</v>
      </c>
      <c r="C4983" s="353" t="s">
        <v>24</v>
      </c>
      <c r="D4983" s="355">
        <v>7.12</v>
      </c>
    </row>
    <row r="4984" spans="1:4" ht="108">
      <c r="A4984" s="353">
        <v>101210</v>
      </c>
      <c r="B4984" s="354" t="s">
        <v>6123</v>
      </c>
      <c r="C4984" s="353" t="s">
        <v>24</v>
      </c>
      <c r="D4984" s="355">
        <v>12.85</v>
      </c>
    </row>
    <row r="4985" spans="1:4" ht="94.5">
      <c r="A4985" s="353">
        <v>101211</v>
      </c>
      <c r="B4985" s="354" t="s">
        <v>6124</v>
      </c>
      <c r="C4985" s="353" t="s">
        <v>24</v>
      </c>
      <c r="D4985" s="355">
        <v>13.81</v>
      </c>
    </row>
    <row r="4986" spans="1:4" ht="94.5">
      <c r="A4986" s="353">
        <v>101212</v>
      </c>
      <c r="B4986" s="354" t="s">
        <v>6125</v>
      </c>
      <c r="C4986" s="353" t="s">
        <v>24</v>
      </c>
      <c r="D4986" s="355">
        <v>16.100000000000001</v>
      </c>
    </row>
    <row r="4987" spans="1:4" ht="94.5">
      <c r="A4987" s="353">
        <v>101213</v>
      </c>
      <c r="B4987" s="354" t="s">
        <v>6126</v>
      </c>
      <c r="C4987" s="353" t="s">
        <v>24</v>
      </c>
      <c r="D4987" s="355">
        <v>17.920000000000002</v>
      </c>
    </row>
    <row r="4988" spans="1:4" ht="94.5">
      <c r="A4988" s="353">
        <v>101214</v>
      </c>
      <c r="B4988" s="354" t="s">
        <v>6127</v>
      </c>
      <c r="C4988" s="353" t="s">
        <v>24</v>
      </c>
      <c r="D4988" s="355">
        <v>21.82</v>
      </c>
    </row>
    <row r="4989" spans="1:4" ht="108">
      <c r="A4989" s="353">
        <v>101215</v>
      </c>
      <c r="B4989" s="354" t="s">
        <v>6128</v>
      </c>
      <c r="C4989" s="353" t="s">
        <v>24</v>
      </c>
      <c r="D4989" s="355">
        <v>12.25</v>
      </c>
    </row>
    <row r="4990" spans="1:4" ht="94.5">
      <c r="A4990" s="353">
        <v>101216</v>
      </c>
      <c r="B4990" s="354" t="s">
        <v>6129</v>
      </c>
      <c r="C4990" s="353" t="s">
        <v>24</v>
      </c>
      <c r="D4990" s="355">
        <v>12.92</v>
      </c>
    </row>
    <row r="4991" spans="1:4" ht="94.5">
      <c r="A4991" s="353">
        <v>101217</v>
      </c>
      <c r="B4991" s="354" t="s">
        <v>6130</v>
      </c>
      <c r="C4991" s="353" t="s">
        <v>24</v>
      </c>
      <c r="D4991" s="355">
        <v>15.01</v>
      </c>
    </row>
    <row r="4992" spans="1:4" ht="94.5">
      <c r="A4992" s="353">
        <v>101218</v>
      </c>
      <c r="B4992" s="354" t="s">
        <v>6131</v>
      </c>
      <c r="C4992" s="353" t="s">
        <v>24</v>
      </c>
      <c r="D4992" s="355">
        <v>16</v>
      </c>
    </row>
    <row r="4993" spans="1:4" ht="94.5">
      <c r="A4993" s="353">
        <v>101219</v>
      </c>
      <c r="B4993" s="354" t="s">
        <v>6132</v>
      </c>
      <c r="C4993" s="353" t="s">
        <v>24</v>
      </c>
      <c r="D4993" s="355">
        <v>19.5</v>
      </c>
    </row>
    <row r="4994" spans="1:4" ht="108">
      <c r="A4994" s="353">
        <v>101220</v>
      </c>
      <c r="B4994" s="354" t="s">
        <v>6133</v>
      </c>
      <c r="C4994" s="353" t="s">
        <v>24</v>
      </c>
      <c r="D4994" s="355">
        <v>12.09</v>
      </c>
    </row>
    <row r="4995" spans="1:4" ht="94.5">
      <c r="A4995" s="353">
        <v>101221</v>
      </c>
      <c r="B4995" s="354" t="s">
        <v>6134</v>
      </c>
      <c r="C4995" s="353" t="s">
        <v>24</v>
      </c>
      <c r="D4995" s="355">
        <v>12.86</v>
      </c>
    </row>
    <row r="4996" spans="1:4" ht="94.5">
      <c r="A4996" s="353">
        <v>101222</v>
      </c>
      <c r="B4996" s="354" t="s">
        <v>6135</v>
      </c>
      <c r="C4996" s="353" t="s">
        <v>24</v>
      </c>
      <c r="D4996" s="355">
        <v>14.96</v>
      </c>
    </row>
    <row r="4997" spans="1:4" ht="94.5">
      <c r="A4997" s="353">
        <v>101223</v>
      </c>
      <c r="B4997" s="354" t="s">
        <v>6136</v>
      </c>
      <c r="C4997" s="353" t="s">
        <v>24</v>
      </c>
      <c r="D4997" s="355">
        <v>16.62</v>
      </c>
    </row>
    <row r="4998" spans="1:4" ht="94.5">
      <c r="A4998" s="353">
        <v>101224</v>
      </c>
      <c r="B4998" s="354" t="s">
        <v>6137</v>
      </c>
      <c r="C4998" s="353" t="s">
        <v>24</v>
      </c>
      <c r="D4998" s="355">
        <v>20.88</v>
      </c>
    </row>
    <row r="4999" spans="1:4" ht="108">
      <c r="A4999" s="353">
        <v>101225</v>
      </c>
      <c r="B4999" s="354" t="s">
        <v>6138</v>
      </c>
      <c r="C4999" s="353" t="s">
        <v>24</v>
      </c>
      <c r="D4999" s="355">
        <v>11.07</v>
      </c>
    </row>
    <row r="5000" spans="1:4" ht="94.5">
      <c r="A5000" s="353">
        <v>101226</v>
      </c>
      <c r="B5000" s="354" t="s">
        <v>6139</v>
      </c>
      <c r="C5000" s="353" t="s">
        <v>24</v>
      </c>
      <c r="D5000" s="355">
        <v>11.76</v>
      </c>
    </row>
    <row r="5001" spans="1:4" ht="94.5">
      <c r="A5001" s="353">
        <v>101227</v>
      </c>
      <c r="B5001" s="354" t="s">
        <v>6140</v>
      </c>
      <c r="C5001" s="353" t="s">
        <v>24</v>
      </c>
      <c r="D5001" s="355">
        <v>13.63</v>
      </c>
    </row>
    <row r="5002" spans="1:4" ht="94.5">
      <c r="A5002" s="353">
        <v>101228</v>
      </c>
      <c r="B5002" s="354" t="s">
        <v>6141</v>
      </c>
      <c r="C5002" s="353" t="s">
        <v>24</v>
      </c>
      <c r="D5002" s="355">
        <v>14.65</v>
      </c>
    </row>
    <row r="5003" spans="1:4" ht="94.5">
      <c r="A5003" s="353">
        <v>101229</v>
      </c>
      <c r="B5003" s="354" t="s">
        <v>6142</v>
      </c>
      <c r="C5003" s="353" t="s">
        <v>24</v>
      </c>
      <c r="D5003" s="355">
        <v>18.46</v>
      </c>
    </row>
    <row r="5004" spans="1:4" ht="108">
      <c r="A5004" s="353">
        <v>101230</v>
      </c>
      <c r="B5004" s="354" t="s">
        <v>6143</v>
      </c>
      <c r="C5004" s="353" t="s">
        <v>24</v>
      </c>
      <c r="D5004" s="355">
        <v>7.94</v>
      </c>
    </row>
    <row r="5005" spans="1:4" ht="108">
      <c r="A5005" s="353">
        <v>101231</v>
      </c>
      <c r="B5005" s="354" t="s">
        <v>6144</v>
      </c>
      <c r="C5005" s="353" t="s">
        <v>24</v>
      </c>
      <c r="D5005" s="355">
        <v>7.56</v>
      </c>
    </row>
    <row r="5006" spans="1:4" ht="108">
      <c r="A5006" s="353">
        <v>101232</v>
      </c>
      <c r="B5006" s="354" t="s">
        <v>6145</v>
      </c>
      <c r="C5006" s="353" t="s">
        <v>24</v>
      </c>
      <c r="D5006" s="355">
        <v>6.89</v>
      </c>
    </row>
    <row r="5007" spans="1:4" ht="108">
      <c r="A5007" s="353">
        <v>101233</v>
      </c>
      <c r="B5007" s="354" t="s">
        <v>6146</v>
      </c>
      <c r="C5007" s="353" t="s">
        <v>24</v>
      </c>
      <c r="D5007" s="355">
        <v>6.36</v>
      </c>
    </row>
    <row r="5008" spans="1:4" ht="108">
      <c r="A5008" s="353">
        <v>101234</v>
      </c>
      <c r="B5008" s="354" t="s">
        <v>6147</v>
      </c>
      <c r="C5008" s="353" t="s">
        <v>24</v>
      </c>
      <c r="D5008" s="355">
        <v>12.48</v>
      </c>
    </row>
    <row r="5009" spans="1:4" ht="94.5">
      <c r="A5009" s="353">
        <v>101235</v>
      </c>
      <c r="B5009" s="354" t="s">
        <v>6148</v>
      </c>
      <c r="C5009" s="353" t="s">
        <v>24</v>
      </c>
      <c r="D5009" s="355">
        <v>13.24</v>
      </c>
    </row>
    <row r="5010" spans="1:4" ht="94.5">
      <c r="A5010" s="353">
        <v>101236</v>
      </c>
      <c r="B5010" s="354" t="s">
        <v>6149</v>
      </c>
      <c r="C5010" s="353" t="s">
        <v>24</v>
      </c>
      <c r="D5010" s="355">
        <v>15.42</v>
      </c>
    </row>
    <row r="5011" spans="1:4" ht="94.5">
      <c r="A5011" s="353">
        <v>101237</v>
      </c>
      <c r="B5011" s="354" t="s">
        <v>6150</v>
      </c>
      <c r="C5011" s="353" t="s">
        <v>24</v>
      </c>
      <c r="D5011" s="355">
        <v>16.55</v>
      </c>
    </row>
    <row r="5012" spans="1:4" ht="94.5">
      <c r="A5012" s="353">
        <v>101238</v>
      </c>
      <c r="B5012" s="354" t="s">
        <v>6151</v>
      </c>
      <c r="C5012" s="353" t="s">
        <v>24</v>
      </c>
      <c r="D5012" s="355">
        <v>20.94</v>
      </c>
    </row>
    <row r="5013" spans="1:4" ht="108">
      <c r="A5013" s="353">
        <v>101239</v>
      </c>
      <c r="B5013" s="354" t="s">
        <v>6152</v>
      </c>
      <c r="C5013" s="353" t="s">
        <v>24</v>
      </c>
      <c r="D5013" s="355">
        <v>11.08</v>
      </c>
    </row>
    <row r="5014" spans="1:4" ht="94.5">
      <c r="A5014" s="353">
        <v>101240</v>
      </c>
      <c r="B5014" s="354" t="s">
        <v>6153</v>
      </c>
      <c r="C5014" s="353" t="s">
        <v>24</v>
      </c>
      <c r="D5014" s="355">
        <v>11.77</v>
      </c>
    </row>
    <row r="5015" spans="1:4" ht="94.5">
      <c r="A5015" s="353">
        <v>101241</v>
      </c>
      <c r="B5015" s="354" t="s">
        <v>6154</v>
      </c>
      <c r="C5015" s="353" t="s">
        <v>24</v>
      </c>
      <c r="D5015" s="355">
        <v>13.73</v>
      </c>
    </row>
    <row r="5016" spans="1:4" ht="94.5">
      <c r="A5016" s="353">
        <v>101242</v>
      </c>
      <c r="B5016" s="354" t="s">
        <v>6155</v>
      </c>
      <c r="C5016" s="353" t="s">
        <v>24</v>
      </c>
      <c r="D5016" s="355">
        <v>15.29</v>
      </c>
    </row>
    <row r="5017" spans="1:4" ht="94.5">
      <c r="A5017" s="353">
        <v>101243</v>
      </c>
      <c r="B5017" s="354" t="s">
        <v>6156</v>
      </c>
      <c r="C5017" s="353" t="s">
        <v>24</v>
      </c>
      <c r="D5017" s="355">
        <v>18.670000000000002</v>
      </c>
    </row>
    <row r="5018" spans="1:4" ht="108">
      <c r="A5018" s="353">
        <v>101244</v>
      </c>
      <c r="B5018" s="354" t="s">
        <v>6157</v>
      </c>
      <c r="C5018" s="353" t="s">
        <v>24</v>
      </c>
      <c r="D5018" s="355">
        <v>11.59</v>
      </c>
    </row>
    <row r="5019" spans="1:4" ht="94.5">
      <c r="A5019" s="353">
        <v>101245</v>
      </c>
      <c r="B5019" s="354" t="s">
        <v>6158</v>
      </c>
      <c r="C5019" s="353" t="s">
        <v>24</v>
      </c>
      <c r="D5019" s="355">
        <v>12.36</v>
      </c>
    </row>
    <row r="5020" spans="1:4" ht="94.5">
      <c r="A5020" s="353">
        <v>101246</v>
      </c>
      <c r="B5020" s="354" t="s">
        <v>6159</v>
      </c>
      <c r="C5020" s="353" t="s">
        <v>24</v>
      </c>
      <c r="D5020" s="355">
        <v>14.39</v>
      </c>
    </row>
    <row r="5021" spans="1:4" ht="94.5">
      <c r="A5021" s="353">
        <v>101247</v>
      </c>
      <c r="B5021" s="354" t="s">
        <v>6160</v>
      </c>
      <c r="C5021" s="353" t="s">
        <v>24</v>
      </c>
      <c r="D5021" s="355">
        <v>15.97</v>
      </c>
    </row>
    <row r="5022" spans="1:4" ht="94.5">
      <c r="A5022" s="353">
        <v>101248</v>
      </c>
      <c r="B5022" s="354" t="s">
        <v>6161</v>
      </c>
      <c r="C5022" s="353" t="s">
        <v>24</v>
      </c>
      <c r="D5022" s="355">
        <v>20.059999999999999</v>
      </c>
    </row>
    <row r="5023" spans="1:4" ht="108">
      <c r="A5023" s="353">
        <v>101249</v>
      </c>
      <c r="B5023" s="354" t="s">
        <v>6162</v>
      </c>
      <c r="C5023" s="353" t="s">
        <v>24</v>
      </c>
      <c r="D5023" s="355">
        <v>10.18</v>
      </c>
    </row>
    <row r="5024" spans="1:4" ht="94.5">
      <c r="A5024" s="353">
        <v>101250</v>
      </c>
      <c r="B5024" s="354" t="s">
        <v>6163</v>
      </c>
      <c r="C5024" s="353" t="s">
        <v>24</v>
      </c>
      <c r="D5024" s="355">
        <v>11.26</v>
      </c>
    </row>
    <row r="5025" spans="1:4" ht="94.5">
      <c r="A5025" s="353">
        <v>101251</v>
      </c>
      <c r="B5025" s="354" t="s">
        <v>6164</v>
      </c>
      <c r="C5025" s="353" t="s">
        <v>24</v>
      </c>
      <c r="D5025" s="355">
        <v>12.9</v>
      </c>
    </row>
    <row r="5026" spans="1:4" ht="94.5">
      <c r="A5026" s="353">
        <v>101252</v>
      </c>
      <c r="B5026" s="354" t="s">
        <v>6165</v>
      </c>
      <c r="C5026" s="353" t="s">
        <v>24</v>
      </c>
      <c r="D5026" s="355">
        <v>14.05</v>
      </c>
    </row>
    <row r="5027" spans="1:4" ht="94.5">
      <c r="A5027" s="353">
        <v>101253</v>
      </c>
      <c r="B5027" s="354" t="s">
        <v>6166</v>
      </c>
      <c r="C5027" s="353" t="s">
        <v>24</v>
      </c>
      <c r="D5027" s="355">
        <v>17.739999999999998</v>
      </c>
    </row>
    <row r="5028" spans="1:4" ht="108">
      <c r="A5028" s="353">
        <v>101254</v>
      </c>
      <c r="B5028" s="354" t="s">
        <v>6167</v>
      </c>
      <c r="C5028" s="353" t="s">
        <v>24</v>
      </c>
      <c r="D5028" s="355">
        <v>8.81</v>
      </c>
    </row>
    <row r="5029" spans="1:4" ht="108">
      <c r="A5029" s="353">
        <v>101255</v>
      </c>
      <c r="B5029" s="354" t="s">
        <v>6168</v>
      </c>
      <c r="C5029" s="353" t="s">
        <v>24</v>
      </c>
      <c r="D5029" s="355">
        <v>7.87</v>
      </c>
    </row>
    <row r="5030" spans="1:4" ht="108">
      <c r="A5030" s="353">
        <v>101256</v>
      </c>
      <c r="B5030" s="354" t="s">
        <v>6169</v>
      </c>
      <c r="C5030" s="353" t="s">
        <v>24</v>
      </c>
      <c r="D5030" s="355">
        <v>13.68</v>
      </c>
    </row>
    <row r="5031" spans="1:4" ht="94.5">
      <c r="A5031" s="353">
        <v>101257</v>
      </c>
      <c r="B5031" s="354" t="s">
        <v>6170</v>
      </c>
      <c r="C5031" s="353" t="s">
        <v>24</v>
      </c>
      <c r="D5031" s="355">
        <v>14.52</v>
      </c>
    </row>
    <row r="5032" spans="1:4" ht="94.5">
      <c r="A5032" s="353">
        <v>101258</v>
      </c>
      <c r="B5032" s="354" t="s">
        <v>6171</v>
      </c>
      <c r="C5032" s="353" t="s">
        <v>24</v>
      </c>
      <c r="D5032" s="355">
        <v>16.84</v>
      </c>
    </row>
    <row r="5033" spans="1:4" ht="94.5">
      <c r="A5033" s="353">
        <v>101259</v>
      </c>
      <c r="B5033" s="354" t="s">
        <v>6172</v>
      </c>
      <c r="C5033" s="353" t="s">
        <v>24</v>
      </c>
      <c r="D5033" s="355">
        <v>18.649999999999999</v>
      </c>
    </row>
    <row r="5034" spans="1:4" ht="94.5">
      <c r="A5034" s="353">
        <v>101260</v>
      </c>
      <c r="B5034" s="354" t="s">
        <v>6173</v>
      </c>
      <c r="C5034" s="353" t="s">
        <v>24</v>
      </c>
      <c r="D5034" s="355">
        <v>23.33</v>
      </c>
    </row>
    <row r="5035" spans="1:4" ht="108">
      <c r="A5035" s="353">
        <v>101261</v>
      </c>
      <c r="B5035" s="354" t="s">
        <v>6174</v>
      </c>
      <c r="C5035" s="353" t="s">
        <v>24</v>
      </c>
      <c r="D5035" s="355">
        <v>12.97</v>
      </c>
    </row>
    <row r="5036" spans="1:4" ht="94.5">
      <c r="A5036" s="353">
        <v>101262</v>
      </c>
      <c r="B5036" s="354" t="s">
        <v>6175</v>
      </c>
      <c r="C5036" s="353" t="s">
        <v>24</v>
      </c>
      <c r="D5036" s="355">
        <v>13.8</v>
      </c>
    </row>
    <row r="5037" spans="1:4" ht="94.5">
      <c r="A5037" s="353">
        <v>101263</v>
      </c>
      <c r="B5037" s="354" t="s">
        <v>6176</v>
      </c>
      <c r="C5037" s="353" t="s">
        <v>24</v>
      </c>
      <c r="D5037" s="355">
        <v>15.99</v>
      </c>
    </row>
    <row r="5038" spans="1:4" ht="94.5">
      <c r="A5038" s="353">
        <v>101264</v>
      </c>
      <c r="B5038" s="354" t="s">
        <v>6177</v>
      </c>
      <c r="C5038" s="353" t="s">
        <v>24</v>
      </c>
      <c r="D5038" s="355">
        <v>17.7</v>
      </c>
    </row>
    <row r="5039" spans="1:4" ht="94.5">
      <c r="A5039" s="353">
        <v>101265</v>
      </c>
      <c r="B5039" s="354" t="s">
        <v>6178</v>
      </c>
      <c r="C5039" s="353" t="s">
        <v>24</v>
      </c>
      <c r="D5039" s="355">
        <v>22.13</v>
      </c>
    </row>
    <row r="5040" spans="1:4" ht="108">
      <c r="A5040" s="353">
        <v>101266</v>
      </c>
      <c r="B5040" s="354" t="s">
        <v>6179</v>
      </c>
      <c r="C5040" s="353" t="s">
        <v>24</v>
      </c>
      <c r="D5040" s="355">
        <v>7.88</v>
      </c>
    </row>
    <row r="5041" spans="1:4" ht="108">
      <c r="A5041" s="353">
        <v>101267</v>
      </c>
      <c r="B5041" s="354" t="s">
        <v>6180</v>
      </c>
      <c r="C5041" s="353" t="s">
        <v>24</v>
      </c>
      <c r="D5041" s="355">
        <v>7.54</v>
      </c>
    </row>
    <row r="5042" spans="1:4" ht="108">
      <c r="A5042" s="353">
        <v>101268</v>
      </c>
      <c r="B5042" s="354" t="s">
        <v>6181</v>
      </c>
      <c r="C5042" s="353" t="s">
        <v>24</v>
      </c>
      <c r="D5042" s="355">
        <v>12.54</v>
      </c>
    </row>
    <row r="5043" spans="1:4" ht="94.5">
      <c r="A5043" s="353">
        <v>101269</v>
      </c>
      <c r="B5043" s="354" t="s">
        <v>6182</v>
      </c>
      <c r="C5043" s="353" t="s">
        <v>24</v>
      </c>
      <c r="D5043" s="355">
        <v>13.89</v>
      </c>
    </row>
    <row r="5044" spans="1:4" ht="94.5">
      <c r="A5044" s="353">
        <v>101270</v>
      </c>
      <c r="B5044" s="354" t="s">
        <v>6183</v>
      </c>
      <c r="C5044" s="353" t="s">
        <v>24</v>
      </c>
      <c r="D5044" s="355">
        <v>16.12</v>
      </c>
    </row>
    <row r="5045" spans="1:4" ht="94.5">
      <c r="A5045" s="353">
        <v>101271</v>
      </c>
      <c r="B5045" s="354" t="s">
        <v>6184</v>
      </c>
      <c r="C5045" s="353" t="s">
        <v>24</v>
      </c>
      <c r="D5045" s="355">
        <v>17.850000000000001</v>
      </c>
    </row>
    <row r="5046" spans="1:4" ht="94.5">
      <c r="A5046" s="353">
        <v>101272</v>
      </c>
      <c r="B5046" s="354" t="s">
        <v>6185</v>
      </c>
      <c r="C5046" s="353" t="s">
        <v>24</v>
      </c>
      <c r="D5046" s="355">
        <v>22.35</v>
      </c>
    </row>
    <row r="5047" spans="1:4" ht="108">
      <c r="A5047" s="353">
        <v>101273</v>
      </c>
      <c r="B5047" s="354" t="s">
        <v>6186</v>
      </c>
      <c r="C5047" s="353" t="s">
        <v>24</v>
      </c>
      <c r="D5047" s="355">
        <v>12.02</v>
      </c>
    </row>
    <row r="5048" spans="1:4" ht="94.5">
      <c r="A5048" s="353">
        <v>101274</v>
      </c>
      <c r="B5048" s="354" t="s">
        <v>6187</v>
      </c>
      <c r="C5048" s="353" t="s">
        <v>24</v>
      </c>
      <c r="D5048" s="355">
        <v>13.24</v>
      </c>
    </row>
    <row r="5049" spans="1:4" ht="94.5">
      <c r="A5049" s="353">
        <v>101275</v>
      </c>
      <c r="B5049" s="354" t="s">
        <v>6188</v>
      </c>
      <c r="C5049" s="353" t="s">
        <v>24</v>
      </c>
      <c r="D5049" s="355">
        <v>15.39</v>
      </c>
    </row>
    <row r="5050" spans="1:4" ht="94.5">
      <c r="A5050" s="353">
        <v>101276</v>
      </c>
      <c r="B5050" s="354" t="s">
        <v>6189</v>
      </c>
      <c r="C5050" s="353" t="s">
        <v>24</v>
      </c>
      <c r="D5050" s="355">
        <v>17.010000000000002</v>
      </c>
    </row>
    <row r="5051" spans="1:4" ht="94.5">
      <c r="A5051" s="353">
        <v>101277</v>
      </c>
      <c r="B5051" s="354" t="s">
        <v>6190</v>
      </c>
      <c r="C5051" s="353" t="s">
        <v>24</v>
      </c>
      <c r="D5051" s="355">
        <v>21.71</v>
      </c>
    </row>
    <row r="5052" spans="1:4" ht="54">
      <c r="A5052" s="353">
        <v>102354</v>
      </c>
      <c r="B5052" s="354" t="s">
        <v>6812</v>
      </c>
      <c r="C5052" s="353" t="s">
        <v>24</v>
      </c>
      <c r="D5052" s="355">
        <v>102.82</v>
      </c>
    </row>
    <row r="5053" spans="1:4" ht="67.5">
      <c r="A5053" s="353">
        <v>102355</v>
      </c>
      <c r="B5053" s="354" t="s">
        <v>6813</v>
      </c>
      <c r="C5053" s="353" t="s">
        <v>24</v>
      </c>
      <c r="D5053" s="355">
        <v>116.97</v>
      </c>
    </row>
    <row r="5054" spans="1:4" ht="54">
      <c r="A5054" s="353">
        <v>102360</v>
      </c>
      <c r="B5054" s="354" t="s">
        <v>6814</v>
      </c>
      <c r="C5054" s="353" t="s">
        <v>24</v>
      </c>
      <c r="D5054" s="355">
        <v>15.06</v>
      </c>
    </row>
    <row r="5055" spans="1:4" ht="54">
      <c r="A5055" s="353">
        <v>102361</v>
      </c>
      <c r="B5055" s="354" t="s">
        <v>6815</v>
      </c>
      <c r="C5055" s="353" t="s">
        <v>24</v>
      </c>
      <c r="D5055" s="355">
        <v>22</v>
      </c>
    </row>
    <row r="5056" spans="1:4" ht="94.5">
      <c r="A5056" s="353">
        <v>90082</v>
      </c>
      <c r="B5056" s="354" t="s">
        <v>6674</v>
      </c>
      <c r="C5056" s="353" t="s">
        <v>24</v>
      </c>
      <c r="D5056" s="355">
        <v>7.52</v>
      </c>
    </row>
    <row r="5057" spans="1:4" ht="94.5">
      <c r="A5057" s="353">
        <v>90084</v>
      </c>
      <c r="B5057" s="354" t="s">
        <v>6675</v>
      </c>
      <c r="C5057" s="353" t="s">
        <v>24</v>
      </c>
      <c r="D5057" s="355">
        <v>7.28</v>
      </c>
    </row>
    <row r="5058" spans="1:4" ht="94.5">
      <c r="A5058" s="353">
        <v>90086</v>
      </c>
      <c r="B5058" s="354" t="s">
        <v>6676</v>
      </c>
      <c r="C5058" s="353" t="s">
        <v>24</v>
      </c>
      <c r="D5058" s="355">
        <v>6.88</v>
      </c>
    </row>
    <row r="5059" spans="1:4" ht="94.5">
      <c r="A5059" s="353">
        <v>90087</v>
      </c>
      <c r="B5059" s="354" t="s">
        <v>6677</v>
      </c>
      <c r="C5059" s="353" t="s">
        <v>24</v>
      </c>
      <c r="D5059" s="355">
        <v>6.36</v>
      </c>
    </row>
    <row r="5060" spans="1:4" ht="94.5">
      <c r="A5060" s="353">
        <v>90090</v>
      </c>
      <c r="B5060" s="354" t="s">
        <v>6678</v>
      </c>
      <c r="C5060" s="353" t="s">
        <v>24</v>
      </c>
      <c r="D5060" s="355">
        <v>6.23</v>
      </c>
    </row>
    <row r="5061" spans="1:4" ht="94.5">
      <c r="A5061" s="353">
        <v>90091</v>
      </c>
      <c r="B5061" s="354" t="s">
        <v>6679</v>
      </c>
      <c r="C5061" s="353" t="s">
        <v>24</v>
      </c>
      <c r="D5061" s="355">
        <v>4.0599999999999996</v>
      </c>
    </row>
    <row r="5062" spans="1:4" ht="94.5">
      <c r="A5062" s="353">
        <v>90092</v>
      </c>
      <c r="B5062" s="354" t="s">
        <v>6680</v>
      </c>
      <c r="C5062" s="353" t="s">
        <v>24</v>
      </c>
      <c r="D5062" s="355">
        <v>4.01</v>
      </c>
    </row>
    <row r="5063" spans="1:4" ht="94.5">
      <c r="A5063" s="353">
        <v>90094</v>
      </c>
      <c r="B5063" s="354" t="s">
        <v>6681</v>
      </c>
      <c r="C5063" s="353" t="s">
        <v>24</v>
      </c>
      <c r="D5063" s="355">
        <v>3.79</v>
      </c>
    </row>
    <row r="5064" spans="1:4" ht="94.5">
      <c r="A5064" s="353">
        <v>90095</v>
      </c>
      <c r="B5064" s="354" t="s">
        <v>6682</v>
      </c>
      <c r="C5064" s="353" t="s">
        <v>24</v>
      </c>
      <c r="D5064" s="355">
        <v>3.5</v>
      </c>
    </row>
    <row r="5065" spans="1:4" ht="94.5">
      <c r="A5065" s="353">
        <v>90098</v>
      </c>
      <c r="B5065" s="354" t="s">
        <v>6683</v>
      </c>
      <c r="C5065" s="353" t="s">
        <v>24</v>
      </c>
      <c r="D5065" s="355">
        <v>3.44</v>
      </c>
    </row>
    <row r="5066" spans="1:4" ht="94.5">
      <c r="A5066" s="353">
        <v>90099</v>
      </c>
      <c r="B5066" s="354" t="s">
        <v>6684</v>
      </c>
      <c r="C5066" s="353" t="s">
        <v>24</v>
      </c>
      <c r="D5066" s="355">
        <v>10.38</v>
      </c>
    </row>
    <row r="5067" spans="1:4" ht="94.5">
      <c r="A5067" s="353">
        <v>90100</v>
      </c>
      <c r="B5067" s="354" t="s">
        <v>6685</v>
      </c>
      <c r="C5067" s="353" t="s">
        <v>24</v>
      </c>
      <c r="D5067" s="355">
        <v>8.81</v>
      </c>
    </row>
    <row r="5068" spans="1:4" ht="94.5">
      <c r="A5068" s="353">
        <v>90101</v>
      </c>
      <c r="B5068" s="354" t="s">
        <v>6686</v>
      </c>
      <c r="C5068" s="353" t="s">
        <v>24</v>
      </c>
      <c r="D5068" s="355">
        <v>8.6999999999999993</v>
      </c>
    </row>
    <row r="5069" spans="1:4" ht="108">
      <c r="A5069" s="353">
        <v>90102</v>
      </c>
      <c r="B5069" s="354" t="s">
        <v>6687</v>
      </c>
      <c r="C5069" s="353" t="s">
        <v>24</v>
      </c>
      <c r="D5069" s="355">
        <v>7.91</v>
      </c>
    </row>
    <row r="5070" spans="1:4" ht="108">
      <c r="A5070" s="353">
        <v>90105</v>
      </c>
      <c r="B5070" s="354" t="s">
        <v>6688</v>
      </c>
      <c r="C5070" s="353" t="s">
        <v>24</v>
      </c>
      <c r="D5070" s="355">
        <v>5.72</v>
      </c>
    </row>
    <row r="5071" spans="1:4" ht="108">
      <c r="A5071" s="353">
        <v>90106</v>
      </c>
      <c r="B5071" s="354" t="s">
        <v>6689</v>
      </c>
      <c r="C5071" s="353" t="s">
        <v>24</v>
      </c>
      <c r="D5071" s="355">
        <v>4.87</v>
      </c>
    </row>
    <row r="5072" spans="1:4" ht="121.5">
      <c r="A5072" s="353">
        <v>90107</v>
      </c>
      <c r="B5072" s="354" t="s">
        <v>6690</v>
      </c>
      <c r="C5072" s="353" t="s">
        <v>24</v>
      </c>
      <c r="D5072" s="355">
        <v>4.8</v>
      </c>
    </row>
    <row r="5073" spans="1:4" ht="121.5">
      <c r="A5073" s="353">
        <v>90108</v>
      </c>
      <c r="B5073" s="354" t="s">
        <v>6691</v>
      </c>
      <c r="C5073" s="353" t="s">
        <v>24</v>
      </c>
      <c r="D5073" s="355">
        <v>4.3600000000000003</v>
      </c>
    </row>
    <row r="5074" spans="1:4" ht="40.5">
      <c r="A5074" s="353">
        <v>93358</v>
      </c>
      <c r="B5074" s="354" t="s">
        <v>6692</v>
      </c>
      <c r="C5074" s="353" t="s">
        <v>24</v>
      </c>
      <c r="D5074" s="355">
        <v>55.46</v>
      </c>
    </row>
    <row r="5075" spans="1:4" ht="94.5">
      <c r="A5075" s="353">
        <v>102276</v>
      </c>
      <c r="B5075" s="354" t="s">
        <v>6693</v>
      </c>
      <c r="C5075" s="353" t="s">
        <v>24</v>
      </c>
      <c r="D5075" s="355">
        <v>8.44</v>
      </c>
    </row>
    <row r="5076" spans="1:4" ht="94.5">
      <c r="A5076" s="353">
        <v>102277</v>
      </c>
      <c r="B5076" s="354" t="s">
        <v>6694</v>
      </c>
      <c r="C5076" s="353" t="s">
        <v>24</v>
      </c>
      <c r="D5076" s="355">
        <v>6.67</v>
      </c>
    </row>
    <row r="5077" spans="1:4" ht="94.5">
      <c r="A5077" s="353">
        <v>102278</v>
      </c>
      <c r="B5077" s="354" t="s">
        <v>6695</v>
      </c>
      <c r="C5077" s="353" t="s">
        <v>24</v>
      </c>
      <c r="D5077" s="355">
        <v>6.63</v>
      </c>
    </row>
    <row r="5078" spans="1:4" ht="94.5">
      <c r="A5078" s="353">
        <v>102279</v>
      </c>
      <c r="B5078" s="354" t="s">
        <v>6696</v>
      </c>
      <c r="C5078" s="353" t="s">
        <v>24</v>
      </c>
      <c r="D5078" s="355">
        <v>4.66</v>
      </c>
    </row>
    <row r="5079" spans="1:4" ht="94.5">
      <c r="A5079" s="353">
        <v>102280</v>
      </c>
      <c r="B5079" s="354" t="s">
        <v>6697</v>
      </c>
      <c r="C5079" s="353" t="s">
        <v>24</v>
      </c>
      <c r="D5079" s="355">
        <v>3.68</v>
      </c>
    </row>
    <row r="5080" spans="1:4" ht="94.5">
      <c r="A5080" s="353">
        <v>102281</v>
      </c>
      <c r="B5080" s="354" t="s">
        <v>6698</v>
      </c>
      <c r="C5080" s="353" t="s">
        <v>24</v>
      </c>
      <c r="D5080" s="355">
        <v>3.66</v>
      </c>
    </row>
    <row r="5081" spans="1:4" ht="94.5">
      <c r="A5081" s="353">
        <v>102282</v>
      </c>
      <c r="B5081" s="354" t="s">
        <v>6699</v>
      </c>
      <c r="C5081" s="353" t="s">
        <v>24</v>
      </c>
      <c r="D5081" s="355">
        <v>9.3800000000000008</v>
      </c>
    </row>
    <row r="5082" spans="1:4" ht="94.5">
      <c r="A5082" s="353">
        <v>102283</v>
      </c>
      <c r="B5082" s="354" t="s">
        <v>6700</v>
      </c>
      <c r="C5082" s="353" t="s">
        <v>24</v>
      </c>
      <c r="D5082" s="355">
        <v>8.34</v>
      </c>
    </row>
    <row r="5083" spans="1:4" ht="94.5">
      <c r="A5083" s="353">
        <v>102284</v>
      </c>
      <c r="B5083" s="354" t="s">
        <v>6701</v>
      </c>
      <c r="C5083" s="353" t="s">
        <v>24</v>
      </c>
      <c r="D5083" s="355">
        <v>8.08</v>
      </c>
    </row>
    <row r="5084" spans="1:4" ht="94.5">
      <c r="A5084" s="353">
        <v>102285</v>
      </c>
      <c r="B5084" s="354" t="s">
        <v>6702</v>
      </c>
      <c r="C5084" s="353" t="s">
        <v>24</v>
      </c>
      <c r="D5084" s="355">
        <v>7.63</v>
      </c>
    </row>
    <row r="5085" spans="1:4" ht="94.5">
      <c r="A5085" s="353">
        <v>102286</v>
      </c>
      <c r="B5085" s="354" t="s">
        <v>6816</v>
      </c>
      <c r="C5085" s="353" t="s">
        <v>24</v>
      </c>
      <c r="D5085" s="355">
        <v>7.43</v>
      </c>
    </row>
    <row r="5086" spans="1:4" ht="94.5">
      <c r="A5086" s="353">
        <v>102287</v>
      </c>
      <c r="B5086" s="354" t="s">
        <v>6703</v>
      </c>
      <c r="C5086" s="353" t="s">
        <v>24</v>
      </c>
      <c r="D5086" s="355">
        <v>7.38</v>
      </c>
    </row>
    <row r="5087" spans="1:4" ht="94.5">
      <c r="A5087" s="353">
        <v>102288</v>
      </c>
      <c r="B5087" s="354" t="s">
        <v>6704</v>
      </c>
      <c r="C5087" s="353" t="s">
        <v>24</v>
      </c>
      <c r="D5087" s="355">
        <v>7.09</v>
      </c>
    </row>
    <row r="5088" spans="1:4" ht="94.5">
      <c r="A5088" s="353">
        <v>102289</v>
      </c>
      <c r="B5088" s="354" t="s">
        <v>6705</v>
      </c>
      <c r="C5088" s="353" t="s">
        <v>24</v>
      </c>
      <c r="D5088" s="355">
        <v>6.92</v>
      </c>
    </row>
    <row r="5089" spans="1:4" ht="94.5">
      <c r="A5089" s="353">
        <v>102290</v>
      </c>
      <c r="B5089" s="354" t="s">
        <v>6706</v>
      </c>
      <c r="C5089" s="353" t="s">
        <v>24</v>
      </c>
      <c r="D5089" s="355">
        <v>5.18</v>
      </c>
    </row>
    <row r="5090" spans="1:4" ht="94.5">
      <c r="A5090" s="353">
        <v>102291</v>
      </c>
      <c r="B5090" s="354" t="s">
        <v>6707</v>
      </c>
      <c r="C5090" s="353" t="s">
        <v>24</v>
      </c>
      <c r="D5090" s="355">
        <v>4.59</v>
      </c>
    </row>
    <row r="5091" spans="1:4" ht="94.5">
      <c r="A5091" s="353">
        <v>102292</v>
      </c>
      <c r="B5091" s="354" t="s">
        <v>6708</v>
      </c>
      <c r="C5091" s="353" t="s">
        <v>24</v>
      </c>
      <c r="D5091" s="355">
        <v>4.45</v>
      </c>
    </row>
    <row r="5092" spans="1:4" ht="94.5">
      <c r="A5092" s="353">
        <v>102293</v>
      </c>
      <c r="B5092" s="354" t="s">
        <v>6709</v>
      </c>
      <c r="C5092" s="353" t="s">
        <v>24</v>
      </c>
      <c r="D5092" s="355">
        <v>4.21</v>
      </c>
    </row>
    <row r="5093" spans="1:4" ht="94.5">
      <c r="A5093" s="353">
        <v>102294</v>
      </c>
      <c r="B5093" s="354" t="s">
        <v>6710</v>
      </c>
      <c r="C5093" s="353" t="s">
        <v>24</v>
      </c>
      <c r="D5093" s="355">
        <v>4.0999999999999996</v>
      </c>
    </row>
    <row r="5094" spans="1:4" ht="94.5">
      <c r="A5094" s="353">
        <v>102295</v>
      </c>
      <c r="B5094" s="354" t="s">
        <v>6711</v>
      </c>
      <c r="C5094" s="353" t="s">
        <v>24</v>
      </c>
      <c r="D5094" s="355">
        <v>4.0599999999999996</v>
      </c>
    </row>
    <row r="5095" spans="1:4" ht="94.5">
      <c r="A5095" s="353">
        <v>102296</v>
      </c>
      <c r="B5095" s="354" t="s">
        <v>6712</v>
      </c>
      <c r="C5095" s="353" t="s">
        <v>24</v>
      </c>
      <c r="D5095" s="355">
        <v>3.9</v>
      </c>
    </row>
    <row r="5096" spans="1:4" ht="94.5">
      <c r="A5096" s="353">
        <v>102297</v>
      </c>
      <c r="B5096" s="354" t="s">
        <v>6713</v>
      </c>
      <c r="C5096" s="353" t="s">
        <v>24</v>
      </c>
      <c r="D5096" s="355">
        <v>3.81</v>
      </c>
    </row>
    <row r="5097" spans="1:4" ht="94.5">
      <c r="A5097" s="353">
        <v>102298</v>
      </c>
      <c r="B5097" s="354" t="s">
        <v>6714</v>
      </c>
      <c r="C5097" s="353" t="s">
        <v>24</v>
      </c>
      <c r="D5097" s="355">
        <v>11.53</v>
      </c>
    </row>
    <row r="5098" spans="1:4" ht="94.5">
      <c r="A5098" s="353">
        <v>102299</v>
      </c>
      <c r="B5098" s="354" t="s">
        <v>6715</v>
      </c>
      <c r="C5098" s="353" t="s">
        <v>24</v>
      </c>
      <c r="D5098" s="355">
        <v>9.7899999999999991</v>
      </c>
    </row>
    <row r="5099" spans="1:4" ht="94.5">
      <c r="A5099" s="353">
        <v>102300</v>
      </c>
      <c r="B5099" s="354" t="s">
        <v>6716</v>
      </c>
      <c r="C5099" s="353" t="s">
        <v>24</v>
      </c>
      <c r="D5099" s="355">
        <v>9.67</v>
      </c>
    </row>
    <row r="5100" spans="1:4" ht="94.5">
      <c r="A5100" s="353">
        <v>102301</v>
      </c>
      <c r="B5100" s="354" t="s">
        <v>6717</v>
      </c>
      <c r="C5100" s="353" t="s">
        <v>24</v>
      </c>
      <c r="D5100" s="355">
        <v>8.7899999999999991</v>
      </c>
    </row>
    <row r="5101" spans="1:4" ht="94.5">
      <c r="A5101" s="353">
        <v>102302</v>
      </c>
      <c r="B5101" s="354" t="s">
        <v>6718</v>
      </c>
      <c r="C5101" s="353" t="s">
        <v>24</v>
      </c>
      <c r="D5101" s="355">
        <v>6.36</v>
      </c>
    </row>
    <row r="5102" spans="1:4" ht="94.5">
      <c r="A5102" s="353">
        <v>102303</v>
      </c>
      <c r="B5102" s="354" t="s">
        <v>6719</v>
      </c>
      <c r="C5102" s="353" t="s">
        <v>24</v>
      </c>
      <c r="D5102" s="355">
        <v>5.39</v>
      </c>
    </row>
    <row r="5103" spans="1:4" ht="94.5">
      <c r="A5103" s="353">
        <v>102304</v>
      </c>
      <c r="B5103" s="354" t="s">
        <v>6720</v>
      </c>
      <c r="C5103" s="353" t="s">
        <v>24</v>
      </c>
      <c r="D5103" s="355">
        <v>5.32</v>
      </c>
    </row>
    <row r="5104" spans="1:4" ht="94.5">
      <c r="A5104" s="353">
        <v>102305</v>
      </c>
      <c r="B5104" s="354" t="s">
        <v>6721</v>
      </c>
      <c r="C5104" s="353" t="s">
        <v>24</v>
      </c>
      <c r="D5104" s="355">
        <v>4.8600000000000003</v>
      </c>
    </row>
    <row r="5105" spans="1:4" ht="94.5">
      <c r="A5105" s="353">
        <v>102306</v>
      </c>
      <c r="B5105" s="354" t="s">
        <v>6722</v>
      </c>
      <c r="C5105" s="353" t="s">
        <v>24</v>
      </c>
      <c r="D5105" s="355">
        <v>10.58</v>
      </c>
    </row>
    <row r="5106" spans="1:4" ht="94.5">
      <c r="A5106" s="353">
        <v>102307</v>
      </c>
      <c r="B5106" s="354" t="s">
        <v>6723</v>
      </c>
      <c r="C5106" s="353" t="s">
        <v>24</v>
      </c>
      <c r="D5106" s="355">
        <v>9.3800000000000008</v>
      </c>
    </row>
    <row r="5107" spans="1:4" ht="94.5">
      <c r="A5107" s="353">
        <v>102308</v>
      </c>
      <c r="B5107" s="354" t="s">
        <v>6724</v>
      </c>
      <c r="C5107" s="353" t="s">
        <v>24</v>
      </c>
      <c r="D5107" s="355">
        <v>9.09</v>
      </c>
    </row>
    <row r="5108" spans="1:4" ht="94.5">
      <c r="A5108" s="353">
        <v>102309</v>
      </c>
      <c r="B5108" s="354" t="s">
        <v>6725</v>
      </c>
      <c r="C5108" s="353" t="s">
        <v>24</v>
      </c>
      <c r="D5108" s="355">
        <v>8.6</v>
      </c>
    </row>
    <row r="5109" spans="1:4" ht="94.5">
      <c r="A5109" s="353">
        <v>102310</v>
      </c>
      <c r="B5109" s="354" t="s">
        <v>6726</v>
      </c>
      <c r="C5109" s="353" t="s">
        <v>24</v>
      </c>
      <c r="D5109" s="355">
        <v>8.35</v>
      </c>
    </row>
    <row r="5110" spans="1:4" ht="94.5">
      <c r="A5110" s="353">
        <v>102311</v>
      </c>
      <c r="B5110" s="354" t="s">
        <v>6727</v>
      </c>
      <c r="C5110" s="353" t="s">
        <v>24</v>
      </c>
      <c r="D5110" s="355">
        <v>8.2899999999999991</v>
      </c>
    </row>
    <row r="5111" spans="1:4" ht="94.5">
      <c r="A5111" s="353">
        <v>102312</v>
      </c>
      <c r="B5111" s="354" t="s">
        <v>6728</v>
      </c>
      <c r="C5111" s="353" t="s">
        <v>24</v>
      </c>
      <c r="D5111" s="355">
        <v>7.97</v>
      </c>
    </row>
    <row r="5112" spans="1:4" ht="94.5">
      <c r="A5112" s="353">
        <v>102313</v>
      </c>
      <c r="B5112" s="354" t="s">
        <v>6729</v>
      </c>
      <c r="C5112" s="353" t="s">
        <v>24</v>
      </c>
      <c r="D5112" s="355">
        <v>7.78</v>
      </c>
    </row>
    <row r="5113" spans="1:4" ht="94.5">
      <c r="A5113" s="353">
        <v>102314</v>
      </c>
      <c r="B5113" s="354" t="s">
        <v>6730</v>
      </c>
      <c r="C5113" s="353" t="s">
        <v>24</v>
      </c>
      <c r="D5113" s="355">
        <v>5.83</v>
      </c>
    </row>
    <row r="5114" spans="1:4" ht="94.5">
      <c r="A5114" s="353">
        <v>102315</v>
      </c>
      <c r="B5114" s="354" t="s">
        <v>6731</v>
      </c>
      <c r="C5114" s="353" t="s">
        <v>24</v>
      </c>
      <c r="D5114" s="355">
        <v>5.17</v>
      </c>
    </row>
    <row r="5115" spans="1:4" ht="94.5">
      <c r="A5115" s="353">
        <v>102316</v>
      </c>
      <c r="B5115" s="354" t="s">
        <v>6732</v>
      </c>
      <c r="C5115" s="353" t="s">
        <v>24</v>
      </c>
      <c r="D5115" s="355">
        <v>5.01</v>
      </c>
    </row>
    <row r="5116" spans="1:4" ht="94.5">
      <c r="A5116" s="353">
        <v>102317</v>
      </c>
      <c r="B5116" s="354" t="s">
        <v>6733</v>
      </c>
      <c r="C5116" s="353" t="s">
        <v>24</v>
      </c>
      <c r="D5116" s="355">
        <v>4.7300000000000004</v>
      </c>
    </row>
    <row r="5117" spans="1:4" ht="94.5">
      <c r="A5117" s="353">
        <v>102318</v>
      </c>
      <c r="B5117" s="354" t="s">
        <v>6734</v>
      </c>
      <c r="C5117" s="353" t="s">
        <v>24</v>
      </c>
      <c r="D5117" s="355">
        <v>4.6100000000000003</v>
      </c>
    </row>
    <row r="5118" spans="1:4" ht="94.5">
      <c r="A5118" s="353">
        <v>102319</v>
      </c>
      <c r="B5118" s="354" t="s">
        <v>6735</v>
      </c>
      <c r="C5118" s="353" t="s">
        <v>24</v>
      </c>
      <c r="D5118" s="355">
        <v>4.57</v>
      </c>
    </row>
    <row r="5119" spans="1:4" ht="94.5">
      <c r="A5119" s="353">
        <v>102320</v>
      </c>
      <c r="B5119" s="354" t="s">
        <v>6736</v>
      </c>
      <c r="C5119" s="353" t="s">
        <v>24</v>
      </c>
      <c r="D5119" s="355">
        <v>4.3899999999999997</v>
      </c>
    </row>
    <row r="5120" spans="1:4" ht="94.5">
      <c r="A5120" s="353">
        <v>102321</v>
      </c>
      <c r="B5120" s="354" t="s">
        <v>6737</v>
      </c>
      <c r="C5120" s="353" t="s">
        <v>24</v>
      </c>
      <c r="D5120" s="355">
        <v>4.3</v>
      </c>
    </row>
    <row r="5121" spans="1:4" ht="94.5">
      <c r="A5121" s="353">
        <v>102322</v>
      </c>
      <c r="B5121" s="354" t="s">
        <v>6738</v>
      </c>
      <c r="C5121" s="353" t="s">
        <v>24</v>
      </c>
      <c r="D5121" s="355">
        <v>12.98</v>
      </c>
    </row>
    <row r="5122" spans="1:4" ht="94.5">
      <c r="A5122" s="353">
        <v>102323</v>
      </c>
      <c r="B5122" s="354" t="s">
        <v>6739</v>
      </c>
      <c r="C5122" s="353" t="s">
        <v>24</v>
      </c>
      <c r="D5122" s="355">
        <v>11.03</v>
      </c>
    </row>
    <row r="5123" spans="1:4" ht="94.5">
      <c r="A5123" s="353">
        <v>102324</v>
      </c>
      <c r="B5123" s="354" t="s">
        <v>6740</v>
      </c>
      <c r="C5123" s="353" t="s">
        <v>24</v>
      </c>
      <c r="D5123" s="355">
        <v>10.88</v>
      </c>
    </row>
    <row r="5124" spans="1:4" ht="94.5">
      <c r="A5124" s="353">
        <v>102325</v>
      </c>
      <c r="B5124" s="354" t="s">
        <v>6741</v>
      </c>
      <c r="C5124" s="353" t="s">
        <v>24</v>
      </c>
      <c r="D5124" s="355">
        <v>9.9</v>
      </c>
    </row>
    <row r="5125" spans="1:4" ht="94.5">
      <c r="A5125" s="353">
        <v>102326</v>
      </c>
      <c r="B5125" s="354" t="s">
        <v>6742</v>
      </c>
      <c r="C5125" s="353" t="s">
        <v>24</v>
      </c>
      <c r="D5125" s="355">
        <v>7.16</v>
      </c>
    </row>
    <row r="5126" spans="1:4" ht="94.5">
      <c r="A5126" s="353">
        <v>102327</v>
      </c>
      <c r="B5126" s="354" t="s">
        <v>6743</v>
      </c>
      <c r="C5126" s="353" t="s">
        <v>24</v>
      </c>
      <c r="D5126" s="355">
        <v>6.08</v>
      </c>
    </row>
    <row r="5127" spans="1:4" ht="94.5">
      <c r="A5127" s="353">
        <v>102328</v>
      </c>
      <c r="B5127" s="354" t="s">
        <v>6744</v>
      </c>
      <c r="C5127" s="353" t="s">
        <v>24</v>
      </c>
      <c r="D5127" s="355">
        <v>6</v>
      </c>
    </row>
    <row r="5128" spans="1:4" ht="94.5">
      <c r="A5128" s="353">
        <v>102329</v>
      </c>
      <c r="B5128" s="354" t="s">
        <v>6745</v>
      </c>
      <c r="C5128" s="353" t="s">
        <v>24</v>
      </c>
      <c r="D5128" s="355">
        <v>5.46</v>
      </c>
    </row>
    <row r="5129" spans="1:4" ht="81">
      <c r="A5129" s="353">
        <v>94304</v>
      </c>
      <c r="B5129" s="354" t="s">
        <v>2453</v>
      </c>
      <c r="C5129" s="353" t="s">
        <v>24</v>
      </c>
      <c r="D5129" s="355">
        <v>25.73</v>
      </c>
    </row>
    <row r="5130" spans="1:4" ht="81">
      <c r="A5130" s="353">
        <v>94305</v>
      </c>
      <c r="B5130" s="354" t="s">
        <v>2454</v>
      </c>
      <c r="C5130" s="353" t="s">
        <v>24</v>
      </c>
      <c r="D5130" s="355">
        <v>23.25</v>
      </c>
    </row>
    <row r="5131" spans="1:4" ht="81">
      <c r="A5131" s="353">
        <v>94306</v>
      </c>
      <c r="B5131" s="354" t="s">
        <v>2455</v>
      </c>
      <c r="C5131" s="353" t="s">
        <v>24</v>
      </c>
      <c r="D5131" s="355">
        <v>20.149999999999999</v>
      </c>
    </row>
    <row r="5132" spans="1:4" ht="81">
      <c r="A5132" s="353">
        <v>94307</v>
      </c>
      <c r="B5132" s="354" t="s">
        <v>2456</v>
      </c>
      <c r="C5132" s="353" t="s">
        <v>24</v>
      </c>
      <c r="D5132" s="355">
        <v>20.87</v>
      </c>
    </row>
    <row r="5133" spans="1:4" ht="81">
      <c r="A5133" s="353">
        <v>94308</v>
      </c>
      <c r="B5133" s="354" t="s">
        <v>2457</v>
      </c>
      <c r="C5133" s="353" t="s">
        <v>24</v>
      </c>
      <c r="D5133" s="355">
        <v>18.899999999999999</v>
      </c>
    </row>
    <row r="5134" spans="1:4" ht="81">
      <c r="A5134" s="353">
        <v>94309</v>
      </c>
      <c r="B5134" s="354" t="s">
        <v>2458</v>
      </c>
      <c r="C5134" s="353" t="s">
        <v>24</v>
      </c>
      <c r="D5134" s="355">
        <v>19.8</v>
      </c>
    </row>
    <row r="5135" spans="1:4" ht="81">
      <c r="A5135" s="353">
        <v>94310</v>
      </c>
      <c r="B5135" s="354" t="s">
        <v>2459</v>
      </c>
      <c r="C5135" s="353" t="s">
        <v>24</v>
      </c>
      <c r="D5135" s="355">
        <v>18.260000000000002</v>
      </c>
    </row>
    <row r="5136" spans="1:4" ht="67.5">
      <c r="A5136" s="353">
        <v>94315</v>
      </c>
      <c r="B5136" s="354" t="s">
        <v>517</v>
      </c>
      <c r="C5136" s="353" t="s">
        <v>24</v>
      </c>
      <c r="D5136" s="355">
        <v>29.64</v>
      </c>
    </row>
    <row r="5137" spans="1:4" ht="81">
      <c r="A5137" s="353">
        <v>94316</v>
      </c>
      <c r="B5137" s="354" t="s">
        <v>2460</v>
      </c>
      <c r="C5137" s="353" t="s">
        <v>24</v>
      </c>
      <c r="D5137" s="355">
        <v>24.17</v>
      </c>
    </row>
    <row r="5138" spans="1:4" ht="81">
      <c r="A5138" s="353">
        <v>94317</v>
      </c>
      <c r="B5138" s="354" t="s">
        <v>518</v>
      </c>
      <c r="C5138" s="353" t="s">
        <v>24</v>
      </c>
      <c r="D5138" s="355">
        <v>21.76</v>
      </c>
    </row>
    <row r="5139" spans="1:4" ht="81">
      <c r="A5139" s="353">
        <v>94318</v>
      </c>
      <c r="B5139" s="354" t="s">
        <v>2461</v>
      </c>
      <c r="C5139" s="353" t="s">
        <v>24</v>
      </c>
      <c r="D5139" s="355">
        <v>18.649999999999999</v>
      </c>
    </row>
    <row r="5140" spans="1:4" ht="40.5">
      <c r="A5140" s="353">
        <v>94319</v>
      </c>
      <c r="B5140" s="354" t="s">
        <v>2462</v>
      </c>
      <c r="C5140" s="353" t="s">
        <v>24</v>
      </c>
      <c r="D5140" s="355">
        <v>32.020000000000003</v>
      </c>
    </row>
    <row r="5141" spans="1:4" ht="67.5">
      <c r="A5141" s="353">
        <v>94327</v>
      </c>
      <c r="B5141" s="354" t="s">
        <v>2463</v>
      </c>
      <c r="C5141" s="353" t="s">
        <v>24</v>
      </c>
      <c r="D5141" s="355">
        <v>85.47</v>
      </c>
    </row>
    <row r="5142" spans="1:4" ht="67.5">
      <c r="A5142" s="353">
        <v>94328</v>
      </c>
      <c r="B5142" s="354" t="s">
        <v>2464</v>
      </c>
      <c r="C5142" s="353" t="s">
        <v>24</v>
      </c>
      <c r="D5142" s="355">
        <v>82.99</v>
      </c>
    </row>
    <row r="5143" spans="1:4" ht="81">
      <c r="A5143" s="353">
        <v>94329</v>
      </c>
      <c r="B5143" s="354" t="s">
        <v>2465</v>
      </c>
      <c r="C5143" s="353" t="s">
        <v>24</v>
      </c>
      <c r="D5143" s="355">
        <v>79.89</v>
      </c>
    </row>
    <row r="5144" spans="1:4" ht="67.5">
      <c r="A5144" s="353">
        <v>94330</v>
      </c>
      <c r="B5144" s="354" t="s">
        <v>2466</v>
      </c>
      <c r="C5144" s="353" t="s">
        <v>24</v>
      </c>
      <c r="D5144" s="355">
        <v>80.61</v>
      </c>
    </row>
    <row r="5145" spans="1:4" ht="81">
      <c r="A5145" s="353">
        <v>94331</v>
      </c>
      <c r="B5145" s="354" t="s">
        <v>2467</v>
      </c>
      <c r="C5145" s="353" t="s">
        <v>24</v>
      </c>
      <c r="D5145" s="355">
        <v>78.64</v>
      </c>
    </row>
    <row r="5146" spans="1:4" ht="67.5">
      <c r="A5146" s="353">
        <v>94332</v>
      </c>
      <c r="B5146" s="354" t="s">
        <v>2468</v>
      </c>
      <c r="C5146" s="353" t="s">
        <v>24</v>
      </c>
      <c r="D5146" s="355">
        <v>79.540000000000006</v>
      </c>
    </row>
    <row r="5147" spans="1:4" ht="81">
      <c r="A5147" s="353">
        <v>94333</v>
      </c>
      <c r="B5147" s="354" t="s">
        <v>2469</v>
      </c>
      <c r="C5147" s="353" t="s">
        <v>24</v>
      </c>
      <c r="D5147" s="355">
        <v>78</v>
      </c>
    </row>
    <row r="5148" spans="1:4" ht="67.5">
      <c r="A5148" s="353">
        <v>94338</v>
      </c>
      <c r="B5148" s="354" t="s">
        <v>519</v>
      </c>
      <c r="C5148" s="353" t="s">
        <v>24</v>
      </c>
      <c r="D5148" s="355">
        <v>89.38</v>
      </c>
    </row>
    <row r="5149" spans="1:4" ht="67.5">
      <c r="A5149" s="353">
        <v>94339</v>
      </c>
      <c r="B5149" s="354" t="s">
        <v>2470</v>
      </c>
      <c r="C5149" s="353" t="s">
        <v>24</v>
      </c>
      <c r="D5149" s="355">
        <v>83.91</v>
      </c>
    </row>
    <row r="5150" spans="1:4" ht="67.5">
      <c r="A5150" s="353">
        <v>94340</v>
      </c>
      <c r="B5150" s="354" t="s">
        <v>520</v>
      </c>
      <c r="C5150" s="353" t="s">
        <v>24</v>
      </c>
      <c r="D5150" s="355">
        <v>81.5</v>
      </c>
    </row>
    <row r="5151" spans="1:4" ht="81">
      <c r="A5151" s="353">
        <v>94341</v>
      </c>
      <c r="B5151" s="354" t="s">
        <v>2471</v>
      </c>
      <c r="C5151" s="353" t="s">
        <v>24</v>
      </c>
      <c r="D5151" s="355">
        <v>78.39</v>
      </c>
    </row>
    <row r="5152" spans="1:4" ht="40.5">
      <c r="A5152" s="353">
        <v>94342</v>
      </c>
      <c r="B5152" s="354" t="s">
        <v>521</v>
      </c>
      <c r="C5152" s="353" t="s">
        <v>24</v>
      </c>
      <c r="D5152" s="355">
        <v>91.76</v>
      </c>
    </row>
    <row r="5153" spans="1:4" ht="54">
      <c r="A5153" s="353">
        <v>96385</v>
      </c>
      <c r="B5153" s="354" t="s">
        <v>4503</v>
      </c>
      <c r="C5153" s="353" t="s">
        <v>24</v>
      </c>
      <c r="D5153" s="355">
        <v>7.16</v>
      </c>
    </row>
    <row r="5154" spans="1:4" ht="54">
      <c r="A5154" s="353">
        <v>96386</v>
      </c>
      <c r="B5154" s="354" t="s">
        <v>4504</v>
      </c>
      <c r="C5154" s="353" t="s">
        <v>24</v>
      </c>
      <c r="D5154" s="355">
        <v>5.23</v>
      </c>
    </row>
    <row r="5155" spans="1:4" ht="94.5">
      <c r="A5155" s="353">
        <v>93360</v>
      </c>
      <c r="B5155" s="354" t="s">
        <v>4505</v>
      </c>
      <c r="C5155" s="353" t="s">
        <v>24</v>
      </c>
      <c r="D5155" s="355">
        <v>14.74</v>
      </c>
    </row>
    <row r="5156" spans="1:4" ht="94.5">
      <c r="A5156" s="353">
        <v>93361</v>
      </c>
      <c r="B5156" s="354" t="s">
        <v>4506</v>
      </c>
      <c r="C5156" s="353" t="s">
        <v>24</v>
      </c>
      <c r="D5156" s="355">
        <v>12.35</v>
      </c>
    </row>
    <row r="5157" spans="1:4" ht="94.5">
      <c r="A5157" s="353">
        <v>93362</v>
      </c>
      <c r="B5157" s="354" t="s">
        <v>4507</v>
      </c>
      <c r="C5157" s="353" t="s">
        <v>24</v>
      </c>
      <c r="D5157" s="355">
        <v>9.16</v>
      </c>
    </row>
    <row r="5158" spans="1:4" ht="94.5">
      <c r="A5158" s="353">
        <v>93363</v>
      </c>
      <c r="B5158" s="354" t="s">
        <v>4508</v>
      </c>
      <c r="C5158" s="353" t="s">
        <v>24</v>
      </c>
      <c r="D5158" s="355">
        <v>9.8699999999999992</v>
      </c>
    </row>
    <row r="5159" spans="1:4" ht="108">
      <c r="A5159" s="353">
        <v>93364</v>
      </c>
      <c r="B5159" s="354" t="s">
        <v>2372</v>
      </c>
      <c r="C5159" s="353" t="s">
        <v>24</v>
      </c>
      <c r="D5159" s="355">
        <v>7.9</v>
      </c>
    </row>
    <row r="5160" spans="1:4" ht="94.5">
      <c r="A5160" s="353">
        <v>93365</v>
      </c>
      <c r="B5160" s="354" t="s">
        <v>4509</v>
      </c>
      <c r="C5160" s="353" t="s">
        <v>24</v>
      </c>
      <c r="D5160" s="355">
        <v>8.75</v>
      </c>
    </row>
    <row r="5161" spans="1:4" ht="94.5">
      <c r="A5161" s="353">
        <v>93366</v>
      </c>
      <c r="B5161" s="354" t="s">
        <v>4510</v>
      </c>
      <c r="C5161" s="353" t="s">
        <v>24</v>
      </c>
      <c r="D5161" s="355">
        <v>7.27</v>
      </c>
    </row>
    <row r="5162" spans="1:4" ht="94.5">
      <c r="A5162" s="353">
        <v>93367</v>
      </c>
      <c r="B5162" s="354" t="s">
        <v>4511</v>
      </c>
      <c r="C5162" s="353" t="s">
        <v>24</v>
      </c>
      <c r="D5162" s="355">
        <v>13.74</v>
      </c>
    </row>
    <row r="5163" spans="1:4" ht="94.5">
      <c r="A5163" s="353">
        <v>93368</v>
      </c>
      <c r="B5163" s="354" t="s">
        <v>4512</v>
      </c>
      <c r="C5163" s="353" t="s">
        <v>24</v>
      </c>
      <c r="D5163" s="355">
        <v>11.28</v>
      </c>
    </row>
    <row r="5164" spans="1:4" ht="94.5">
      <c r="A5164" s="353">
        <v>93369</v>
      </c>
      <c r="B5164" s="354" t="s">
        <v>2373</v>
      </c>
      <c r="C5164" s="353" t="s">
        <v>24</v>
      </c>
      <c r="D5164" s="355">
        <v>8.18</v>
      </c>
    </row>
    <row r="5165" spans="1:4" ht="94.5">
      <c r="A5165" s="353">
        <v>93370</v>
      </c>
      <c r="B5165" s="354" t="s">
        <v>4513</v>
      </c>
      <c r="C5165" s="353" t="s">
        <v>24</v>
      </c>
      <c r="D5165" s="355">
        <v>8.89</v>
      </c>
    </row>
    <row r="5166" spans="1:4" ht="94.5">
      <c r="A5166" s="353">
        <v>93371</v>
      </c>
      <c r="B5166" s="354" t="s">
        <v>2374</v>
      </c>
      <c r="C5166" s="353" t="s">
        <v>24</v>
      </c>
      <c r="D5166" s="355">
        <v>6.92</v>
      </c>
    </row>
    <row r="5167" spans="1:4" ht="94.5">
      <c r="A5167" s="353">
        <v>93372</v>
      </c>
      <c r="B5167" s="354" t="s">
        <v>4514</v>
      </c>
      <c r="C5167" s="353" t="s">
        <v>24</v>
      </c>
      <c r="D5167" s="355">
        <v>7.82</v>
      </c>
    </row>
    <row r="5168" spans="1:4" ht="94.5">
      <c r="A5168" s="353">
        <v>93373</v>
      </c>
      <c r="B5168" s="354" t="s">
        <v>2375</v>
      </c>
      <c r="C5168" s="353" t="s">
        <v>24</v>
      </c>
      <c r="D5168" s="355">
        <v>6.3</v>
      </c>
    </row>
    <row r="5169" spans="1:4" ht="94.5">
      <c r="A5169" s="353">
        <v>93374</v>
      </c>
      <c r="B5169" s="354" t="s">
        <v>2376</v>
      </c>
      <c r="C5169" s="353" t="s">
        <v>24</v>
      </c>
      <c r="D5169" s="355">
        <v>16.420000000000002</v>
      </c>
    </row>
    <row r="5170" spans="1:4" ht="94.5">
      <c r="A5170" s="353">
        <v>93375</v>
      </c>
      <c r="B5170" s="354" t="s">
        <v>4515</v>
      </c>
      <c r="C5170" s="353" t="s">
        <v>24</v>
      </c>
      <c r="D5170" s="355">
        <v>12.68</v>
      </c>
    </row>
    <row r="5171" spans="1:4" ht="94.5">
      <c r="A5171" s="353">
        <v>93376</v>
      </c>
      <c r="B5171" s="354" t="s">
        <v>4516</v>
      </c>
      <c r="C5171" s="353" t="s">
        <v>24</v>
      </c>
      <c r="D5171" s="355">
        <v>10.44</v>
      </c>
    </row>
    <row r="5172" spans="1:4" ht="94.5">
      <c r="A5172" s="353">
        <v>93377</v>
      </c>
      <c r="B5172" s="354" t="s">
        <v>2377</v>
      </c>
      <c r="C5172" s="353" t="s">
        <v>24</v>
      </c>
      <c r="D5172" s="355">
        <v>7.15</v>
      </c>
    </row>
    <row r="5173" spans="1:4" ht="94.5">
      <c r="A5173" s="353">
        <v>93378</v>
      </c>
      <c r="B5173" s="354" t="s">
        <v>4517</v>
      </c>
      <c r="C5173" s="353" t="s">
        <v>24</v>
      </c>
      <c r="D5173" s="355">
        <v>15.29</v>
      </c>
    </row>
    <row r="5174" spans="1:4" ht="94.5">
      <c r="A5174" s="353">
        <v>93379</v>
      </c>
      <c r="B5174" s="354" t="s">
        <v>4518</v>
      </c>
      <c r="C5174" s="353" t="s">
        <v>24</v>
      </c>
      <c r="D5174" s="355">
        <v>11.83</v>
      </c>
    </row>
    <row r="5175" spans="1:4" ht="94.5">
      <c r="A5175" s="353">
        <v>93380</v>
      </c>
      <c r="B5175" s="354" t="s">
        <v>4519</v>
      </c>
      <c r="C5175" s="353" t="s">
        <v>24</v>
      </c>
      <c r="D5175" s="355">
        <v>9.77</v>
      </c>
    </row>
    <row r="5176" spans="1:4" ht="94.5">
      <c r="A5176" s="353">
        <v>93381</v>
      </c>
      <c r="B5176" s="354" t="s">
        <v>2378</v>
      </c>
      <c r="C5176" s="353" t="s">
        <v>24</v>
      </c>
      <c r="D5176" s="355">
        <v>6.67</v>
      </c>
    </row>
    <row r="5177" spans="1:4" ht="27">
      <c r="A5177" s="353">
        <v>93382</v>
      </c>
      <c r="B5177" s="354" t="s">
        <v>500</v>
      </c>
      <c r="C5177" s="353" t="s">
        <v>24</v>
      </c>
      <c r="D5177" s="355">
        <v>20.05</v>
      </c>
    </row>
    <row r="5178" spans="1:4" ht="27">
      <c r="A5178" s="353">
        <v>96995</v>
      </c>
      <c r="B5178" s="354" t="s">
        <v>3292</v>
      </c>
      <c r="C5178" s="353" t="s">
        <v>24</v>
      </c>
      <c r="D5178" s="355">
        <v>33.619999999999997</v>
      </c>
    </row>
    <row r="5179" spans="1:4" ht="40.5">
      <c r="A5179" s="353">
        <v>97916</v>
      </c>
      <c r="B5179" s="354" t="s">
        <v>6191</v>
      </c>
      <c r="C5179" s="353" t="s">
        <v>83</v>
      </c>
      <c r="D5179" s="355">
        <v>1.71</v>
      </c>
    </row>
    <row r="5180" spans="1:4" ht="40.5">
      <c r="A5180" s="353">
        <v>97917</v>
      </c>
      <c r="B5180" s="354" t="s">
        <v>6192</v>
      </c>
      <c r="C5180" s="353" t="s">
        <v>83</v>
      </c>
      <c r="D5180" s="355">
        <v>1.47</v>
      </c>
    </row>
    <row r="5181" spans="1:4" ht="40.5">
      <c r="A5181" s="353">
        <v>97918</v>
      </c>
      <c r="B5181" s="354" t="s">
        <v>6193</v>
      </c>
      <c r="C5181" s="353" t="s">
        <v>83</v>
      </c>
      <c r="D5181" s="355">
        <v>1.35</v>
      </c>
    </row>
    <row r="5182" spans="1:4" ht="54">
      <c r="A5182" s="353">
        <v>97919</v>
      </c>
      <c r="B5182" s="354" t="s">
        <v>6194</v>
      </c>
      <c r="C5182" s="353" t="s">
        <v>83</v>
      </c>
      <c r="D5182" s="355">
        <v>0.53</v>
      </c>
    </row>
    <row r="5183" spans="1:4" ht="40.5">
      <c r="A5183" s="353">
        <v>101616</v>
      </c>
      <c r="B5183" s="354" t="s">
        <v>6195</v>
      </c>
      <c r="C5183" s="353" t="s">
        <v>36</v>
      </c>
      <c r="D5183" s="355">
        <v>4.0599999999999996</v>
      </c>
    </row>
    <row r="5184" spans="1:4" ht="40.5">
      <c r="A5184" s="353">
        <v>101617</v>
      </c>
      <c r="B5184" s="354" t="s">
        <v>6196</v>
      </c>
      <c r="C5184" s="353" t="s">
        <v>36</v>
      </c>
      <c r="D5184" s="355">
        <v>2</v>
      </c>
    </row>
    <row r="5185" spans="1:4" ht="40.5">
      <c r="A5185" s="353">
        <v>101618</v>
      </c>
      <c r="B5185" s="354" t="s">
        <v>6197</v>
      </c>
      <c r="C5185" s="353" t="s">
        <v>24</v>
      </c>
      <c r="D5185" s="355">
        <v>162.72999999999999</v>
      </c>
    </row>
    <row r="5186" spans="1:4" ht="40.5">
      <c r="A5186" s="353">
        <v>101619</v>
      </c>
      <c r="B5186" s="354" t="s">
        <v>6198</v>
      </c>
      <c r="C5186" s="353" t="s">
        <v>24</v>
      </c>
      <c r="D5186" s="355">
        <v>199.82</v>
      </c>
    </row>
    <row r="5187" spans="1:4" ht="54">
      <c r="A5187" s="353">
        <v>101620</v>
      </c>
      <c r="B5187" s="354" t="s">
        <v>6199</v>
      </c>
      <c r="C5187" s="353" t="s">
        <v>24</v>
      </c>
      <c r="D5187" s="355">
        <v>146.5</v>
      </c>
    </row>
    <row r="5188" spans="1:4" ht="54">
      <c r="A5188" s="353">
        <v>101621</v>
      </c>
      <c r="B5188" s="354" t="s">
        <v>6200</v>
      </c>
      <c r="C5188" s="353" t="s">
        <v>24</v>
      </c>
      <c r="D5188" s="355">
        <v>183.58</v>
      </c>
    </row>
    <row r="5189" spans="1:4" ht="40.5">
      <c r="A5189" s="353">
        <v>101622</v>
      </c>
      <c r="B5189" s="354" t="s">
        <v>6201</v>
      </c>
      <c r="C5189" s="353" t="s">
        <v>24</v>
      </c>
      <c r="D5189" s="355">
        <v>142.79</v>
      </c>
    </row>
    <row r="5190" spans="1:4" ht="40.5">
      <c r="A5190" s="353">
        <v>101623</v>
      </c>
      <c r="B5190" s="354" t="s">
        <v>6202</v>
      </c>
      <c r="C5190" s="353" t="s">
        <v>24</v>
      </c>
      <c r="D5190" s="355">
        <v>175.25</v>
      </c>
    </row>
    <row r="5191" spans="1:4" ht="54">
      <c r="A5191" s="353">
        <v>101624</v>
      </c>
      <c r="B5191" s="354" t="s">
        <v>6203</v>
      </c>
      <c r="C5191" s="353" t="s">
        <v>24</v>
      </c>
      <c r="D5191" s="355">
        <v>146.61000000000001</v>
      </c>
    </row>
    <row r="5192" spans="1:4" ht="54">
      <c r="A5192" s="353">
        <v>101625</v>
      </c>
      <c r="B5192" s="354" t="s">
        <v>6204</v>
      </c>
      <c r="C5192" s="353" t="s">
        <v>24</v>
      </c>
      <c r="D5192" s="355">
        <v>117.8</v>
      </c>
    </row>
    <row r="5193" spans="1:4" ht="27">
      <c r="A5193" s="353">
        <v>95606</v>
      </c>
      <c r="B5193" s="354" t="s">
        <v>2816</v>
      </c>
      <c r="C5193" s="353" t="s">
        <v>24</v>
      </c>
      <c r="D5193" s="355">
        <v>1.57</v>
      </c>
    </row>
    <row r="5194" spans="1:4" ht="81">
      <c r="A5194" s="353">
        <v>87471</v>
      </c>
      <c r="B5194" s="354" t="s">
        <v>888</v>
      </c>
      <c r="C5194" s="353" t="s">
        <v>36</v>
      </c>
      <c r="D5194" s="355">
        <v>54.43</v>
      </c>
    </row>
    <row r="5195" spans="1:4" ht="81">
      <c r="A5195" s="353">
        <v>87472</v>
      </c>
      <c r="B5195" s="354" t="s">
        <v>889</v>
      </c>
      <c r="C5195" s="353" t="s">
        <v>36</v>
      </c>
      <c r="D5195" s="355">
        <v>55.36</v>
      </c>
    </row>
    <row r="5196" spans="1:4" ht="81">
      <c r="A5196" s="353">
        <v>87473</v>
      </c>
      <c r="B5196" s="354" t="s">
        <v>890</v>
      </c>
      <c r="C5196" s="353" t="s">
        <v>36</v>
      </c>
      <c r="D5196" s="355">
        <v>72.59</v>
      </c>
    </row>
    <row r="5197" spans="1:4" ht="81">
      <c r="A5197" s="353">
        <v>87474</v>
      </c>
      <c r="B5197" s="354" t="s">
        <v>891</v>
      </c>
      <c r="C5197" s="353" t="s">
        <v>36</v>
      </c>
      <c r="D5197" s="355">
        <v>73.64</v>
      </c>
    </row>
    <row r="5198" spans="1:4" ht="81">
      <c r="A5198" s="353">
        <v>87475</v>
      </c>
      <c r="B5198" s="354" t="s">
        <v>892</v>
      </c>
      <c r="C5198" s="353" t="s">
        <v>36</v>
      </c>
      <c r="D5198" s="355">
        <v>90.02</v>
      </c>
    </row>
    <row r="5199" spans="1:4" ht="81">
      <c r="A5199" s="353">
        <v>87476</v>
      </c>
      <c r="B5199" s="354" t="s">
        <v>893</v>
      </c>
      <c r="C5199" s="353" t="s">
        <v>36</v>
      </c>
      <c r="D5199" s="355">
        <v>91.26</v>
      </c>
    </row>
    <row r="5200" spans="1:4" ht="81">
      <c r="A5200" s="353">
        <v>87477</v>
      </c>
      <c r="B5200" s="354" t="s">
        <v>894</v>
      </c>
      <c r="C5200" s="353" t="s">
        <v>36</v>
      </c>
      <c r="D5200" s="355">
        <v>49.93</v>
      </c>
    </row>
    <row r="5201" spans="1:4" ht="81">
      <c r="A5201" s="353">
        <v>87478</v>
      </c>
      <c r="B5201" s="354" t="s">
        <v>895</v>
      </c>
      <c r="C5201" s="353" t="s">
        <v>36</v>
      </c>
      <c r="D5201" s="355">
        <v>50.86</v>
      </c>
    </row>
    <row r="5202" spans="1:4" ht="81">
      <c r="A5202" s="353">
        <v>87479</v>
      </c>
      <c r="B5202" s="354" t="s">
        <v>896</v>
      </c>
      <c r="C5202" s="353" t="s">
        <v>36</v>
      </c>
      <c r="D5202" s="355">
        <v>66.98</v>
      </c>
    </row>
    <row r="5203" spans="1:4" ht="81">
      <c r="A5203" s="353">
        <v>87480</v>
      </c>
      <c r="B5203" s="354" t="s">
        <v>897</v>
      </c>
      <c r="C5203" s="353" t="s">
        <v>36</v>
      </c>
      <c r="D5203" s="355">
        <v>68.03</v>
      </c>
    </row>
    <row r="5204" spans="1:4" ht="81">
      <c r="A5204" s="353">
        <v>87481</v>
      </c>
      <c r="B5204" s="354" t="s">
        <v>898</v>
      </c>
      <c r="C5204" s="353" t="s">
        <v>36</v>
      </c>
      <c r="D5204" s="355">
        <v>82.77</v>
      </c>
    </row>
    <row r="5205" spans="1:4" ht="81">
      <c r="A5205" s="353">
        <v>87482</v>
      </c>
      <c r="B5205" s="354" t="s">
        <v>899</v>
      </c>
      <c r="C5205" s="353" t="s">
        <v>36</v>
      </c>
      <c r="D5205" s="355">
        <v>84.01</v>
      </c>
    </row>
    <row r="5206" spans="1:4" ht="81">
      <c r="A5206" s="353">
        <v>87483</v>
      </c>
      <c r="B5206" s="354" t="s">
        <v>900</v>
      </c>
      <c r="C5206" s="353" t="s">
        <v>36</v>
      </c>
      <c r="D5206" s="355">
        <v>59.95</v>
      </c>
    </row>
    <row r="5207" spans="1:4" ht="81">
      <c r="A5207" s="353">
        <v>87484</v>
      </c>
      <c r="B5207" s="354" t="s">
        <v>901</v>
      </c>
      <c r="C5207" s="353" t="s">
        <v>36</v>
      </c>
      <c r="D5207" s="355">
        <v>60.88</v>
      </c>
    </row>
    <row r="5208" spans="1:4" ht="81">
      <c r="A5208" s="353">
        <v>87485</v>
      </c>
      <c r="B5208" s="354" t="s">
        <v>902</v>
      </c>
      <c r="C5208" s="353" t="s">
        <v>36</v>
      </c>
      <c r="D5208" s="355">
        <v>78.3</v>
      </c>
    </row>
    <row r="5209" spans="1:4" ht="81">
      <c r="A5209" s="353">
        <v>87487</v>
      </c>
      <c r="B5209" s="354" t="s">
        <v>903</v>
      </c>
      <c r="C5209" s="353" t="s">
        <v>36</v>
      </c>
      <c r="D5209" s="355">
        <v>95.66</v>
      </c>
    </row>
    <row r="5210" spans="1:4" ht="81">
      <c r="A5210" s="353">
        <v>87488</v>
      </c>
      <c r="B5210" s="354" t="s">
        <v>904</v>
      </c>
      <c r="C5210" s="353" t="s">
        <v>36</v>
      </c>
      <c r="D5210" s="355">
        <v>96.9</v>
      </c>
    </row>
    <row r="5211" spans="1:4" ht="81">
      <c r="A5211" s="353">
        <v>87489</v>
      </c>
      <c r="B5211" s="354" t="s">
        <v>905</v>
      </c>
      <c r="C5211" s="353" t="s">
        <v>36</v>
      </c>
      <c r="D5211" s="355">
        <v>53.23</v>
      </c>
    </row>
    <row r="5212" spans="1:4" ht="81">
      <c r="A5212" s="353">
        <v>87490</v>
      </c>
      <c r="B5212" s="354" t="s">
        <v>906</v>
      </c>
      <c r="C5212" s="353" t="s">
        <v>36</v>
      </c>
      <c r="D5212" s="355">
        <v>54.16</v>
      </c>
    </row>
    <row r="5213" spans="1:4" ht="81">
      <c r="A5213" s="353">
        <v>87491</v>
      </c>
      <c r="B5213" s="354" t="s">
        <v>907</v>
      </c>
      <c r="C5213" s="353" t="s">
        <v>36</v>
      </c>
      <c r="D5213" s="355">
        <v>70.45</v>
      </c>
    </row>
    <row r="5214" spans="1:4" ht="81">
      <c r="A5214" s="353">
        <v>87492</v>
      </c>
      <c r="B5214" s="354" t="s">
        <v>908</v>
      </c>
      <c r="C5214" s="353" t="s">
        <v>36</v>
      </c>
      <c r="D5214" s="355">
        <v>71.5</v>
      </c>
    </row>
    <row r="5215" spans="1:4" ht="81">
      <c r="A5215" s="353">
        <v>87493</v>
      </c>
      <c r="B5215" s="354" t="s">
        <v>909</v>
      </c>
      <c r="C5215" s="353" t="s">
        <v>36</v>
      </c>
      <c r="D5215" s="355">
        <v>86.43</v>
      </c>
    </row>
    <row r="5216" spans="1:4" ht="81">
      <c r="A5216" s="353">
        <v>87494</v>
      </c>
      <c r="B5216" s="354" t="s">
        <v>910</v>
      </c>
      <c r="C5216" s="353" t="s">
        <v>36</v>
      </c>
      <c r="D5216" s="355">
        <v>87.67</v>
      </c>
    </row>
    <row r="5217" spans="1:4" ht="81">
      <c r="A5217" s="353">
        <v>87495</v>
      </c>
      <c r="B5217" s="354" t="s">
        <v>911</v>
      </c>
      <c r="C5217" s="353" t="s">
        <v>36</v>
      </c>
      <c r="D5217" s="355">
        <v>75.260000000000005</v>
      </c>
    </row>
    <row r="5218" spans="1:4" ht="81">
      <c r="A5218" s="353">
        <v>87496</v>
      </c>
      <c r="B5218" s="354" t="s">
        <v>912</v>
      </c>
      <c r="C5218" s="353" t="s">
        <v>36</v>
      </c>
      <c r="D5218" s="355">
        <v>76.13</v>
      </c>
    </row>
    <row r="5219" spans="1:4" ht="81">
      <c r="A5219" s="353">
        <v>87497</v>
      </c>
      <c r="B5219" s="354" t="s">
        <v>913</v>
      </c>
      <c r="C5219" s="353" t="s">
        <v>36</v>
      </c>
      <c r="D5219" s="355">
        <v>79.72</v>
      </c>
    </row>
    <row r="5220" spans="1:4" ht="81">
      <c r="A5220" s="353">
        <v>87498</v>
      </c>
      <c r="B5220" s="354" t="s">
        <v>914</v>
      </c>
      <c r="C5220" s="353" t="s">
        <v>36</v>
      </c>
      <c r="D5220" s="355">
        <v>80.83</v>
      </c>
    </row>
    <row r="5221" spans="1:4" ht="81">
      <c r="A5221" s="353">
        <v>87499</v>
      </c>
      <c r="B5221" s="354" t="s">
        <v>915</v>
      </c>
      <c r="C5221" s="353" t="s">
        <v>36</v>
      </c>
      <c r="D5221" s="355">
        <v>88.15</v>
      </c>
    </row>
    <row r="5222" spans="1:4" ht="81">
      <c r="A5222" s="353">
        <v>87500</v>
      </c>
      <c r="B5222" s="354" t="s">
        <v>916</v>
      </c>
      <c r="C5222" s="353" t="s">
        <v>36</v>
      </c>
      <c r="D5222" s="355">
        <v>89.09</v>
      </c>
    </row>
    <row r="5223" spans="1:4" ht="81">
      <c r="A5223" s="353">
        <v>87501</v>
      </c>
      <c r="B5223" s="354" t="s">
        <v>917</v>
      </c>
      <c r="C5223" s="353" t="s">
        <v>36</v>
      </c>
      <c r="D5223" s="355">
        <v>137.85</v>
      </c>
    </row>
    <row r="5224" spans="1:4" ht="81">
      <c r="A5224" s="353">
        <v>87502</v>
      </c>
      <c r="B5224" s="354" t="s">
        <v>918</v>
      </c>
      <c r="C5224" s="353" t="s">
        <v>36</v>
      </c>
      <c r="D5224" s="355">
        <v>139.06</v>
      </c>
    </row>
    <row r="5225" spans="1:4" ht="81">
      <c r="A5225" s="353">
        <v>87503</v>
      </c>
      <c r="B5225" s="354" t="s">
        <v>919</v>
      </c>
      <c r="C5225" s="353" t="s">
        <v>36</v>
      </c>
      <c r="D5225" s="355">
        <v>65.569999999999993</v>
      </c>
    </row>
    <row r="5226" spans="1:4" ht="81">
      <c r="A5226" s="353">
        <v>87504</v>
      </c>
      <c r="B5226" s="354" t="s">
        <v>920</v>
      </c>
      <c r="C5226" s="353" t="s">
        <v>36</v>
      </c>
      <c r="D5226" s="355">
        <v>66.44</v>
      </c>
    </row>
    <row r="5227" spans="1:4" ht="81">
      <c r="A5227" s="353">
        <v>87505</v>
      </c>
      <c r="B5227" s="354" t="s">
        <v>921</v>
      </c>
      <c r="C5227" s="353" t="s">
        <v>36</v>
      </c>
      <c r="D5227" s="355">
        <v>69.650000000000006</v>
      </c>
    </row>
    <row r="5228" spans="1:4" ht="81">
      <c r="A5228" s="353">
        <v>87506</v>
      </c>
      <c r="B5228" s="354" t="s">
        <v>922</v>
      </c>
      <c r="C5228" s="353" t="s">
        <v>36</v>
      </c>
      <c r="D5228" s="355">
        <v>70.760000000000005</v>
      </c>
    </row>
    <row r="5229" spans="1:4" ht="81">
      <c r="A5229" s="353">
        <v>87507</v>
      </c>
      <c r="B5229" s="354" t="s">
        <v>923</v>
      </c>
      <c r="C5229" s="353" t="s">
        <v>36</v>
      </c>
      <c r="D5229" s="355">
        <v>75.25</v>
      </c>
    </row>
    <row r="5230" spans="1:4" ht="81">
      <c r="A5230" s="353">
        <v>87508</v>
      </c>
      <c r="B5230" s="354" t="s">
        <v>924</v>
      </c>
      <c r="C5230" s="353" t="s">
        <v>36</v>
      </c>
      <c r="D5230" s="355">
        <v>76.19</v>
      </c>
    </row>
    <row r="5231" spans="1:4" ht="94.5">
      <c r="A5231" s="353">
        <v>87509</v>
      </c>
      <c r="B5231" s="354" t="s">
        <v>925</v>
      </c>
      <c r="C5231" s="353" t="s">
        <v>36</v>
      </c>
      <c r="D5231" s="355">
        <v>116.11</v>
      </c>
    </row>
    <row r="5232" spans="1:4" ht="94.5">
      <c r="A5232" s="353">
        <v>87510</v>
      </c>
      <c r="B5232" s="354" t="s">
        <v>926</v>
      </c>
      <c r="C5232" s="353" t="s">
        <v>36</v>
      </c>
      <c r="D5232" s="355">
        <v>117.32</v>
      </c>
    </row>
    <row r="5233" spans="1:4" ht="81">
      <c r="A5233" s="353">
        <v>87511</v>
      </c>
      <c r="B5233" s="354" t="s">
        <v>927</v>
      </c>
      <c r="C5233" s="353" t="s">
        <v>36</v>
      </c>
      <c r="D5233" s="355">
        <v>82.76</v>
      </c>
    </row>
    <row r="5234" spans="1:4" ht="81">
      <c r="A5234" s="353">
        <v>87512</v>
      </c>
      <c r="B5234" s="354" t="s">
        <v>928</v>
      </c>
      <c r="C5234" s="353" t="s">
        <v>36</v>
      </c>
      <c r="D5234" s="355">
        <v>83.63</v>
      </c>
    </row>
    <row r="5235" spans="1:4" ht="81">
      <c r="A5235" s="353">
        <v>87513</v>
      </c>
      <c r="B5235" s="354" t="s">
        <v>929</v>
      </c>
      <c r="C5235" s="353" t="s">
        <v>36</v>
      </c>
      <c r="D5235" s="355">
        <v>87.59</v>
      </c>
    </row>
    <row r="5236" spans="1:4" ht="81">
      <c r="A5236" s="353">
        <v>87514</v>
      </c>
      <c r="B5236" s="354" t="s">
        <v>930</v>
      </c>
      <c r="C5236" s="353" t="s">
        <v>36</v>
      </c>
      <c r="D5236" s="355">
        <v>88.7</v>
      </c>
    </row>
    <row r="5237" spans="1:4" ht="81">
      <c r="A5237" s="353">
        <v>87515</v>
      </c>
      <c r="B5237" s="354" t="s">
        <v>931</v>
      </c>
      <c r="C5237" s="353" t="s">
        <v>36</v>
      </c>
      <c r="D5237" s="355">
        <v>98.61</v>
      </c>
    </row>
    <row r="5238" spans="1:4" ht="81">
      <c r="A5238" s="353">
        <v>87516</v>
      </c>
      <c r="B5238" s="354" t="s">
        <v>932</v>
      </c>
      <c r="C5238" s="353" t="s">
        <v>36</v>
      </c>
      <c r="D5238" s="355">
        <v>99.55</v>
      </c>
    </row>
    <row r="5239" spans="1:4" ht="81">
      <c r="A5239" s="353">
        <v>87517</v>
      </c>
      <c r="B5239" s="354" t="s">
        <v>933</v>
      </c>
      <c r="C5239" s="353" t="s">
        <v>36</v>
      </c>
      <c r="D5239" s="355">
        <v>154.12</v>
      </c>
    </row>
    <row r="5240" spans="1:4" ht="81">
      <c r="A5240" s="353">
        <v>87518</v>
      </c>
      <c r="B5240" s="354" t="s">
        <v>934</v>
      </c>
      <c r="C5240" s="353" t="s">
        <v>36</v>
      </c>
      <c r="D5240" s="355">
        <v>155.33000000000001</v>
      </c>
    </row>
    <row r="5241" spans="1:4" ht="81">
      <c r="A5241" s="353">
        <v>87519</v>
      </c>
      <c r="B5241" s="354" t="s">
        <v>935</v>
      </c>
      <c r="C5241" s="353" t="s">
        <v>36</v>
      </c>
      <c r="D5241" s="355">
        <v>70.36</v>
      </c>
    </row>
    <row r="5242" spans="1:4" ht="81">
      <c r="A5242" s="353">
        <v>87520</v>
      </c>
      <c r="B5242" s="354" t="s">
        <v>936</v>
      </c>
      <c r="C5242" s="353" t="s">
        <v>36</v>
      </c>
      <c r="D5242" s="355">
        <v>71.23</v>
      </c>
    </row>
    <row r="5243" spans="1:4" ht="81">
      <c r="A5243" s="353">
        <v>87521</v>
      </c>
      <c r="B5243" s="354" t="s">
        <v>937</v>
      </c>
      <c r="C5243" s="353" t="s">
        <v>36</v>
      </c>
      <c r="D5243" s="355">
        <v>74.56</v>
      </c>
    </row>
    <row r="5244" spans="1:4" ht="81">
      <c r="A5244" s="353">
        <v>87522</v>
      </c>
      <c r="B5244" s="354" t="s">
        <v>938</v>
      </c>
      <c r="C5244" s="353" t="s">
        <v>36</v>
      </c>
      <c r="D5244" s="355">
        <v>75.67</v>
      </c>
    </row>
    <row r="5245" spans="1:4" ht="81">
      <c r="A5245" s="353">
        <v>87523</v>
      </c>
      <c r="B5245" s="354" t="s">
        <v>939</v>
      </c>
      <c r="C5245" s="353" t="s">
        <v>36</v>
      </c>
      <c r="D5245" s="355">
        <v>81.73</v>
      </c>
    </row>
    <row r="5246" spans="1:4" ht="81">
      <c r="A5246" s="353">
        <v>87524</v>
      </c>
      <c r="B5246" s="354" t="s">
        <v>940</v>
      </c>
      <c r="C5246" s="353" t="s">
        <v>36</v>
      </c>
      <c r="D5246" s="355">
        <v>82.67</v>
      </c>
    </row>
    <row r="5247" spans="1:4" ht="94.5">
      <c r="A5247" s="353">
        <v>87525</v>
      </c>
      <c r="B5247" s="354" t="s">
        <v>941</v>
      </c>
      <c r="C5247" s="353" t="s">
        <v>36</v>
      </c>
      <c r="D5247" s="355">
        <v>126.12</v>
      </c>
    </row>
    <row r="5248" spans="1:4" ht="94.5">
      <c r="A5248" s="353">
        <v>87526</v>
      </c>
      <c r="B5248" s="354" t="s">
        <v>942</v>
      </c>
      <c r="C5248" s="353" t="s">
        <v>36</v>
      </c>
      <c r="D5248" s="355">
        <v>127.33</v>
      </c>
    </row>
    <row r="5249" spans="1:4" ht="81">
      <c r="A5249" s="353">
        <v>89043</v>
      </c>
      <c r="B5249" s="354" t="s">
        <v>1158</v>
      </c>
      <c r="C5249" s="353" t="s">
        <v>36</v>
      </c>
      <c r="D5249" s="355">
        <v>71.709999999999994</v>
      </c>
    </row>
    <row r="5250" spans="1:4" ht="81">
      <c r="A5250" s="353">
        <v>89168</v>
      </c>
      <c r="B5250" s="354" t="s">
        <v>1166</v>
      </c>
      <c r="C5250" s="353" t="s">
        <v>36</v>
      </c>
      <c r="D5250" s="355">
        <v>73.58</v>
      </c>
    </row>
    <row r="5251" spans="1:4" ht="94.5">
      <c r="A5251" s="353">
        <v>89977</v>
      </c>
      <c r="B5251" s="354" t="s">
        <v>1654</v>
      </c>
      <c r="C5251" s="353" t="s">
        <v>36</v>
      </c>
      <c r="D5251" s="355">
        <v>133.72</v>
      </c>
    </row>
    <row r="5252" spans="1:4" ht="81">
      <c r="A5252" s="353">
        <v>90112</v>
      </c>
      <c r="B5252" s="354" t="s">
        <v>1670</v>
      </c>
      <c r="C5252" s="353" t="s">
        <v>36</v>
      </c>
      <c r="D5252" s="355">
        <v>79.349999999999994</v>
      </c>
    </row>
    <row r="5253" spans="1:4" ht="54">
      <c r="A5253" s="353">
        <v>101159</v>
      </c>
      <c r="B5253" s="354" t="s">
        <v>6205</v>
      </c>
      <c r="C5253" s="353" t="s">
        <v>36</v>
      </c>
      <c r="D5253" s="355">
        <v>117.41</v>
      </c>
    </row>
    <row r="5254" spans="1:4" ht="81">
      <c r="A5254" s="353">
        <v>89282</v>
      </c>
      <c r="B5254" s="354" t="s">
        <v>1216</v>
      </c>
      <c r="C5254" s="353" t="s">
        <v>36</v>
      </c>
      <c r="D5254" s="355">
        <v>72.64</v>
      </c>
    </row>
    <row r="5255" spans="1:4" ht="81">
      <c r="A5255" s="353">
        <v>89283</v>
      </c>
      <c r="B5255" s="354" t="s">
        <v>1217</v>
      </c>
      <c r="C5255" s="353" t="s">
        <v>36</v>
      </c>
      <c r="D5255" s="355">
        <v>73.73</v>
      </c>
    </row>
    <row r="5256" spans="1:4" ht="81">
      <c r="A5256" s="353">
        <v>89284</v>
      </c>
      <c r="B5256" s="354" t="s">
        <v>1218</v>
      </c>
      <c r="C5256" s="353" t="s">
        <v>36</v>
      </c>
      <c r="D5256" s="355">
        <v>66.23</v>
      </c>
    </row>
    <row r="5257" spans="1:4" ht="81">
      <c r="A5257" s="353">
        <v>89285</v>
      </c>
      <c r="B5257" s="354" t="s">
        <v>1219</v>
      </c>
      <c r="C5257" s="353" t="s">
        <v>36</v>
      </c>
      <c r="D5257" s="355">
        <v>67.319999999999993</v>
      </c>
    </row>
    <row r="5258" spans="1:4" ht="81">
      <c r="A5258" s="353">
        <v>89286</v>
      </c>
      <c r="B5258" s="354" t="s">
        <v>1220</v>
      </c>
      <c r="C5258" s="353" t="s">
        <v>36</v>
      </c>
      <c r="D5258" s="355">
        <v>76.73</v>
      </c>
    </row>
    <row r="5259" spans="1:4" ht="81">
      <c r="A5259" s="353">
        <v>89287</v>
      </c>
      <c r="B5259" s="354" t="s">
        <v>1221</v>
      </c>
      <c r="C5259" s="353" t="s">
        <v>36</v>
      </c>
      <c r="D5259" s="355">
        <v>77.819999999999993</v>
      </c>
    </row>
    <row r="5260" spans="1:4" ht="81">
      <c r="A5260" s="353">
        <v>89288</v>
      </c>
      <c r="B5260" s="354" t="s">
        <v>1222</v>
      </c>
      <c r="C5260" s="353" t="s">
        <v>36</v>
      </c>
      <c r="D5260" s="355">
        <v>68.55</v>
      </c>
    </row>
    <row r="5261" spans="1:4" ht="81">
      <c r="A5261" s="353">
        <v>89289</v>
      </c>
      <c r="B5261" s="354" t="s">
        <v>1223</v>
      </c>
      <c r="C5261" s="353" t="s">
        <v>36</v>
      </c>
      <c r="D5261" s="355">
        <v>69.64</v>
      </c>
    </row>
    <row r="5262" spans="1:4" ht="81">
      <c r="A5262" s="353">
        <v>89290</v>
      </c>
      <c r="B5262" s="354" t="s">
        <v>1224</v>
      </c>
      <c r="C5262" s="353" t="s">
        <v>36</v>
      </c>
      <c r="D5262" s="355">
        <v>80.540000000000006</v>
      </c>
    </row>
    <row r="5263" spans="1:4" ht="81">
      <c r="A5263" s="353">
        <v>89291</v>
      </c>
      <c r="B5263" s="354" t="s">
        <v>1225</v>
      </c>
      <c r="C5263" s="353" t="s">
        <v>36</v>
      </c>
      <c r="D5263" s="355">
        <v>81.75</v>
      </c>
    </row>
    <row r="5264" spans="1:4" ht="81">
      <c r="A5264" s="353">
        <v>89292</v>
      </c>
      <c r="B5264" s="354" t="s">
        <v>1226</v>
      </c>
      <c r="C5264" s="353" t="s">
        <v>36</v>
      </c>
      <c r="D5264" s="355">
        <v>74.08</v>
      </c>
    </row>
    <row r="5265" spans="1:4" ht="81">
      <c r="A5265" s="353">
        <v>89293</v>
      </c>
      <c r="B5265" s="354" t="s">
        <v>1227</v>
      </c>
      <c r="C5265" s="353" t="s">
        <v>36</v>
      </c>
      <c r="D5265" s="355">
        <v>75.290000000000006</v>
      </c>
    </row>
    <row r="5266" spans="1:4" ht="81">
      <c r="A5266" s="353">
        <v>89294</v>
      </c>
      <c r="B5266" s="354" t="s">
        <v>1228</v>
      </c>
      <c r="C5266" s="353" t="s">
        <v>36</v>
      </c>
      <c r="D5266" s="355">
        <v>86.4</v>
      </c>
    </row>
    <row r="5267" spans="1:4" ht="81">
      <c r="A5267" s="353">
        <v>89295</v>
      </c>
      <c r="B5267" s="354" t="s">
        <v>1229</v>
      </c>
      <c r="C5267" s="353" t="s">
        <v>36</v>
      </c>
      <c r="D5267" s="355">
        <v>87.61</v>
      </c>
    </row>
    <row r="5268" spans="1:4" ht="81">
      <c r="A5268" s="353">
        <v>89296</v>
      </c>
      <c r="B5268" s="354" t="s">
        <v>1230</v>
      </c>
      <c r="C5268" s="353" t="s">
        <v>36</v>
      </c>
      <c r="D5268" s="355">
        <v>77.22</v>
      </c>
    </row>
    <row r="5269" spans="1:4" ht="81">
      <c r="A5269" s="353">
        <v>89297</v>
      </c>
      <c r="B5269" s="354" t="s">
        <v>1231</v>
      </c>
      <c r="C5269" s="353" t="s">
        <v>36</v>
      </c>
      <c r="D5269" s="355">
        <v>78.430000000000007</v>
      </c>
    </row>
    <row r="5270" spans="1:4" ht="81">
      <c r="A5270" s="353">
        <v>89298</v>
      </c>
      <c r="B5270" s="354" t="s">
        <v>1232</v>
      </c>
      <c r="C5270" s="353" t="s">
        <v>36</v>
      </c>
      <c r="D5270" s="355">
        <v>81.94</v>
      </c>
    </row>
    <row r="5271" spans="1:4" ht="81">
      <c r="A5271" s="353">
        <v>89299</v>
      </c>
      <c r="B5271" s="354" t="s">
        <v>1233</v>
      </c>
      <c r="C5271" s="353" t="s">
        <v>36</v>
      </c>
      <c r="D5271" s="355">
        <v>83.49</v>
      </c>
    </row>
    <row r="5272" spans="1:4" ht="81">
      <c r="A5272" s="353">
        <v>89300</v>
      </c>
      <c r="B5272" s="354" t="s">
        <v>1234</v>
      </c>
      <c r="C5272" s="353" t="s">
        <v>36</v>
      </c>
      <c r="D5272" s="355">
        <v>75.540000000000006</v>
      </c>
    </row>
    <row r="5273" spans="1:4" ht="81">
      <c r="A5273" s="353">
        <v>89301</v>
      </c>
      <c r="B5273" s="354" t="s">
        <v>1235</v>
      </c>
      <c r="C5273" s="353" t="s">
        <v>36</v>
      </c>
      <c r="D5273" s="355">
        <v>77.09</v>
      </c>
    </row>
    <row r="5274" spans="1:4" ht="81">
      <c r="A5274" s="353">
        <v>89302</v>
      </c>
      <c r="B5274" s="354" t="s">
        <v>1236</v>
      </c>
      <c r="C5274" s="353" t="s">
        <v>36</v>
      </c>
      <c r="D5274" s="355">
        <v>88.65</v>
      </c>
    </row>
    <row r="5275" spans="1:4" ht="81">
      <c r="A5275" s="353">
        <v>89303</v>
      </c>
      <c r="B5275" s="354" t="s">
        <v>1237</v>
      </c>
      <c r="C5275" s="353" t="s">
        <v>36</v>
      </c>
      <c r="D5275" s="355">
        <v>90.2</v>
      </c>
    </row>
    <row r="5276" spans="1:4" ht="81">
      <c r="A5276" s="353">
        <v>89304</v>
      </c>
      <c r="B5276" s="354" t="s">
        <v>1238</v>
      </c>
      <c r="C5276" s="353" t="s">
        <v>36</v>
      </c>
      <c r="D5276" s="355">
        <v>79.48</v>
      </c>
    </row>
    <row r="5277" spans="1:4" ht="81">
      <c r="A5277" s="353">
        <v>89305</v>
      </c>
      <c r="B5277" s="354" t="s">
        <v>1239</v>
      </c>
      <c r="C5277" s="353" t="s">
        <v>36</v>
      </c>
      <c r="D5277" s="355">
        <v>81.03</v>
      </c>
    </row>
    <row r="5278" spans="1:4" ht="81">
      <c r="A5278" s="353">
        <v>89306</v>
      </c>
      <c r="B5278" s="354" t="s">
        <v>1240</v>
      </c>
      <c r="C5278" s="353" t="s">
        <v>36</v>
      </c>
      <c r="D5278" s="355">
        <v>90.11</v>
      </c>
    </row>
    <row r="5279" spans="1:4" ht="81">
      <c r="A5279" s="353">
        <v>89307</v>
      </c>
      <c r="B5279" s="354" t="s">
        <v>1241</v>
      </c>
      <c r="C5279" s="353" t="s">
        <v>36</v>
      </c>
      <c r="D5279" s="355">
        <v>91.83</v>
      </c>
    </row>
    <row r="5280" spans="1:4" ht="81">
      <c r="A5280" s="353">
        <v>89308</v>
      </c>
      <c r="B5280" s="354" t="s">
        <v>1242</v>
      </c>
      <c r="C5280" s="353" t="s">
        <v>36</v>
      </c>
      <c r="D5280" s="355">
        <v>83.64</v>
      </c>
    </row>
    <row r="5281" spans="1:4" ht="81">
      <c r="A5281" s="353">
        <v>89309</v>
      </c>
      <c r="B5281" s="354" t="s">
        <v>1243</v>
      </c>
      <c r="C5281" s="353" t="s">
        <v>36</v>
      </c>
      <c r="D5281" s="355">
        <v>85.36</v>
      </c>
    </row>
    <row r="5282" spans="1:4" ht="81">
      <c r="A5282" s="353">
        <v>89310</v>
      </c>
      <c r="B5282" s="354" t="s">
        <v>1244</v>
      </c>
      <c r="C5282" s="353" t="s">
        <v>36</v>
      </c>
      <c r="D5282" s="355">
        <v>102.47</v>
      </c>
    </row>
    <row r="5283" spans="1:4" ht="81">
      <c r="A5283" s="353">
        <v>89311</v>
      </c>
      <c r="B5283" s="354" t="s">
        <v>1245</v>
      </c>
      <c r="C5283" s="353" t="s">
        <v>36</v>
      </c>
      <c r="D5283" s="355">
        <v>104.19</v>
      </c>
    </row>
    <row r="5284" spans="1:4" ht="81">
      <c r="A5284" s="353">
        <v>89312</v>
      </c>
      <c r="B5284" s="354" t="s">
        <v>1246</v>
      </c>
      <c r="C5284" s="353" t="s">
        <v>36</v>
      </c>
      <c r="D5284" s="355">
        <v>88.4</v>
      </c>
    </row>
    <row r="5285" spans="1:4" ht="81">
      <c r="A5285" s="353">
        <v>89313</v>
      </c>
      <c r="B5285" s="354" t="s">
        <v>1247</v>
      </c>
      <c r="C5285" s="353" t="s">
        <v>36</v>
      </c>
      <c r="D5285" s="355">
        <v>90.12</v>
      </c>
    </row>
    <row r="5286" spans="1:4" ht="54">
      <c r="A5286" s="353">
        <v>101162</v>
      </c>
      <c r="B5286" s="354" t="s">
        <v>6206</v>
      </c>
      <c r="C5286" s="353" t="s">
        <v>36</v>
      </c>
      <c r="D5286" s="355">
        <v>132.11000000000001</v>
      </c>
    </row>
    <row r="5287" spans="1:4" ht="67.5">
      <c r="A5287" s="353">
        <v>87447</v>
      </c>
      <c r="B5287" s="354" t="s">
        <v>864</v>
      </c>
      <c r="C5287" s="353" t="s">
        <v>36</v>
      </c>
      <c r="D5287" s="355">
        <v>54.91</v>
      </c>
    </row>
    <row r="5288" spans="1:4" ht="67.5">
      <c r="A5288" s="353">
        <v>87448</v>
      </c>
      <c r="B5288" s="354" t="s">
        <v>865</v>
      </c>
      <c r="C5288" s="353" t="s">
        <v>36</v>
      </c>
      <c r="D5288" s="355">
        <v>55.3</v>
      </c>
    </row>
    <row r="5289" spans="1:4" ht="81">
      <c r="A5289" s="353">
        <v>87449</v>
      </c>
      <c r="B5289" s="354" t="s">
        <v>866</v>
      </c>
      <c r="C5289" s="353" t="s">
        <v>36</v>
      </c>
      <c r="D5289" s="355">
        <v>71.989999999999995</v>
      </c>
    </row>
    <row r="5290" spans="1:4" ht="81">
      <c r="A5290" s="353">
        <v>87450</v>
      </c>
      <c r="B5290" s="354" t="s">
        <v>867</v>
      </c>
      <c r="C5290" s="353" t="s">
        <v>36</v>
      </c>
      <c r="D5290" s="355">
        <v>72.91</v>
      </c>
    </row>
    <row r="5291" spans="1:4" ht="81">
      <c r="A5291" s="353">
        <v>87451</v>
      </c>
      <c r="B5291" s="354" t="s">
        <v>868</v>
      </c>
      <c r="C5291" s="353" t="s">
        <v>36</v>
      </c>
      <c r="D5291" s="355">
        <v>89.35</v>
      </c>
    </row>
    <row r="5292" spans="1:4" ht="81">
      <c r="A5292" s="353">
        <v>87452</v>
      </c>
      <c r="B5292" s="354" t="s">
        <v>869</v>
      </c>
      <c r="C5292" s="353" t="s">
        <v>36</v>
      </c>
      <c r="D5292" s="355">
        <v>89.86</v>
      </c>
    </row>
    <row r="5293" spans="1:4" ht="81">
      <c r="A5293" s="353">
        <v>87453</v>
      </c>
      <c r="B5293" s="354" t="s">
        <v>870</v>
      </c>
      <c r="C5293" s="353" t="s">
        <v>36</v>
      </c>
      <c r="D5293" s="355">
        <v>50.65</v>
      </c>
    </row>
    <row r="5294" spans="1:4" ht="81">
      <c r="A5294" s="353">
        <v>87454</v>
      </c>
      <c r="B5294" s="354" t="s">
        <v>871</v>
      </c>
      <c r="C5294" s="353" t="s">
        <v>36</v>
      </c>
      <c r="D5294" s="355">
        <v>51.44</v>
      </c>
    </row>
    <row r="5295" spans="1:4" ht="81">
      <c r="A5295" s="353">
        <v>87455</v>
      </c>
      <c r="B5295" s="354" t="s">
        <v>872</v>
      </c>
      <c r="C5295" s="353" t="s">
        <v>36</v>
      </c>
      <c r="D5295" s="355">
        <v>66.209999999999994</v>
      </c>
    </row>
    <row r="5296" spans="1:4" ht="81">
      <c r="A5296" s="353">
        <v>87456</v>
      </c>
      <c r="B5296" s="354" t="s">
        <v>873</v>
      </c>
      <c r="C5296" s="353" t="s">
        <v>36</v>
      </c>
      <c r="D5296" s="355">
        <v>67.540000000000006</v>
      </c>
    </row>
    <row r="5297" spans="1:4" ht="81">
      <c r="A5297" s="353">
        <v>87457</v>
      </c>
      <c r="B5297" s="354" t="s">
        <v>874</v>
      </c>
      <c r="C5297" s="353" t="s">
        <v>36</v>
      </c>
      <c r="D5297" s="355">
        <v>81.2</v>
      </c>
    </row>
    <row r="5298" spans="1:4" ht="81">
      <c r="A5298" s="353">
        <v>87458</v>
      </c>
      <c r="B5298" s="354" t="s">
        <v>875</v>
      </c>
      <c r="C5298" s="353" t="s">
        <v>36</v>
      </c>
      <c r="D5298" s="355">
        <v>82.35</v>
      </c>
    </row>
    <row r="5299" spans="1:4" ht="67.5">
      <c r="A5299" s="353">
        <v>87459</v>
      </c>
      <c r="B5299" s="354" t="s">
        <v>876</v>
      </c>
      <c r="C5299" s="353" t="s">
        <v>36</v>
      </c>
      <c r="D5299" s="355">
        <v>60.06</v>
      </c>
    </row>
    <row r="5300" spans="1:4" ht="67.5">
      <c r="A5300" s="353">
        <v>87460</v>
      </c>
      <c r="B5300" s="354" t="s">
        <v>877</v>
      </c>
      <c r="C5300" s="353" t="s">
        <v>36</v>
      </c>
      <c r="D5300" s="355">
        <v>60.85</v>
      </c>
    </row>
    <row r="5301" spans="1:4" ht="81">
      <c r="A5301" s="353">
        <v>87461</v>
      </c>
      <c r="B5301" s="354" t="s">
        <v>878</v>
      </c>
      <c r="C5301" s="353" t="s">
        <v>36</v>
      </c>
      <c r="D5301" s="355">
        <v>77.209999999999994</v>
      </c>
    </row>
    <row r="5302" spans="1:4" ht="81">
      <c r="A5302" s="353">
        <v>87462</v>
      </c>
      <c r="B5302" s="354" t="s">
        <v>879</v>
      </c>
      <c r="C5302" s="353" t="s">
        <v>36</v>
      </c>
      <c r="D5302" s="355">
        <v>78.13</v>
      </c>
    </row>
    <row r="5303" spans="1:4" ht="81">
      <c r="A5303" s="353">
        <v>87463</v>
      </c>
      <c r="B5303" s="354" t="s">
        <v>880</v>
      </c>
      <c r="C5303" s="353" t="s">
        <v>36</v>
      </c>
      <c r="D5303" s="355">
        <v>93.98</v>
      </c>
    </row>
    <row r="5304" spans="1:4" ht="81">
      <c r="A5304" s="353">
        <v>87464</v>
      </c>
      <c r="B5304" s="354" t="s">
        <v>881</v>
      </c>
      <c r="C5304" s="353" t="s">
        <v>36</v>
      </c>
      <c r="D5304" s="355">
        <v>95.13</v>
      </c>
    </row>
    <row r="5305" spans="1:4" ht="81">
      <c r="A5305" s="353">
        <v>87465</v>
      </c>
      <c r="B5305" s="354" t="s">
        <v>882</v>
      </c>
      <c r="C5305" s="353" t="s">
        <v>36</v>
      </c>
      <c r="D5305" s="355">
        <v>53.58</v>
      </c>
    </row>
    <row r="5306" spans="1:4" ht="81">
      <c r="A5306" s="353">
        <v>87466</v>
      </c>
      <c r="B5306" s="354" t="s">
        <v>883</v>
      </c>
      <c r="C5306" s="353" t="s">
        <v>36</v>
      </c>
      <c r="D5306" s="355">
        <v>54.37</v>
      </c>
    </row>
    <row r="5307" spans="1:4" ht="81">
      <c r="A5307" s="353">
        <v>87467</v>
      </c>
      <c r="B5307" s="354" t="s">
        <v>884</v>
      </c>
      <c r="C5307" s="353" t="s">
        <v>36</v>
      </c>
      <c r="D5307" s="355">
        <v>69.63</v>
      </c>
    </row>
    <row r="5308" spans="1:4" ht="81">
      <c r="A5308" s="353">
        <v>87468</v>
      </c>
      <c r="B5308" s="354" t="s">
        <v>885</v>
      </c>
      <c r="C5308" s="353" t="s">
        <v>36</v>
      </c>
      <c r="D5308" s="355">
        <v>70.55</v>
      </c>
    </row>
    <row r="5309" spans="1:4" ht="81">
      <c r="A5309" s="353">
        <v>87469</v>
      </c>
      <c r="B5309" s="354" t="s">
        <v>886</v>
      </c>
      <c r="C5309" s="353" t="s">
        <v>36</v>
      </c>
      <c r="D5309" s="355">
        <v>84.76</v>
      </c>
    </row>
    <row r="5310" spans="1:4" ht="81">
      <c r="A5310" s="353">
        <v>87470</v>
      </c>
      <c r="B5310" s="354" t="s">
        <v>887</v>
      </c>
      <c r="C5310" s="353" t="s">
        <v>36</v>
      </c>
      <c r="D5310" s="355">
        <v>85.91</v>
      </c>
    </row>
    <row r="5311" spans="1:4" ht="81">
      <c r="A5311" s="353">
        <v>89044</v>
      </c>
      <c r="B5311" s="354" t="s">
        <v>1159</v>
      </c>
      <c r="C5311" s="353" t="s">
        <v>36</v>
      </c>
      <c r="D5311" s="355">
        <v>54.01</v>
      </c>
    </row>
    <row r="5312" spans="1:4" ht="81">
      <c r="A5312" s="353">
        <v>89169</v>
      </c>
      <c r="B5312" s="354" t="s">
        <v>1167</v>
      </c>
      <c r="C5312" s="353" t="s">
        <v>36</v>
      </c>
      <c r="D5312" s="355">
        <v>54.88</v>
      </c>
    </row>
    <row r="5313" spans="1:7" ht="81">
      <c r="A5313" s="353">
        <v>89978</v>
      </c>
      <c r="B5313" s="354" t="s">
        <v>1655</v>
      </c>
      <c r="C5313" s="353" t="s">
        <v>36</v>
      </c>
      <c r="D5313" s="355">
        <v>71.34</v>
      </c>
    </row>
    <row r="5314" spans="1:7" ht="67.5">
      <c r="A5314" s="353">
        <v>89453</v>
      </c>
      <c r="B5314" s="354" t="s">
        <v>1326</v>
      </c>
      <c r="C5314" s="353" t="s">
        <v>36</v>
      </c>
      <c r="D5314" s="355">
        <v>66.25</v>
      </c>
      <c r="G5314" s="5"/>
    </row>
    <row r="5315" spans="1:7" ht="67.5">
      <c r="A5315" s="353">
        <v>89454</v>
      </c>
      <c r="B5315" s="354" t="s">
        <v>1327</v>
      </c>
      <c r="C5315" s="353" t="s">
        <v>36</v>
      </c>
      <c r="D5315" s="355">
        <v>61.77</v>
      </c>
      <c r="G5315" s="5"/>
    </row>
    <row r="5316" spans="1:7" ht="67.5">
      <c r="A5316" s="353">
        <v>89455</v>
      </c>
      <c r="B5316" s="354" t="s">
        <v>1328</v>
      </c>
      <c r="C5316" s="353" t="s">
        <v>36</v>
      </c>
      <c r="D5316" s="355">
        <v>81.61</v>
      </c>
      <c r="G5316" s="5"/>
    </row>
    <row r="5317" spans="1:7" ht="67.5">
      <c r="A5317" s="353">
        <v>89456</v>
      </c>
      <c r="B5317" s="354" t="s">
        <v>1329</v>
      </c>
      <c r="C5317" s="353" t="s">
        <v>36</v>
      </c>
      <c r="D5317" s="355">
        <v>76.739999999999995</v>
      </c>
    </row>
    <row r="5318" spans="1:7" ht="67.5">
      <c r="A5318" s="353">
        <v>89457</v>
      </c>
      <c r="B5318" s="354" t="s">
        <v>1330</v>
      </c>
      <c r="C5318" s="353" t="s">
        <v>36</v>
      </c>
      <c r="D5318" s="355">
        <v>69.680000000000007</v>
      </c>
    </row>
    <row r="5319" spans="1:7" ht="67.5">
      <c r="A5319" s="353">
        <v>89458</v>
      </c>
      <c r="B5319" s="354" t="s">
        <v>1331</v>
      </c>
      <c r="C5319" s="353" t="s">
        <v>36</v>
      </c>
      <c r="D5319" s="355">
        <v>63.76</v>
      </c>
    </row>
    <row r="5320" spans="1:7" ht="67.5">
      <c r="A5320" s="353">
        <v>89459</v>
      </c>
      <c r="B5320" s="354" t="s">
        <v>1332</v>
      </c>
      <c r="C5320" s="353" t="s">
        <v>36</v>
      </c>
      <c r="D5320" s="355">
        <v>85.36</v>
      </c>
    </row>
    <row r="5321" spans="1:7" ht="67.5">
      <c r="A5321" s="353">
        <v>89460</v>
      </c>
      <c r="B5321" s="354" t="s">
        <v>1333</v>
      </c>
      <c r="C5321" s="353" t="s">
        <v>36</v>
      </c>
      <c r="D5321" s="355">
        <v>78.98</v>
      </c>
    </row>
    <row r="5322" spans="1:7" ht="67.5">
      <c r="A5322" s="353">
        <v>89462</v>
      </c>
      <c r="B5322" s="354" t="s">
        <v>1334</v>
      </c>
      <c r="C5322" s="353" t="s">
        <v>36</v>
      </c>
      <c r="D5322" s="355">
        <v>78.78</v>
      </c>
    </row>
    <row r="5323" spans="1:7" ht="67.5">
      <c r="A5323" s="353">
        <v>89463</v>
      </c>
      <c r="B5323" s="354" t="s">
        <v>1335</v>
      </c>
      <c r="C5323" s="353" t="s">
        <v>36</v>
      </c>
      <c r="D5323" s="355">
        <v>74.27</v>
      </c>
    </row>
    <row r="5324" spans="1:7" ht="67.5">
      <c r="A5324" s="353">
        <v>89464</v>
      </c>
      <c r="B5324" s="354" t="s">
        <v>1336</v>
      </c>
      <c r="C5324" s="353" t="s">
        <v>36</v>
      </c>
      <c r="D5324" s="355">
        <v>94.29</v>
      </c>
    </row>
    <row r="5325" spans="1:7" ht="67.5">
      <c r="A5325" s="353">
        <v>89465</v>
      </c>
      <c r="B5325" s="354" t="s">
        <v>1337</v>
      </c>
      <c r="C5325" s="353" t="s">
        <v>36</v>
      </c>
      <c r="D5325" s="355">
        <v>89.49</v>
      </c>
    </row>
    <row r="5326" spans="1:7" ht="67.5">
      <c r="A5326" s="353">
        <v>89466</v>
      </c>
      <c r="B5326" s="354" t="s">
        <v>1338</v>
      </c>
      <c r="C5326" s="353" t="s">
        <v>36</v>
      </c>
      <c r="D5326" s="355">
        <v>83.62</v>
      </c>
    </row>
    <row r="5327" spans="1:7" ht="67.5">
      <c r="A5327" s="353">
        <v>89467</v>
      </c>
      <c r="B5327" s="354" t="s">
        <v>1339</v>
      </c>
      <c r="C5327" s="353" t="s">
        <v>36</v>
      </c>
      <c r="D5327" s="355">
        <v>77.11</v>
      </c>
    </row>
    <row r="5328" spans="1:7" ht="67.5">
      <c r="A5328" s="353">
        <v>89468</v>
      </c>
      <c r="B5328" s="354" t="s">
        <v>1340</v>
      </c>
      <c r="C5328" s="353" t="s">
        <v>36</v>
      </c>
      <c r="D5328" s="355">
        <v>99.35</v>
      </c>
    </row>
    <row r="5329" spans="1:4" ht="67.5">
      <c r="A5329" s="353">
        <v>89469</v>
      </c>
      <c r="B5329" s="354" t="s">
        <v>1341</v>
      </c>
      <c r="C5329" s="353" t="s">
        <v>36</v>
      </c>
      <c r="D5329" s="355">
        <v>92.54</v>
      </c>
    </row>
    <row r="5330" spans="1:4" ht="81">
      <c r="A5330" s="353">
        <v>89470</v>
      </c>
      <c r="B5330" s="354" t="s">
        <v>1342</v>
      </c>
      <c r="C5330" s="353" t="s">
        <v>36</v>
      </c>
      <c r="D5330" s="355">
        <v>76.97</v>
      </c>
    </row>
    <row r="5331" spans="1:4" ht="81">
      <c r="A5331" s="353">
        <v>89471</v>
      </c>
      <c r="B5331" s="354" t="s">
        <v>1343</v>
      </c>
      <c r="C5331" s="353" t="s">
        <v>36</v>
      </c>
      <c r="D5331" s="355">
        <v>72.489999999999995</v>
      </c>
    </row>
    <row r="5332" spans="1:4" ht="81">
      <c r="A5332" s="353">
        <v>89472</v>
      </c>
      <c r="B5332" s="354" t="s">
        <v>1344</v>
      </c>
      <c r="C5332" s="353" t="s">
        <v>36</v>
      </c>
      <c r="D5332" s="355">
        <v>92.3</v>
      </c>
    </row>
    <row r="5333" spans="1:4" ht="81">
      <c r="A5333" s="353">
        <v>89473</v>
      </c>
      <c r="B5333" s="354" t="s">
        <v>1345</v>
      </c>
      <c r="C5333" s="353" t="s">
        <v>36</v>
      </c>
      <c r="D5333" s="355">
        <v>87.61</v>
      </c>
    </row>
    <row r="5334" spans="1:4" ht="81">
      <c r="A5334" s="353">
        <v>89474</v>
      </c>
      <c r="B5334" s="354" t="s">
        <v>1346</v>
      </c>
      <c r="C5334" s="353" t="s">
        <v>36</v>
      </c>
      <c r="D5334" s="355">
        <v>83.28</v>
      </c>
    </row>
    <row r="5335" spans="1:4" ht="81">
      <c r="A5335" s="353">
        <v>89475</v>
      </c>
      <c r="B5335" s="354" t="s">
        <v>1347</v>
      </c>
      <c r="C5335" s="353" t="s">
        <v>36</v>
      </c>
      <c r="D5335" s="355">
        <v>76.06</v>
      </c>
    </row>
    <row r="5336" spans="1:4" ht="81">
      <c r="A5336" s="353">
        <v>89476</v>
      </c>
      <c r="B5336" s="354" t="s">
        <v>1348</v>
      </c>
      <c r="C5336" s="353" t="s">
        <v>36</v>
      </c>
      <c r="D5336" s="355">
        <v>99.11</v>
      </c>
    </row>
    <row r="5337" spans="1:4" ht="81">
      <c r="A5337" s="353">
        <v>89477</v>
      </c>
      <c r="B5337" s="354" t="s">
        <v>1349</v>
      </c>
      <c r="C5337" s="353" t="s">
        <v>36</v>
      </c>
      <c r="D5337" s="355">
        <v>91.61</v>
      </c>
    </row>
    <row r="5338" spans="1:4" ht="81">
      <c r="A5338" s="353">
        <v>89478</v>
      </c>
      <c r="B5338" s="354" t="s">
        <v>1350</v>
      </c>
      <c r="C5338" s="353" t="s">
        <v>36</v>
      </c>
      <c r="D5338" s="355">
        <v>89.72</v>
      </c>
    </row>
    <row r="5339" spans="1:4" ht="81">
      <c r="A5339" s="353">
        <v>89479</v>
      </c>
      <c r="B5339" s="354" t="s">
        <v>1351</v>
      </c>
      <c r="C5339" s="353" t="s">
        <v>36</v>
      </c>
      <c r="D5339" s="355">
        <v>85.21</v>
      </c>
    </row>
    <row r="5340" spans="1:4" ht="81">
      <c r="A5340" s="353">
        <v>89480</v>
      </c>
      <c r="B5340" s="354" t="s">
        <v>1352</v>
      </c>
      <c r="C5340" s="353" t="s">
        <v>36</v>
      </c>
      <c r="D5340" s="355">
        <v>105.23</v>
      </c>
    </row>
    <row r="5341" spans="1:4" ht="81">
      <c r="A5341" s="353">
        <v>89483</v>
      </c>
      <c r="B5341" s="354" t="s">
        <v>1354</v>
      </c>
      <c r="C5341" s="353" t="s">
        <v>36</v>
      </c>
      <c r="D5341" s="355">
        <v>100.6</v>
      </c>
    </row>
    <row r="5342" spans="1:4" ht="81">
      <c r="A5342" s="353">
        <v>89484</v>
      </c>
      <c r="B5342" s="354" t="s">
        <v>1355</v>
      </c>
      <c r="C5342" s="353" t="s">
        <v>36</v>
      </c>
      <c r="D5342" s="355">
        <v>97.44</v>
      </c>
    </row>
    <row r="5343" spans="1:4" ht="81">
      <c r="A5343" s="353">
        <v>89486</v>
      </c>
      <c r="B5343" s="354" t="s">
        <v>1356</v>
      </c>
      <c r="C5343" s="353" t="s">
        <v>36</v>
      </c>
      <c r="D5343" s="355">
        <v>89.81</v>
      </c>
    </row>
    <row r="5344" spans="1:4" ht="81">
      <c r="A5344" s="353">
        <v>89487</v>
      </c>
      <c r="B5344" s="354" t="s">
        <v>1357</v>
      </c>
      <c r="C5344" s="353" t="s">
        <v>36</v>
      </c>
      <c r="D5344" s="355">
        <v>113.35</v>
      </c>
    </row>
    <row r="5345" spans="1:4" ht="81">
      <c r="A5345" s="353">
        <v>89488</v>
      </c>
      <c r="B5345" s="354" t="s">
        <v>1358</v>
      </c>
      <c r="C5345" s="353" t="s">
        <v>36</v>
      </c>
      <c r="D5345" s="355">
        <v>105.41</v>
      </c>
    </row>
    <row r="5346" spans="1:4" ht="67.5">
      <c r="A5346" s="353">
        <v>91815</v>
      </c>
      <c r="B5346" s="354" t="s">
        <v>1905</v>
      </c>
      <c r="C5346" s="353" t="s">
        <v>36</v>
      </c>
      <c r="D5346" s="355">
        <v>65.319999999999993</v>
      </c>
    </row>
    <row r="5347" spans="1:4" ht="67.5">
      <c r="A5347" s="353">
        <v>91816</v>
      </c>
      <c r="B5347" s="354" t="s">
        <v>1906</v>
      </c>
      <c r="C5347" s="353" t="s">
        <v>36</v>
      </c>
      <c r="D5347" s="355">
        <v>78.319999999999993</v>
      </c>
    </row>
    <row r="5348" spans="1:4" ht="54">
      <c r="A5348" s="353">
        <v>101161</v>
      </c>
      <c r="B5348" s="354" t="s">
        <v>6207</v>
      </c>
      <c r="C5348" s="353" t="s">
        <v>36</v>
      </c>
      <c r="D5348" s="355">
        <v>157.02000000000001</v>
      </c>
    </row>
    <row r="5349" spans="1:4" ht="54">
      <c r="A5349" s="353">
        <v>101163</v>
      </c>
      <c r="B5349" s="354" t="s">
        <v>6208</v>
      </c>
      <c r="C5349" s="353" t="s">
        <v>36</v>
      </c>
      <c r="D5349" s="355">
        <v>994.34</v>
      </c>
    </row>
    <row r="5350" spans="1:4" ht="54">
      <c r="A5350" s="353">
        <v>101164</v>
      </c>
      <c r="B5350" s="354" t="s">
        <v>6209</v>
      </c>
      <c r="C5350" s="353" t="s">
        <v>36</v>
      </c>
      <c r="D5350" s="355">
        <v>708.06</v>
      </c>
    </row>
    <row r="5351" spans="1:4" ht="54">
      <c r="A5351" s="353">
        <v>96358</v>
      </c>
      <c r="B5351" s="354" t="s">
        <v>2985</v>
      </c>
      <c r="C5351" s="353" t="s">
        <v>36</v>
      </c>
      <c r="D5351" s="355">
        <v>81.569999999999993</v>
      </c>
    </row>
    <row r="5352" spans="1:4" ht="54">
      <c r="A5352" s="353">
        <v>96359</v>
      </c>
      <c r="B5352" s="354" t="s">
        <v>2986</v>
      </c>
      <c r="C5352" s="353" t="s">
        <v>36</v>
      </c>
      <c r="D5352" s="355">
        <v>92.65</v>
      </c>
    </row>
    <row r="5353" spans="1:4" ht="54">
      <c r="A5353" s="353">
        <v>96360</v>
      </c>
      <c r="B5353" s="354" t="s">
        <v>2987</v>
      </c>
      <c r="C5353" s="353" t="s">
        <v>36</v>
      </c>
      <c r="D5353" s="355">
        <v>110.95</v>
      </c>
    </row>
    <row r="5354" spans="1:4" ht="54">
      <c r="A5354" s="353">
        <v>96361</v>
      </c>
      <c r="B5354" s="354" t="s">
        <v>2988</v>
      </c>
      <c r="C5354" s="353" t="s">
        <v>36</v>
      </c>
      <c r="D5354" s="355">
        <v>132.68</v>
      </c>
    </row>
    <row r="5355" spans="1:4" ht="67.5">
      <c r="A5355" s="353">
        <v>96362</v>
      </c>
      <c r="B5355" s="354" t="s">
        <v>2989</v>
      </c>
      <c r="C5355" s="353" t="s">
        <v>36</v>
      </c>
      <c r="D5355" s="355">
        <v>104.66</v>
      </c>
    </row>
    <row r="5356" spans="1:4" ht="67.5">
      <c r="A5356" s="353">
        <v>96363</v>
      </c>
      <c r="B5356" s="354" t="s">
        <v>2990</v>
      </c>
      <c r="C5356" s="353" t="s">
        <v>36</v>
      </c>
      <c r="D5356" s="355">
        <v>115.96</v>
      </c>
    </row>
    <row r="5357" spans="1:4" ht="67.5">
      <c r="A5357" s="353">
        <v>96364</v>
      </c>
      <c r="B5357" s="354" t="s">
        <v>2991</v>
      </c>
      <c r="C5357" s="353" t="s">
        <v>36</v>
      </c>
      <c r="D5357" s="355">
        <v>134.04</v>
      </c>
    </row>
    <row r="5358" spans="1:4" ht="67.5">
      <c r="A5358" s="353">
        <v>96365</v>
      </c>
      <c r="B5358" s="354" t="s">
        <v>2992</v>
      </c>
      <c r="C5358" s="353" t="s">
        <v>36</v>
      </c>
      <c r="D5358" s="355">
        <v>155.99</v>
      </c>
    </row>
    <row r="5359" spans="1:4" ht="54">
      <c r="A5359" s="353">
        <v>96366</v>
      </c>
      <c r="B5359" s="354" t="s">
        <v>2993</v>
      </c>
      <c r="C5359" s="353" t="s">
        <v>36</v>
      </c>
      <c r="D5359" s="355">
        <v>127.74</v>
      </c>
    </row>
    <row r="5360" spans="1:4" ht="54">
      <c r="A5360" s="353">
        <v>96367</v>
      </c>
      <c r="B5360" s="354" t="s">
        <v>2994</v>
      </c>
      <c r="C5360" s="353" t="s">
        <v>36</v>
      </c>
      <c r="D5360" s="355">
        <v>139.24</v>
      </c>
    </row>
    <row r="5361" spans="1:4" ht="54">
      <c r="A5361" s="353">
        <v>96368</v>
      </c>
      <c r="B5361" s="354" t="s">
        <v>2995</v>
      </c>
      <c r="C5361" s="353" t="s">
        <v>36</v>
      </c>
      <c r="D5361" s="355">
        <v>157.12</v>
      </c>
    </row>
    <row r="5362" spans="1:4" ht="54">
      <c r="A5362" s="353">
        <v>96369</v>
      </c>
      <c r="B5362" s="354" t="s">
        <v>2996</v>
      </c>
      <c r="C5362" s="353" t="s">
        <v>36</v>
      </c>
      <c r="D5362" s="355">
        <v>179.29</v>
      </c>
    </row>
    <row r="5363" spans="1:4" ht="54">
      <c r="A5363" s="353">
        <v>96370</v>
      </c>
      <c r="B5363" s="354" t="s">
        <v>2997</v>
      </c>
      <c r="C5363" s="353" t="s">
        <v>36</v>
      </c>
      <c r="D5363" s="355">
        <v>55.81</v>
      </c>
    </row>
    <row r="5364" spans="1:4" ht="54">
      <c r="A5364" s="353">
        <v>96371</v>
      </c>
      <c r="B5364" s="354" t="s">
        <v>2998</v>
      </c>
      <c r="C5364" s="353" t="s">
        <v>36</v>
      </c>
      <c r="D5364" s="355">
        <v>66.739999999999995</v>
      </c>
    </row>
    <row r="5365" spans="1:4" ht="27">
      <c r="A5365" s="353">
        <v>96373</v>
      </c>
      <c r="B5365" s="354" t="s">
        <v>2999</v>
      </c>
      <c r="C5365" s="353" t="s">
        <v>15</v>
      </c>
      <c r="D5365" s="355">
        <v>10.34</v>
      </c>
    </row>
    <row r="5366" spans="1:4" ht="27">
      <c r="A5366" s="353">
        <v>96374</v>
      </c>
      <c r="B5366" s="354" t="s">
        <v>3000</v>
      </c>
      <c r="C5366" s="353" t="s">
        <v>15</v>
      </c>
      <c r="D5366" s="355">
        <v>16.84</v>
      </c>
    </row>
    <row r="5367" spans="1:4" ht="27">
      <c r="A5367" s="353">
        <v>102235</v>
      </c>
      <c r="B5367" s="354" t="s">
        <v>6210</v>
      </c>
      <c r="C5367" s="353" t="s">
        <v>36</v>
      </c>
      <c r="D5367" s="355">
        <v>417.13</v>
      </c>
    </row>
    <row r="5368" spans="1:4" ht="54">
      <c r="A5368" s="353">
        <v>102253</v>
      </c>
      <c r="B5368" s="354" t="s">
        <v>6211</v>
      </c>
      <c r="C5368" s="353" t="s">
        <v>36</v>
      </c>
      <c r="D5368" s="355">
        <v>566.95000000000005</v>
      </c>
    </row>
    <row r="5369" spans="1:4" ht="54">
      <c r="A5369" s="353">
        <v>102254</v>
      </c>
      <c r="B5369" s="354" t="s">
        <v>6212</v>
      </c>
      <c r="C5369" s="353" t="s">
        <v>36</v>
      </c>
      <c r="D5369" s="355">
        <v>680.89</v>
      </c>
    </row>
    <row r="5370" spans="1:4" ht="40.5">
      <c r="A5370" s="353">
        <v>102255</v>
      </c>
      <c r="B5370" s="354" t="s">
        <v>6213</v>
      </c>
      <c r="C5370" s="353" t="s">
        <v>36</v>
      </c>
      <c r="D5370" s="355">
        <v>575.78</v>
      </c>
    </row>
    <row r="5371" spans="1:4" ht="40.5">
      <c r="A5371" s="353">
        <v>102256</v>
      </c>
      <c r="B5371" s="354" t="s">
        <v>6214</v>
      </c>
      <c r="C5371" s="353" t="s">
        <v>36</v>
      </c>
      <c r="D5371" s="355">
        <v>779.84</v>
      </c>
    </row>
    <row r="5372" spans="1:4" ht="54">
      <c r="A5372" s="353">
        <v>102257</v>
      </c>
      <c r="B5372" s="354" t="s">
        <v>6215</v>
      </c>
      <c r="C5372" s="353" t="s">
        <v>36</v>
      </c>
      <c r="D5372" s="355">
        <v>246.37</v>
      </c>
    </row>
    <row r="5373" spans="1:4" ht="40.5">
      <c r="A5373" s="353">
        <v>102258</v>
      </c>
      <c r="B5373" s="354" t="s">
        <v>6216</v>
      </c>
      <c r="C5373" s="353" t="s">
        <v>36</v>
      </c>
      <c r="D5373" s="355">
        <v>265.93</v>
      </c>
    </row>
    <row r="5374" spans="1:4" ht="67.5">
      <c r="A5374" s="353">
        <v>101154</v>
      </c>
      <c r="B5374" s="354" t="s">
        <v>6217</v>
      </c>
      <c r="C5374" s="353" t="s">
        <v>36</v>
      </c>
      <c r="D5374" s="355">
        <v>91.35</v>
      </c>
    </row>
    <row r="5375" spans="1:4" ht="67.5">
      <c r="A5375" s="353">
        <v>101155</v>
      </c>
      <c r="B5375" s="354" t="s">
        <v>6218</v>
      </c>
      <c r="C5375" s="353" t="s">
        <v>36</v>
      </c>
      <c r="D5375" s="355">
        <v>128.76</v>
      </c>
    </row>
    <row r="5376" spans="1:4" ht="67.5">
      <c r="A5376" s="353">
        <v>101156</v>
      </c>
      <c r="B5376" s="354" t="s">
        <v>6219</v>
      </c>
      <c r="C5376" s="353" t="s">
        <v>36</v>
      </c>
      <c r="D5376" s="355">
        <v>189.74</v>
      </c>
    </row>
    <row r="5377" spans="1:4" ht="40.5">
      <c r="A5377" s="353">
        <v>101810</v>
      </c>
      <c r="B5377" s="354" t="s">
        <v>6220</v>
      </c>
      <c r="C5377" s="353" t="s">
        <v>24</v>
      </c>
      <c r="D5377" s="355">
        <v>1318.38</v>
      </c>
    </row>
    <row r="5378" spans="1:4" ht="40.5">
      <c r="A5378" s="353">
        <v>101811</v>
      </c>
      <c r="B5378" s="354" t="s">
        <v>6221</v>
      </c>
      <c r="C5378" s="353" t="s">
        <v>24</v>
      </c>
      <c r="D5378" s="355">
        <v>1177.5</v>
      </c>
    </row>
    <row r="5379" spans="1:4" ht="54">
      <c r="A5379" s="353">
        <v>101812</v>
      </c>
      <c r="B5379" s="354" t="s">
        <v>6817</v>
      </c>
      <c r="C5379" s="353" t="s">
        <v>24</v>
      </c>
      <c r="D5379" s="355">
        <v>1392.02</v>
      </c>
    </row>
    <row r="5380" spans="1:4" ht="54">
      <c r="A5380" s="353">
        <v>101813</v>
      </c>
      <c r="B5380" s="354" t="s">
        <v>6818</v>
      </c>
      <c r="C5380" s="353" t="s">
        <v>24</v>
      </c>
      <c r="D5380" s="355">
        <v>1251.1400000000001</v>
      </c>
    </row>
    <row r="5381" spans="1:4" ht="81">
      <c r="A5381" s="353">
        <v>101814</v>
      </c>
      <c r="B5381" s="354" t="s">
        <v>6819</v>
      </c>
      <c r="C5381" s="353" t="s">
        <v>36</v>
      </c>
      <c r="D5381" s="355">
        <v>31.84</v>
      </c>
    </row>
    <row r="5382" spans="1:4" ht="81">
      <c r="A5382" s="353">
        <v>101815</v>
      </c>
      <c r="B5382" s="354" t="s">
        <v>6820</v>
      </c>
      <c r="C5382" s="353" t="s">
        <v>36</v>
      </c>
      <c r="D5382" s="355">
        <v>62</v>
      </c>
    </row>
    <row r="5383" spans="1:4" ht="81">
      <c r="A5383" s="353">
        <v>101816</v>
      </c>
      <c r="B5383" s="354" t="s">
        <v>6821</v>
      </c>
      <c r="C5383" s="353" t="s">
        <v>36</v>
      </c>
      <c r="D5383" s="355">
        <v>50.57</v>
      </c>
    </row>
    <row r="5384" spans="1:4" ht="81">
      <c r="A5384" s="353">
        <v>101817</v>
      </c>
      <c r="B5384" s="354" t="s">
        <v>6822</v>
      </c>
      <c r="C5384" s="353" t="s">
        <v>36</v>
      </c>
      <c r="D5384" s="355">
        <v>34.36</v>
      </c>
    </row>
    <row r="5385" spans="1:4" ht="94.5">
      <c r="A5385" s="353">
        <v>101818</v>
      </c>
      <c r="B5385" s="354" t="s">
        <v>6823</v>
      </c>
      <c r="C5385" s="353" t="s">
        <v>36</v>
      </c>
      <c r="D5385" s="355">
        <v>49.31</v>
      </c>
    </row>
    <row r="5386" spans="1:4" ht="81">
      <c r="A5386" s="353">
        <v>101819</v>
      </c>
      <c r="B5386" s="354" t="s">
        <v>6824</v>
      </c>
      <c r="C5386" s="353" t="s">
        <v>36</v>
      </c>
      <c r="D5386" s="355">
        <v>44.58</v>
      </c>
    </row>
    <row r="5387" spans="1:4" ht="81">
      <c r="A5387" s="353">
        <v>101820</v>
      </c>
      <c r="B5387" s="354" t="s">
        <v>6825</v>
      </c>
      <c r="C5387" s="353" t="s">
        <v>36</v>
      </c>
      <c r="D5387" s="355">
        <v>27.8</v>
      </c>
    </row>
    <row r="5388" spans="1:4" ht="67.5">
      <c r="A5388" s="353">
        <v>101821</v>
      </c>
      <c r="B5388" s="354" t="s">
        <v>6826</v>
      </c>
      <c r="C5388" s="353" t="s">
        <v>24</v>
      </c>
      <c r="D5388" s="355">
        <v>36.840000000000003</v>
      </c>
    </row>
    <row r="5389" spans="1:4" ht="67.5">
      <c r="A5389" s="353">
        <v>101822</v>
      </c>
      <c r="B5389" s="354" t="s">
        <v>6827</v>
      </c>
      <c r="C5389" s="353" t="s">
        <v>24</v>
      </c>
      <c r="D5389" s="355">
        <v>75.17</v>
      </c>
    </row>
    <row r="5390" spans="1:4" ht="54">
      <c r="A5390" s="353">
        <v>101823</v>
      </c>
      <c r="B5390" s="354" t="s">
        <v>6828</v>
      </c>
      <c r="C5390" s="353" t="s">
        <v>24</v>
      </c>
      <c r="D5390" s="355">
        <v>106</v>
      </c>
    </row>
    <row r="5391" spans="1:4" ht="54">
      <c r="A5391" s="353">
        <v>101824</v>
      </c>
      <c r="B5391" s="354" t="s">
        <v>6829</v>
      </c>
      <c r="C5391" s="353" t="s">
        <v>24</v>
      </c>
      <c r="D5391" s="355">
        <v>134.69999999999999</v>
      </c>
    </row>
    <row r="5392" spans="1:4" ht="54">
      <c r="A5392" s="353">
        <v>101825</v>
      </c>
      <c r="B5392" s="354" t="s">
        <v>6830</v>
      </c>
      <c r="C5392" s="353" t="s">
        <v>24</v>
      </c>
      <c r="D5392" s="355">
        <v>162.63</v>
      </c>
    </row>
    <row r="5393" spans="1:4" ht="54">
      <c r="A5393" s="353">
        <v>101826</v>
      </c>
      <c r="B5393" s="354" t="s">
        <v>6831</v>
      </c>
      <c r="C5393" s="353" t="s">
        <v>24</v>
      </c>
      <c r="D5393" s="355">
        <v>190.19</v>
      </c>
    </row>
    <row r="5394" spans="1:4" ht="54">
      <c r="A5394" s="353">
        <v>101827</v>
      </c>
      <c r="B5394" s="354" t="s">
        <v>6832</v>
      </c>
      <c r="C5394" s="353" t="s">
        <v>24</v>
      </c>
      <c r="D5394" s="355">
        <v>140.71</v>
      </c>
    </row>
    <row r="5395" spans="1:4" ht="54">
      <c r="A5395" s="353">
        <v>101828</v>
      </c>
      <c r="B5395" s="354" t="s">
        <v>6833</v>
      </c>
      <c r="C5395" s="353" t="s">
        <v>24</v>
      </c>
      <c r="D5395" s="355">
        <v>129.79</v>
      </c>
    </row>
    <row r="5396" spans="1:4" ht="67.5">
      <c r="A5396" s="353">
        <v>101829</v>
      </c>
      <c r="B5396" s="354" t="s">
        <v>6834</v>
      </c>
      <c r="C5396" s="353" t="s">
        <v>24</v>
      </c>
      <c r="D5396" s="355">
        <v>197.62</v>
      </c>
    </row>
    <row r="5397" spans="1:4" ht="67.5">
      <c r="A5397" s="353">
        <v>101830</v>
      </c>
      <c r="B5397" s="354" t="s">
        <v>6835</v>
      </c>
      <c r="C5397" s="353" t="s">
        <v>24</v>
      </c>
      <c r="D5397" s="355">
        <v>224.24</v>
      </c>
    </row>
    <row r="5398" spans="1:4" ht="67.5">
      <c r="A5398" s="353">
        <v>101831</v>
      </c>
      <c r="B5398" s="354" t="s">
        <v>6836</v>
      </c>
      <c r="C5398" s="353" t="s">
        <v>24</v>
      </c>
      <c r="D5398" s="355">
        <v>250.49</v>
      </c>
    </row>
    <row r="5399" spans="1:4" ht="67.5">
      <c r="A5399" s="353">
        <v>101832</v>
      </c>
      <c r="B5399" s="354" t="s">
        <v>6837</v>
      </c>
      <c r="C5399" s="353" t="s">
        <v>24</v>
      </c>
      <c r="D5399" s="355">
        <v>187.13</v>
      </c>
    </row>
    <row r="5400" spans="1:4" ht="67.5">
      <c r="A5400" s="353">
        <v>101833</v>
      </c>
      <c r="B5400" s="354" t="s">
        <v>6838</v>
      </c>
      <c r="C5400" s="353" t="s">
        <v>24</v>
      </c>
      <c r="D5400" s="355">
        <v>213.97</v>
      </c>
    </row>
    <row r="5401" spans="1:4" ht="67.5">
      <c r="A5401" s="353">
        <v>101834</v>
      </c>
      <c r="B5401" s="354" t="s">
        <v>6839</v>
      </c>
      <c r="C5401" s="353" t="s">
        <v>24</v>
      </c>
      <c r="D5401" s="355">
        <v>240.44</v>
      </c>
    </row>
    <row r="5402" spans="1:4" ht="54">
      <c r="A5402" s="353">
        <v>101835</v>
      </c>
      <c r="B5402" s="354" t="s">
        <v>6840</v>
      </c>
      <c r="C5402" s="353" t="s">
        <v>24</v>
      </c>
      <c r="D5402" s="355">
        <v>200.77</v>
      </c>
    </row>
    <row r="5403" spans="1:4" ht="67.5">
      <c r="A5403" s="353">
        <v>101836</v>
      </c>
      <c r="B5403" s="354" t="s">
        <v>6841</v>
      </c>
      <c r="C5403" s="353" t="s">
        <v>24</v>
      </c>
      <c r="D5403" s="355">
        <v>16.510000000000002</v>
      </c>
    </row>
    <row r="5404" spans="1:4" ht="67.5">
      <c r="A5404" s="353">
        <v>101837</v>
      </c>
      <c r="B5404" s="354" t="s">
        <v>6842</v>
      </c>
      <c r="C5404" s="353" t="s">
        <v>24</v>
      </c>
      <c r="D5404" s="355">
        <v>47.34</v>
      </c>
    </row>
    <row r="5405" spans="1:4" ht="67.5">
      <c r="A5405" s="353">
        <v>101838</v>
      </c>
      <c r="B5405" s="354" t="s">
        <v>6843</v>
      </c>
      <c r="C5405" s="353" t="s">
        <v>24</v>
      </c>
      <c r="D5405" s="355">
        <v>76.040000000000006</v>
      </c>
    </row>
    <row r="5406" spans="1:4" ht="54">
      <c r="A5406" s="353">
        <v>101839</v>
      </c>
      <c r="B5406" s="354" t="s">
        <v>6844</v>
      </c>
      <c r="C5406" s="353" t="s">
        <v>24</v>
      </c>
      <c r="D5406" s="355">
        <v>103.97</v>
      </c>
    </row>
    <row r="5407" spans="1:4" ht="54">
      <c r="A5407" s="353">
        <v>101840</v>
      </c>
      <c r="B5407" s="354" t="s">
        <v>6845</v>
      </c>
      <c r="C5407" s="353" t="s">
        <v>24</v>
      </c>
      <c r="D5407" s="355">
        <v>159.43</v>
      </c>
    </row>
    <row r="5408" spans="1:4" ht="54">
      <c r="A5408" s="353">
        <v>101841</v>
      </c>
      <c r="B5408" s="354" t="s">
        <v>6846</v>
      </c>
      <c r="C5408" s="353" t="s">
        <v>24</v>
      </c>
      <c r="D5408" s="355">
        <v>82.05</v>
      </c>
    </row>
    <row r="5409" spans="1:4" ht="54">
      <c r="A5409" s="353">
        <v>101842</v>
      </c>
      <c r="B5409" s="354" t="s">
        <v>6847</v>
      </c>
      <c r="C5409" s="353" t="s">
        <v>24</v>
      </c>
      <c r="D5409" s="355">
        <v>71.13</v>
      </c>
    </row>
    <row r="5410" spans="1:4" ht="67.5">
      <c r="A5410" s="353">
        <v>101843</v>
      </c>
      <c r="B5410" s="354" t="s">
        <v>6848</v>
      </c>
      <c r="C5410" s="353" t="s">
        <v>24</v>
      </c>
      <c r="D5410" s="355">
        <v>138.96</v>
      </c>
    </row>
    <row r="5411" spans="1:4" ht="67.5">
      <c r="A5411" s="353">
        <v>101844</v>
      </c>
      <c r="B5411" s="354" t="s">
        <v>6849</v>
      </c>
      <c r="C5411" s="353" t="s">
        <v>24</v>
      </c>
      <c r="D5411" s="355">
        <v>165.58</v>
      </c>
    </row>
    <row r="5412" spans="1:4" ht="67.5">
      <c r="A5412" s="353">
        <v>101845</v>
      </c>
      <c r="B5412" s="354" t="s">
        <v>6850</v>
      </c>
      <c r="C5412" s="353" t="s">
        <v>24</v>
      </c>
      <c r="D5412" s="355">
        <v>191.83</v>
      </c>
    </row>
    <row r="5413" spans="1:4" ht="67.5">
      <c r="A5413" s="353">
        <v>101846</v>
      </c>
      <c r="B5413" s="354" t="s">
        <v>6851</v>
      </c>
      <c r="C5413" s="353" t="s">
        <v>24</v>
      </c>
      <c r="D5413" s="355">
        <v>128.47</v>
      </c>
    </row>
    <row r="5414" spans="1:4" ht="67.5">
      <c r="A5414" s="353">
        <v>101847</v>
      </c>
      <c r="B5414" s="354" t="s">
        <v>6852</v>
      </c>
      <c r="C5414" s="353" t="s">
        <v>24</v>
      </c>
      <c r="D5414" s="355">
        <v>155.31</v>
      </c>
    </row>
    <row r="5415" spans="1:4" ht="67.5">
      <c r="A5415" s="353">
        <v>101848</v>
      </c>
      <c r="B5415" s="354" t="s">
        <v>6853</v>
      </c>
      <c r="C5415" s="353" t="s">
        <v>24</v>
      </c>
      <c r="D5415" s="355">
        <v>181.78</v>
      </c>
    </row>
    <row r="5416" spans="1:4" ht="54">
      <c r="A5416" s="353">
        <v>101849</v>
      </c>
      <c r="B5416" s="354" t="s">
        <v>6854</v>
      </c>
      <c r="C5416" s="353" t="s">
        <v>24</v>
      </c>
      <c r="D5416" s="355">
        <v>142.11000000000001</v>
      </c>
    </row>
    <row r="5417" spans="1:4" ht="67.5">
      <c r="A5417" s="353">
        <v>101850</v>
      </c>
      <c r="B5417" s="354" t="s">
        <v>6855</v>
      </c>
      <c r="C5417" s="353" t="s">
        <v>36</v>
      </c>
      <c r="D5417" s="355">
        <v>39.97</v>
      </c>
    </row>
    <row r="5418" spans="1:4" ht="67.5">
      <c r="A5418" s="353">
        <v>101851</v>
      </c>
      <c r="B5418" s="354" t="s">
        <v>6856</v>
      </c>
      <c r="C5418" s="353" t="s">
        <v>36</v>
      </c>
      <c r="D5418" s="355">
        <v>100.62</v>
      </c>
    </row>
    <row r="5419" spans="1:4" ht="67.5">
      <c r="A5419" s="353">
        <v>101852</v>
      </c>
      <c r="B5419" s="354" t="s">
        <v>6857</v>
      </c>
      <c r="C5419" s="353" t="s">
        <v>36</v>
      </c>
      <c r="D5419" s="355">
        <v>50.42</v>
      </c>
    </row>
    <row r="5420" spans="1:4" ht="67.5">
      <c r="A5420" s="353">
        <v>101853</v>
      </c>
      <c r="B5420" s="354" t="s">
        <v>6858</v>
      </c>
      <c r="C5420" s="353" t="s">
        <v>36</v>
      </c>
      <c r="D5420" s="355">
        <v>36.29</v>
      </c>
    </row>
    <row r="5421" spans="1:4" ht="67.5">
      <c r="A5421" s="353">
        <v>101854</v>
      </c>
      <c r="B5421" s="354" t="s">
        <v>6859</v>
      </c>
      <c r="C5421" s="353" t="s">
        <v>36</v>
      </c>
      <c r="D5421" s="355">
        <v>104.28</v>
      </c>
    </row>
    <row r="5422" spans="1:4" ht="67.5">
      <c r="A5422" s="353">
        <v>101855</v>
      </c>
      <c r="B5422" s="354" t="s">
        <v>6860</v>
      </c>
      <c r="C5422" s="353" t="s">
        <v>36</v>
      </c>
      <c r="D5422" s="355">
        <v>55.16</v>
      </c>
    </row>
    <row r="5423" spans="1:4" ht="54">
      <c r="A5423" s="353">
        <v>101856</v>
      </c>
      <c r="B5423" s="354" t="s">
        <v>6861</v>
      </c>
      <c r="C5423" s="353" t="s">
        <v>36</v>
      </c>
      <c r="D5423" s="355">
        <v>17.79</v>
      </c>
    </row>
    <row r="5424" spans="1:4" ht="67.5">
      <c r="A5424" s="353">
        <v>101857</v>
      </c>
      <c r="B5424" s="354" t="s">
        <v>6862</v>
      </c>
      <c r="C5424" s="353" t="s">
        <v>36</v>
      </c>
      <c r="D5424" s="355">
        <v>22.19</v>
      </c>
    </row>
    <row r="5425" spans="1:4" ht="67.5">
      <c r="A5425" s="353">
        <v>101858</v>
      </c>
      <c r="B5425" s="354" t="s">
        <v>6863</v>
      </c>
      <c r="C5425" s="353" t="s">
        <v>36</v>
      </c>
      <c r="D5425" s="355">
        <v>18.16</v>
      </c>
    </row>
    <row r="5426" spans="1:4" ht="67.5">
      <c r="A5426" s="353">
        <v>101859</v>
      </c>
      <c r="B5426" s="354" t="s">
        <v>6864</v>
      </c>
      <c r="C5426" s="353" t="s">
        <v>36</v>
      </c>
      <c r="D5426" s="355">
        <v>20.059999999999999</v>
      </c>
    </row>
    <row r="5427" spans="1:4" ht="81">
      <c r="A5427" s="353">
        <v>101860</v>
      </c>
      <c r="B5427" s="354" t="s">
        <v>6865</v>
      </c>
      <c r="C5427" s="353" t="s">
        <v>36</v>
      </c>
      <c r="D5427" s="355">
        <v>23.04</v>
      </c>
    </row>
    <row r="5428" spans="1:4" ht="67.5">
      <c r="A5428" s="353">
        <v>101861</v>
      </c>
      <c r="B5428" s="354" t="s">
        <v>6866</v>
      </c>
      <c r="C5428" s="353" t="s">
        <v>36</v>
      </c>
      <c r="D5428" s="355">
        <v>21.55</v>
      </c>
    </row>
    <row r="5429" spans="1:4" ht="67.5">
      <c r="A5429" s="353">
        <v>101862</v>
      </c>
      <c r="B5429" s="354" t="s">
        <v>6867</v>
      </c>
      <c r="C5429" s="353" t="s">
        <v>36</v>
      </c>
      <c r="D5429" s="355">
        <v>23.47</v>
      </c>
    </row>
    <row r="5430" spans="1:4" ht="67.5">
      <c r="A5430" s="353">
        <v>101863</v>
      </c>
      <c r="B5430" s="354" t="s">
        <v>6868</v>
      </c>
      <c r="C5430" s="353" t="s">
        <v>36</v>
      </c>
      <c r="D5430" s="355">
        <v>18.420000000000002</v>
      </c>
    </row>
    <row r="5431" spans="1:4" ht="67.5">
      <c r="A5431" s="353">
        <v>101864</v>
      </c>
      <c r="B5431" s="354" t="s">
        <v>6869</v>
      </c>
      <c r="C5431" s="353" t="s">
        <v>36</v>
      </c>
      <c r="D5431" s="355">
        <v>21.42</v>
      </c>
    </row>
    <row r="5432" spans="1:4" ht="81">
      <c r="A5432" s="353">
        <v>101865</v>
      </c>
      <c r="B5432" s="354" t="s">
        <v>6870</v>
      </c>
      <c r="C5432" s="353" t="s">
        <v>36</v>
      </c>
      <c r="D5432" s="355">
        <v>24.39</v>
      </c>
    </row>
    <row r="5433" spans="1:4" ht="67.5">
      <c r="A5433" s="353">
        <v>101866</v>
      </c>
      <c r="B5433" s="354" t="s">
        <v>6871</v>
      </c>
      <c r="C5433" s="353" t="s">
        <v>36</v>
      </c>
      <c r="D5433" s="355">
        <v>21.7</v>
      </c>
    </row>
    <row r="5434" spans="1:4" ht="67.5">
      <c r="A5434" s="353">
        <v>101867</v>
      </c>
      <c r="B5434" s="354" t="s">
        <v>6872</v>
      </c>
      <c r="C5434" s="353" t="s">
        <v>36</v>
      </c>
      <c r="D5434" s="355">
        <v>24.67</v>
      </c>
    </row>
    <row r="5435" spans="1:4" ht="67.5">
      <c r="A5435" s="353">
        <v>101868</v>
      </c>
      <c r="B5435" s="354" t="s">
        <v>6873</v>
      </c>
      <c r="C5435" s="353" t="s">
        <v>36</v>
      </c>
      <c r="D5435" s="355">
        <v>19.62</v>
      </c>
    </row>
    <row r="5436" spans="1:4" ht="67.5">
      <c r="A5436" s="353">
        <v>101869</v>
      </c>
      <c r="B5436" s="354" t="s">
        <v>6874</v>
      </c>
      <c r="C5436" s="353" t="s">
        <v>36</v>
      </c>
      <c r="D5436" s="355">
        <v>22.61</v>
      </c>
    </row>
    <row r="5437" spans="1:4" ht="81">
      <c r="A5437" s="353">
        <v>101870</v>
      </c>
      <c r="B5437" s="354" t="s">
        <v>6875</v>
      </c>
      <c r="C5437" s="353" t="s">
        <v>36</v>
      </c>
      <c r="D5437" s="355">
        <v>25.58</v>
      </c>
    </row>
    <row r="5438" spans="1:4" ht="40.5">
      <c r="A5438" s="353">
        <v>102096</v>
      </c>
      <c r="B5438" s="354" t="s">
        <v>6222</v>
      </c>
      <c r="C5438" s="353" t="s">
        <v>24</v>
      </c>
      <c r="D5438" s="355">
        <v>1304.56</v>
      </c>
    </row>
    <row r="5439" spans="1:4" ht="54">
      <c r="A5439" s="353">
        <v>102098</v>
      </c>
      <c r="B5439" s="354" t="s">
        <v>6876</v>
      </c>
      <c r="C5439" s="353" t="s">
        <v>24</v>
      </c>
      <c r="D5439" s="355">
        <v>1378.2</v>
      </c>
    </row>
    <row r="5440" spans="1:4" ht="40.5">
      <c r="A5440" s="353">
        <v>102101</v>
      </c>
      <c r="B5440" s="354" t="s">
        <v>6223</v>
      </c>
      <c r="C5440" s="353" t="s">
        <v>36</v>
      </c>
      <c r="D5440" s="355">
        <v>2.81</v>
      </c>
    </row>
    <row r="5441" spans="1:4" ht="40.5">
      <c r="A5441" s="353">
        <v>100576</v>
      </c>
      <c r="B5441" s="354" t="s">
        <v>4520</v>
      </c>
      <c r="C5441" s="353" t="s">
        <v>36</v>
      </c>
      <c r="D5441" s="355">
        <v>1.51</v>
      </c>
    </row>
    <row r="5442" spans="1:4" ht="40.5">
      <c r="A5442" s="353">
        <v>100577</v>
      </c>
      <c r="B5442" s="354" t="s">
        <v>4521</v>
      </c>
      <c r="C5442" s="353" t="s">
        <v>36</v>
      </c>
      <c r="D5442" s="355">
        <v>0.74</v>
      </c>
    </row>
    <row r="5443" spans="1:4" ht="67.5">
      <c r="A5443" s="353">
        <v>96388</v>
      </c>
      <c r="B5443" s="354" t="s">
        <v>4522</v>
      </c>
      <c r="C5443" s="353" t="s">
        <v>24</v>
      </c>
      <c r="D5443" s="355">
        <v>7.35</v>
      </c>
    </row>
    <row r="5444" spans="1:4" ht="81">
      <c r="A5444" s="353">
        <v>96389</v>
      </c>
      <c r="B5444" s="354" t="s">
        <v>4523</v>
      </c>
      <c r="C5444" s="353" t="s">
        <v>24</v>
      </c>
      <c r="D5444" s="355">
        <v>41.87</v>
      </c>
    </row>
    <row r="5445" spans="1:4" ht="81">
      <c r="A5445" s="353">
        <v>96390</v>
      </c>
      <c r="B5445" s="354" t="s">
        <v>4524</v>
      </c>
      <c r="C5445" s="353" t="s">
        <v>24</v>
      </c>
      <c r="D5445" s="355">
        <v>69.17</v>
      </c>
    </row>
    <row r="5446" spans="1:4" ht="81">
      <c r="A5446" s="353">
        <v>96391</v>
      </c>
      <c r="B5446" s="354" t="s">
        <v>4525</v>
      </c>
      <c r="C5446" s="353" t="s">
        <v>24</v>
      </c>
      <c r="D5446" s="355">
        <v>97.63</v>
      </c>
    </row>
    <row r="5447" spans="1:4" ht="81">
      <c r="A5447" s="353">
        <v>96392</v>
      </c>
      <c r="B5447" s="354" t="s">
        <v>4526</v>
      </c>
      <c r="C5447" s="353" t="s">
        <v>24</v>
      </c>
      <c r="D5447" s="355">
        <v>125.19</v>
      </c>
    </row>
    <row r="5448" spans="1:4" ht="54">
      <c r="A5448" s="353">
        <v>96396</v>
      </c>
      <c r="B5448" s="354" t="s">
        <v>4527</v>
      </c>
      <c r="C5448" s="353" t="s">
        <v>24</v>
      </c>
      <c r="D5448" s="355">
        <v>133.72999999999999</v>
      </c>
    </row>
    <row r="5449" spans="1:4" ht="54">
      <c r="A5449" s="353">
        <v>96397</v>
      </c>
      <c r="B5449" s="354" t="s">
        <v>4528</v>
      </c>
      <c r="C5449" s="353" t="s">
        <v>24</v>
      </c>
      <c r="D5449" s="355">
        <v>188.51</v>
      </c>
    </row>
    <row r="5450" spans="1:4" ht="54">
      <c r="A5450" s="353">
        <v>96398</v>
      </c>
      <c r="B5450" s="354" t="s">
        <v>4529</v>
      </c>
      <c r="C5450" s="353" t="s">
        <v>24</v>
      </c>
      <c r="D5450" s="355">
        <v>261.54000000000002</v>
      </c>
    </row>
    <row r="5451" spans="1:4" ht="40.5">
      <c r="A5451" s="353">
        <v>96399</v>
      </c>
      <c r="B5451" s="354" t="s">
        <v>4530</v>
      </c>
      <c r="C5451" s="353" t="s">
        <v>24</v>
      </c>
      <c r="D5451" s="355">
        <v>91.36</v>
      </c>
    </row>
    <row r="5452" spans="1:4" ht="40.5">
      <c r="A5452" s="353">
        <v>96400</v>
      </c>
      <c r="B5452" s="354" t="s">
        <v>4531</v>
      </c>
      <c r="C5452" s="353" t="s">
        <v>24</v>
      </c>
      <c r="D5452" s="355">
        <v>118.41</v>
      </c>
    </row>
    <row r="5453" spans="1:4" ht="27">
      <c r="A5453" s="353">
        <v>96402</v>
      </c>
      <c r="B5453" s="354" t="s">
        <v>4532</v>
      </c>
      <c r="C5453" s="353" t="s">
        <v>36</v>
      </c>
      <c r="D5453" s="355">
        <v>2.13</v>
      </c>
    </row>
    <row r="5454" spans="1:4" ht="67.5">
      <c r="A5454" s="353">
        <v>100564</v>
      </c>
      <c r="B5454" s="354" t="s">
        <v>4533</v>
      </c>
      <c r="C5454" s="353" t="s">
        <v>24</v>
      </c>
      <c r="D5454" s="355">
        <v>79.98</v>
      </c>
    </row>
    <row r="5455" spans="1:4" ht="67.5">
      <c r="A5455" s="353">
        <v>100565</v>
      </c>
      <c r="B5455" s="354" t="s">
        <v>4534</v>
      </c>
      <c r="C5455" s="353" t="s">
        <v>24</v>
      </c>
      <c r="D5455" s="355">
        <v>69.099999999999994</v>
      </c>
    </row>
    <row r="5456" spans="1:4" ht="81">
      <c r="A5456" s="353">
        <v>100566</v>
      </c>
      <c r="B5456" s="354" t="s">
        <v>4535</v>
      </c>
      <c r="C5456" s="353" t="s">
        <v>24</v>
      </c>
      <c r="D5456" s="355">
        <v>136.88999999999999</v>
      </c>
    </row>
    <row r="5457" spans="1:4" ht="81">
      <c r="A5457" s="353">
        <v>100567</v>
      </c>
      <c r="B5457" s="354" t="s">
        <v>4536</v>
      </c>
      <c r="C5457" s="353" t="s">
        <v>24</v>
      </c>
      <c r="D5457" s="355">
        <v>163.55000000000001</v>
      </c>
    </row>
    <row r="5458" spans="1:4" ht="81">
      <c r="A5458" s="353">
        <v>100568</v>
      </c>
      <c r="B5458" s="354" t="s">
        <v>4537</v>
      </c>
      <c r="C5458" s="353" t="s">
        <v>24</v>
      </c>
      <c r="D5458" s="355">
        <v>189.76</v>
      </c>
    </row>
    <row r="5459" spans="1:4" ht="81">
      <c r="A5459" s="353">
        <v>100569</v>
      </c>
      <c r="B5459" s="354" t="s">
        <v>4538</v>
      </c>
      <c r="C5459" s="353" t="s">
        <v>24</v>
      </c>
      <c r="D5459" s="355">
        <v>126.41</v>
      </c>
    </row>
    <row r="5460" spans="1:4" ht="81">
      <c r="A5460" s="353">
        <v>100570</v>
      </c>
      <c r="B5460" s="354" t="s">
        <v>4539</v>
      </c>
      <c r="C5460" s="353" t="s">
        <v>24</v>
      </c>
      <c r="D5460" s="355">
        <v>154.85</v>
      </c>
    </row>
    <row r="5461" spans="1:4" ht="81">
      <c r="A5461" s="353">
        <v>100571</v>
      </c>
      <c r="B5461" s="354" t="s">
        <v>4540</v>
      </c>
      <c r="C5461" s="353" t="s">
        <v>24</v>
      </c>
      <c r="D5461" s="355">
        <v>179.75</v>
      </c>
    </row>
    <row r="5462" spans="1:4" ht="67.5">
      <c r="A5462" s="353">
        <v>100572</v>
      </c>
      <c r="B5462" s="354" t="s">
        <v>4541</v>
      </c>
      <c r="C5462" s="353" t="s">
        <v>24</v>
      </c>
      <c r="D5462" s="355">
        <v>83.2</v>
      </c>
    </row>
    <row r="5463" spans="1:4" ht="67.5">
      <c r="A5463" s="353">
        <v>100573</v>
      </c>
      <c r="B5463" s="354" t="s">
        <v>4542</v>
      </c>
      <c r="C5463" s="353" t="s">
        <v>24</v>
      </c>
      <c r="D5463" s="355">
        <v>72.319999999999993</v>
      </c>
    </row>
    <row r="5464" spans="1:4" ht="27">
      <c r="A5464" s="353">
        <v>100574</v>
      </c>
      <c r="B5464" s="354" t="s">
        <v>4543</v>
      </c>
      <c r="C5464" s="353" t="s">
        <v>24</v>
      </c>
      <c r="D5464" s="355">
        <v>0.98</v>
      </c>
    </row>
    <row r="5465" spans="1:4" ht="27">
      <c r="A5465" s="353">
        <v>100575</v>
      </c>
      <c r="B5465" s="354" t="s">
        <v>4544</v>
      </c>
      <c r="C5465" s="353" t="s">
        <v>36</v>
      </c>
      <c r="D5465" s="355">
        <v>7.0000000000000007E-2</v>
      </c>
    </row>
    <row r="5466" spans="1:4" ht="81">
      <c r="A5466" s="353">
        <v>101767</v>
      </c>
      <c r="B5466" s="354" t="s">
        <v>6224</v>
      </c>
      <c r="C5466" s="353" t="s">
        <v>24</v>
      </c>
      <c r="D5466" s="355">
        <v>17.649999999999999</v>
      </c>
    </row>
    <row r="5467" spans="1:4" ht="81">
      <c r="A5467" s="353">
        <v>101768</v>
      </c>
      <c r="B5467" s="354" t="s">
        <v>6225</v>
      </c>
      <c r="C5467" s="353" t="s">
        <v>24</v>
      </c>
      <c r="D5467" s="355">
        <v>28.96</v>
      </c>
    </row>
    <row r="5468" spans="1:4" ht="40.5">
      <c r="A5468" s="353">
        <v>92391</v>
      </c>
      <c r="B5468" s="354" t="s">
        <v>470</v>
      </c>
      <c r="C5468" s="353" t="s">
        <v>36</v>
      </c>
      <c r="D5468" s="355">
        <v>59.88</v>
      </c>
    </row>
    <row r="5469" spans="1:4" ht="40.5">
      <c r="A5469" s="353">
        <v>92392</v>
      </c>
      <c r="B5469" s="354" t="s">
        <v>471</v>
      </c>
      <c r="C5469" s="353" t="s">
        <v>36</v>
      </c>
      <c r="D5469" s="355">
        <v>125.61</v>
      </c>
    </row>
    <row r="5470" spans="1:4" ht="40.5">
      <c r="A5470" s="353">
        <v>92393</v>
      </c>
      <c r="B5470" s="354" t="s">
        <v>472</v>
      </c>
      <c r="C5470" s="353" t="s">
        <v>36</v>
      </c>
      <c r="D5470" s="355">
        <v>59.34</v>
      </c>
    </row>
    <row r="5471" spans="1:4" ht="40.5">
      <c r="A5471" s="353">
        <v>92394</v>
      </c>
      <c r="B5471" s="354" t="s">
        <v>473</v>
      </c>
      <c r="C5471" s="353" t="s">
        <v>36</v>
      </c>
      <c r="D5471" s="355">
        <v>74.319999999999993</v>
      </c>
    </row>
    <row r="5472" spans="1:4" ht="40.5">
      <c r="A5472" s="353">
        <v>92395</v>
      </c>
      <c r="B5472" s="354" t="s">
        <v>474</v>
      </c>
      <c r="C5472" s="353" t="s">
        <v>36</v>
      </c>
      <c r="D5472" s="355">
        <v>90.02</v>
      </c>
    </row>
    <row r="5473" spans="1:4" ht="54">
      <c r="A5473" s="353">
        <v>92396</v>
      </c>
      <c r="B5473" s="354" t="s">
        <v>2069</v>
      </c>
      <c r="C5473" s="353" t="s">
        <v>36</v>
      </c>
      <c r="D5473" s="355">
        <v>70</v>
      </c>
    </row>
    <row r="5474" spans="1:4" ht="54">
      <c r="A5474" s="353">
        <v>92397</v>
      </c>
      <c r="B5474" s="354" t="s">
        <v>2070</v>
      </c>
      <c r="C5474" s="353" t="s">
        <v>36</v>
      </c>
      <c r="D5474" s="355">
        <v>59.14</v>
      </c>
    </row>
    <row r="5475" spans="1:4" ht="54">
      <c r="A5475" s="353">
        <v>92398</v>
      </c>
      <c r="B5475" s="354" t="s">
        <v>2071</v>
      </c>
      <c r="C5475" s="353" t="s">
        <v>36</v>
      </c>
      <c r="D5475" s="355">
        <v>75.31</v>
      </c>
    </row>
    <row r="5476" spans="1:4" ht="40.5">
      <c r="A5476" s="353">
        <v>92399</v>
      </c>
      <c r="B5476" s="354" t="s">
        <v>475</v>
      </c>
      <c r="C5476" s="353" t="s">
        <v>36</v>
      </c>
      <c r="D5476" s="355">
        <v>76.69</v>
      </c>
    </row>
    <row r="5477" spans="1:4" ht="40.5">
      <c r="A5477" s="353">
        <v>92400</v>
      </c>
      <c r="B5477" s="354" t="s">
        <v>2072</v>
      </c>
      <c r="C5477" s="353" t="s">
        <v>36</v>
      </c>
      <c r="D5477" s="355">
        <v>89.63</v>
      </c>
    </row>
    <row r="5478" spans="1:4" ht="40.5">
      <c r="A5478" s="353">
        <v>92401</v>
      </c>
      <c r="B5478" s="354" t="s">
        <v>476</v>
      </c>
      <c r="C5478" s="353" t="s">
        <v>36</v>
      </c>
      <c r="D5478" s="355">
        <v>91.13</v>
      </c>
    </row>
    <row r="5479" spans="1:4" ht="40.5">
      <c r="A5479" s="353">
        <v>92402</v>
      </c>
      <c r="B5479" s="354" t="s">
        <v>2073</v>
      </c>
      <c r="C5479" s="353" t="s">
        <v>36</v>
      </c>
      <c r="D5479" s="355">
        <v>71.44</v>
      </c>
    </row>
    <row r="5480" spans="1:4" ht="40.5">
      <c r="A5480" s="353">
        <v>92403</v>
      </c>
      <c r="B5480" s="354" t="s">
        <v>2074</v>
      </c>
      <c r="C5480" s="353" t="s">
        <v>36</v>
      </c>
      <c r="D5480" s="355">
        <v>60.45</v>
      </c>
    </row>
    <row r="5481" spans="1:4" ht="40.5">
      <c r="A5481" s="353">
        <v>92404</v>
      </c>
      <c r="B5481" s="354" t="s">
        <v>2075</v>
      </c>
      <c r="C5481" s="353" t="s">
        <v>36</v>
      </c>
      <c r="D5481" s="355">
        <v>76.62</v>
      </c>
    </row>
    <row r="5482" spans="1:4" ht="40.5">
      <c r="A5482" s="353">
        <v>92405</v>
      </c>
      <c r="B5482" s="354" t="s">
        <v>2076</v>
      </c>
      <c r="C5482" s="353" t="s">
        <v>36</v>
      </c>
      <c r="D5482" s="355">
        <v>77.97</v>
      </c>
    </row>
    <row r="5483" spans="1:4" ht="40.5">
      <c r="A5483" s="353">
        <v>92406</v>
      </c>
      <c r="B5483" s="354" t="s">
        <v>2077</v>
      </c>
      <c r="C5483" s="353" t="s">
        <v>36</v>
      </c>
      <c r="D5483" s="355">
        <v>90.95</v>
      </c>
    </row>
    <row r="5484" spans="1:4" ht="40.5">
      <c r="A5484" s="353">
        <v>92407</v>
      </c>
      <c r="B5484" s="354" t="s">
        <v>2078</v>
      </c>
      <c r="C5484" s="353" t="s">
        <v>36</v>
      </c>
      <c r="D5484" s="355">
        <v>92.43</v>
      </c>
    </row>
    <row r="5485" spans="1:4" ht="54">
      <c r="A5485" s="353">
        <v>93679</v>
      </c>
      <c r="B5485" s="354" t="s">
        <v>2419</v>
      </c>
      <c r="C5485" s="353" t="s">
        <v>36</v>
      </c>
      <c r="D5485" s="355">
        <v>78.150000000000006</v>
      </c>
    </row>
    <row r="5486" spans="1:4" ht="54">
      <c r="A5486" s="353">
        <v>93680</v>
      </c>
      <c r="B5486" s="354" t="s">
        <v>2420</v>
      </c>
      <c r="C5486" s="353" t="s">
        <v>36</v>
      </c>
      <c r="D5486" s="355">
        <v>66.930000000000007</v>
      </c>
    </row>
    <row r="5487" spans="1:4" ht="54">
      <c r="A5487" s="353">
        <v>93681</v>
      </c>
      <c r="B5487" s="354" t="s">
        <v>2421</v>
      </c>
      <c r="C5487" s="353" t="s">
        <v>36</v>
      </c>
      <c r="D5487" s="355">
        <v>81.55</v>
      </c>
    </row>
    <row r="5488" spans="1:4" ht="40.5">
      <c r="A5488" s="353">
        <v>93682</v>
      </c>
      <c r="B5488" s="354" t="s">
        <v>509</v>
      </c>
      <c r="C5488" s="353" t="s">
        <v>36</v>
      </c>
      <c r="D5488" s="355">
        <v>82.99</v>
      </c>
    </row>
    <row r="5489" spans="1:4" ht="40.5">
      <c r="A5489" s="353">
        <v>97104</v>
      </c>
      <c r="B5489" s="354" t="s">
        <v>6226</v>
      </c>
      <c r="C5489" s="353" t="s">
        <v>36</v>
      </c>
      <c r="D5489" s="355">
        <v>116.44</v>
      </c>
    </row>
    <row r="5490" spans="1:4" ht="40.5">
      <c r="A5490" s="353">
        <v>97105</v>
      </c>
      <c r="B5490" s="354" t="s">
        <v>6227</v>
      </c>
      <c r="C5490" s="353" t="s">
        <v>36</v>
      </c>
      <c r="D5490" s="355">
        <v>138.29</v>
      </c>
    </row>
    <row r="5491" spans="1:4" ht="40.5">
      <c r="A5491" s="353">
        <v>97106</v>
      </c>
      <c r="B5491" s="354" t="s">
        <v>6228</v>
      </c>
      <c r="C5491" s="353" t="s">
        <v>36</v>
      </c>
      <c r="D5491" s="355">
        <v>151.22999999999999</v>
      </c>
    </row>
    <row r="5492" spans="1:4" ht="40.5">
      <c r="A5492" s="353">
        <v>97107</v>
      </c>
      <c r="B5492" s="354" t="s">
        <v>6229</v>
      </c>
      <c r="C5492" s="353" t="s">
        <v>36</v>
      </c>
      <c r="D5492" s="355">
        <v>164.16</v>
      </c>
    </row>
    <row r="5493" spans="1:4" ht="40.5">
      <c r="A5493" s="353">
        <v>97108</v>
      </c>
      <c r="B5493" s="354" t="s">
        <v>6230</v>
      </c>
      <c r="C5493" s="353" t="s">
        <v>36</v>
      </c>
      <c r="D5493" s="355">
        <v>195.1</v>
      </c>
    </row>
    <row r="5494" spans="1:4" ht="40.5">
      <c r="A5494" s="353">
        <v>97109</v>
      </c>
      <c r="B5494" s="354" t="s">
        <v>6231</v>
      </c>
      <c r="C5494" s="353" t="s">
        <v>36</v>
      </c>
      <c r="D5494" s="355">
        <v>207.99</v>
      </c>
    </row>
    <row r="5495" spans="1:4" ht="40.5">
      <c r="A5495" s="353">
        <v>97110</v>
      </c>
      <c r="B5495" s="354" t="s">
        <v>6232</v>
      </c>
      <c r="C5495" s="353" t="s">
        <v>36</v>
      </c>
      <c r="D5495" s="355">
        <v>196.14</v>
      </c>
    </row>
    <row r="5496" spans="1:4" ht="40.5">
      <c r="A5496" s="353">
        <v>97111</v>
      </c>
      <c r="B5496" s="354" t="s">
        <v>6233</v>
      </c>
      <c r="C5496" s="353" t="s">
        <v>36</v>
      </c>
      <c r="D5496" s="355">
        <v>225.17</v>
      </c>
    </row>
    <row r="5497" spans="1:4" ht="40.5">
      <c r="A5497" s="353">
        <v>97112</v>
      </c>
      <c r="B5497" s="354" t="s">
        <v>6234</v>
      </c>
      <c r="C5497" s="353" t="s">
        <v>36</v>
      </c>
      <c r="D5497" s="355">
        <v>235.87</v>
      </c>
    </row>
    <row r="5498" spans="1:4" ht="27">
      <c r="A5498" s="353">
        <v>97113</v>
      </c>
      <c r="B5498" s="354" t="s">
        <v>6235</v>
      </c>
      <c r="C5498" s="353" t="s">
        <v>36</v>
      </c>
      <c r="D5498" s="355">
        <v>2.2400000000000002</v>
      </c>
    </row>
    <row r="5499" spans="1:4" ht="27">
      <c r="A5499" s="353">
        <v>97114</v>
      </c>
      <c r="B5499" s="354" t="s">
        <v>3318</v>
      </c>
      <c r="C5499" s="353" t="s">
        <v>15</v>
      </c>
      <c r="D5499" s="355">
        <v>0.36</v>
      </c>
    </row>
    <row r="5500" spans="1:4" ht="40.5">
      <c r="A5500" s="353">
        <v>97115</v>
      </c>
      <c r="B5500" s="354" t="s">
        <v>3319</v>
      </c>
      <c r="C5500" s="353" t="s">
        <v>17</v>
      </c>
      <c r="D5500" s="355">
        <v>37.64</v>
      </c>
    </row>
    <row r="5501" spans="1:4" ht="54">
      <c r="A5501" s="353">
        <v>97116</v>
      </c>
      <c r="B5501" s="354" t="s">
        <v>6236</v>
      </c>
      <c r="C5501" s="353" t="s">
        <v>17</v>
      </c>
      <c r="D5501" s="355">
        <v>23.11</v>
      </c>
    </row>
    <row r="5502" spans="1:4" ht="54">
      <c r="A5502" s="353">
        <v>97117</v>
      </c>
      <c r="B5502" s="354" t="s">
        <v>6237</v>
      </c>
      <c r="C5502" s="353" t="s">
        <v>17</v>
      </c>
      <c r="D5502" s="355">
        <v>23.92</v>
      </c>
    </row>
    <row r="5503" spans="1:4" ht="54">
      <c r="A5503" s="353">
        <v>97118</v>
      </c>
      <c r="B5503" s="354" t="s">
        <v>6238</v>
      </c>
      <c r="C5503" s="353" t="s">
        <v>17</v>
      </c>
      <c r="D5503" s="355">
        <v>21.76</v>
      </c>
    </row>
    <row r="5504" spans="1:4" ht="54">
      <c r="A5504" s="353">
        <v>97119</v>
      </c>
      <c r="B5504" s="354" t="s">
        <v>6239</v>
      </c>
      <c r="C5504" s="353" t="s">
        <v>17</v>
      </c>
      <c r="D5504" s="355">
        <v>21.49</v>
      </c>
    </row>
    <row r="5505" spans="1:4" ht="40.5">
      <c r="A5505" s="353">
        <v>97120</v>
      </c>
      <c r="B5505" s="354" t="s">
        <v>3320</v>
      </c>
      <c r="C5505" s="353" t="s">
        <v>17</v>
      </c>
      <c r="D5505" s="355">
        <v>15.67</v>
      </c>
    </row>
    <row r="5506" spans="1:4" ht="40.5">
      <c r="A5506" s="353">
        <v>97802</v>
      </c>
      <c r="B5506" s="354" t="s">
        <v>4545</v>
      </c>
      <c r="C5506" s="353" t="s">
        <v>36</v>
      </c>
      <c r="D5506" s="355">
        <v>5.78</v>
      </c>
    </row>
    <row r="5507" spans="1:4" ht="40.5">
      <c r="A5507" s="353">
        <v>97803</v>
      </c>
      <c r="B5507" s="354" t="s">
        <v>4546</v>
      </c>
      <c r="C5507" s="353" t="s">
        <v>36</v>
      </c>
      <c r="D5507" s="355">
        <v>8.7100000000000009</v>
      </c>
    </row>
    <row r="5508" spans="1:4" ht="40.5">
      <c r="A5508" s="353">
        <v>97805</v>
      </c>
      <c r="B5508" s="354" t="s">
        <v>4547</v>
      </c>
      <c r="C5508" s="353" t="s">
        <v>36</v>
      </c>
      <c r="D5508" s="355">
        <v>14.59</v>
      </c>
    </row>
    <row r="5509" spans="1:4" ht="40.5">
      <c r="A5509" s="353">
        <v>97806</v>
      </c>
      <c r="B5509" s="354" t="s">
        <v>4548</v>
      </c>
      <c r="C5509" s="353" t="s">
        <v>36</v>
      </c>
      <c r="D5509" s="355">
        <v>17.47</v>
      </c>
    </row>
    <row r="5510" spans="1:4" ht="40.5">
      <c r="A5510" s="353">
        <v>97807</v>
      </c>
      <c r="B5510" s="354" t="s">
        <v>4549</v>
      </c>
      <c r="C5510" s="353" t="s">
        <v>36</v>
      </c>
      <c r="D5510" s="355">
        <v>19.920000000000002</v>
      </c>
    </row>
    <row r="5511" spans="1:4" ht="40.5">
      <c r="A5511" s="353">
        <v>97809</v>
      </c>
      <c r="B5511" s="354" t="s">
        <v>4550</v>
      </c>
      <c r="C5511" s="353" t="s">
        <v>36</v>
      </c>
      <c r="D5511" s="355">
        <v>16.22</v>
      </c>
    </row>
    <row r="5512" spans="1:4" ht="40.5">
      <c r="A5512" s="353">
        <v>97810</v>
      </c>
      <c r="B5512" s="354" t="s">
        <v>4551</v>
      </c>
      <c r="C5512" s="353" t="s">
        <v>36</v>
      </c>
      <c r="D5512" s="355">
        <v>17.579999999999998</v>
      </c>
    </row>
    <row r="5513" spans="1:4" ht="40.5">
      <c r="A5513" s="353">
        <v>97811</v>
      </c>
      <c r="B5513" s="354" t="s">
        <v>4552</v>
      </c>
      <c r="C5513" s="353" t="s">
        <v>36</v>
      </c>
      <c r="D5513" s="355">
        <v>20.07</v>
      </c>
    </row>
    <row r="5514" spans="1:4" ht="40.5">
      <c r="A5514" s="353">
        <v>101167</v>
      </c>
      <c r="B5514" s="354" t="s">
        <v>6240</v>
      </c>
      <c r="C5514" s="353" t="s">
        <v>36</v>
      </c>
      <c r="D5514" s="355">
        <v>153.38</v>
      </c>
    </row>
    <row r="5515" spans="1:4" ht="54">
      <c r="A5515" s="353">
        <v>101168</v>
      </c>
      <c r="B5515" s="354" t="s">
        <v>6241</v>
      </c>
      <c r="C5515" s="353" t="s">
        <v>36</v>
      </c>
      <c r="D5515" s="355">
        <v>192.2</v>
      </c>
    </row>
    <row r="5516" spans="1:4" ht="54">
      <c r="A5516" s="353">
        <v>101169</v>
      </c>
      <c r="B5516" s="354" t="s">
        <v>6242</v>
      </c>
      <c r="C5516" s="353" t="s">
        <v>36</v>
      </c>
      <c r="D5516" s="355">
        <v>163.86</v>
      </c>
    </row>
    <row r="5517" spans="1:4" ht="40.5">
      <c r="A5517" s="353">
        <v>101170</v>
      </c>
      <c r="B5517" s="354" t="s">
        <v>6243</v>
      </c>
      <c r="C5517" s="353" t="s">
        <v>36</v>
      </c>
      <c r="D5517" s="355">
        <v>30.65</v>
      </c>
    </row>
    <row r="5518" spans="1:4" ht="40.5">
      <c r="A5518" s="353">
        <v>101171</v>
      </c>
      <c r="B5518" s="354" t="s">
        <v>6244</v>
      </c>
      <c r="C5518" s="353" t="s">
        <v>36</v>
      </c>
      <c r="D5518" s="355">
        <v>80.25</v>
      </c>
    </row>
    <row r="5519" spans="1:4" ht="40.5">
      <c r="A5519" s="353">
        <v>101172</v>
      </c>
      <c r="B5519" s="354" t="s">
        <v>6245</v>
      </c>
      <c r="C5519" s="353" t="s">
        <v>36</v>
      </c>
      <c r="D5519" s="355">
        <v>49.62</v>
      </c>
    </row>
    <row r="5520" spans="1:4" ht="40.5">
      <c r="A5520" s="353">
        <v>95995</v>
      </c>
      <c r="B5520" s="354" t="s">
        <v>4553</v>
      </c>
      <c r="C5520" s="353" t="s">
        <v>24</v>
      </c>
      <c r="D5520" s="355">
        <v>1124.67</v>
      </c>
    </row>
    <row r="5521" spans="1:4" ht="40.5">
      <c r="A5521" s="353">
        <v>95996</v>
      </c>
      <c r="B5521" s="354" t="s">
        <v>4554</v>
      </c>
      <c r="C5521" s="353" t="s">
        <v>24</v>
      </c>
      <c r="D5521" s="355">
        <v>1069.3800000000001</v>
      </c>
    </row>
    <row r="5522" spans="1:4" ht="40.5">
      <c r="A5522" s="353">
        <v>96001</v>
      </c>
      <c r="B5522" s="354" t="s">
        <v>4555</v>
      </c>
      <c r="C5522" s="353" t="s">
        <v>36</v>
      </c>
      <c r="D5522" s="355">
        <v>6.19</v>
      </c>
    </row>
    <row r="5523" spans="1:4" ht="27">
      <c r="A5523" s="353">
        <v>96393</v>
      </c>
      <c r="B5523" s="354" t="s">
        <v>4556</v>
      </c>
      <c r="C5523" s="353" t="s">
        <v>24</v>
      </c>
      <c r="D5523" s="355">
        <v>125.6</v>
      </c>
    </row>
    <row r="5524" spans="1:4" ht="27">
      <c r="A5524" s="353">
        <v>96394</v>
      </c>
      <c r="B5524" s="354" t="s">
        <v>4557</v>
      </c>
      <c r="C5524" s="353" t="s">
        <v>24</v>
      </c>
      <c r="D5524" s="355">
        <v>179.34</v>
      </c>
    </row>
    <row r="5525" spans="1:4" ht="27">
      <c r="A5525" s="353">
        <v>96395</v>
      </c>
      <c r="B5525" s="354" t="s">
        <v>4558</v>
      </c>
      <c r="C5525" s="353" t="s">
        <v>24</v>
      </c>
      <c r="D5525" s="355">
        <v>253.41</v>
      </c>
    </row>
    <row r="5526" spans="1:4" ht="54">
      <c r="A5526" s="353">
        <v>100624</v>
      </c>
      <c r="B5526" s="354" t="s">
        <v>6246</v>
      </c>
      <c r="C5526" s="353" t="s">
        <v>24</v>
      </c>
      <c r="D5526" s="355">
        <v>965.9</v>
      </c>
    </row>
    <row r="5527" spans="1:4" ht="40.5">
      <c r="A5527" s="353">
        <v>100625</v>
      </c>
      <c r="B5527" s="354" t="s">
        <v>6247</v>
      </c>
      <c r="C5527" s="353" t="s">
        <v>24</v>
      </c>
      <c r="D5527" s="355">
        <v>930.64</v>
      </c>
    </row>
    <row r="5528" spans="1:4" ht="54">
      <c r="A5528" s="353">
        <v>101020</v>
      </c>
      <c r="B5528" s="354" t="s">
        <v>4559</v>
      </c>
      <c r="C5528" s="353" t="s">
        <v>45</v>
      </c>
      <c r="D5528" s="355">
        <v>426.85</v>
      </c>
    </row>
    <row r="5529" spans="1:4" ht="54">
      <c r="A5529" s="353">
        <v>101021</v>
      </c>
      <c r="B5529" s="354" t="s">
        <v>4560</v>
      </c>
      <c r="C5529" s="353" t="s">
        <v>45</v>
      </c>
      <c r="D5529" s="355">
        <v>461.72</v>
      </c>
    </row>
    <row r="5530" spans="1:4" ht="54">
      <c r="A5530" s="353">
        <v>101022</v>
      </c>
      <c r="B5530" s="354" t="s">
        <v>4561</v>
      </c>
      <c r="C5530" s="353" t="s">
        <v>45</v>
      </c>
      <c r="D5530" s="355">
        <v>378.04</v>
      </c>
    </row>
    <row r="5531" spans="1:4" ht="54">
      <c r="A5531" s="353">
        <v>101023</v>
      </c>
      <c r="B5531" s="354" t="s">
        <v>4562</v>
      </c>
      <c r="C5531" s="353" t="s">
        <v>45</v>
      </c>
      <c r="D5531" s="355">
        <v>412.91</v>
      </c>
    </row>
    <row r="5532" spans="1:4" ht="54">
      <c r="A5532" s="353">
        <v>101024</v>
      </c>
      <c r="B5532" s="354" t="s">
        <v>4563</v>
      </c>
      <c r="C5532" s="353" t="s">
        <v>45</v>
      </c>
      <c r="D5532" s="355">
        <v>383.17</v>
      </c>
    </row>
    <row r="5533" spans="1:4" ht="54">
      <c r="A5533" s="353">
        <v>101025</v>
      </c>
      <c r="B5533" s="354" t="s">
        <v>4564</v>
      </c>
      <c r="C5533" s="353" t="s">
        <v>45</v>
      </c>
      <c r="D5533" s="355">
        <v>418.04</v>
      </c>
    </row>
    <row r="5534" spans="1:4" ht="40.5">
      <c r="A5534" s="353">
        <v>101026</v>
      </c>
      <c r="B5534" s="354" t="s">
        <v>4565</v>
      </c>
      <c r="C5534" s="353" t="s">
        <v>45</v>
      </c>
      <c r="D5534" s="355">
        <v>364.59</v>
      </c>
    </row>
    <row r="5535" spans="1:4" ht="40.5">
      <c r="A5535" s="353">
        <v>101027</v>
      </c>
      <c r="B5535" s="354" t="s">
        <v>4566</v>
      </c>
      <c r="C5535" s="353" t="s">
        <v>45</v>
      </c>
      <c r="D5535" s="355">
        <v>373.33</v>
      </c>
    </row>
    <row r="5536" spans="1:4" ht="54">
      <c r="A5536" s="353">
        <v>88411</v>
      </c>
      <c r="B5536" s="354" t="s">
        <v>1078</v>
      </c>
      <c r="C5536" s="353" t="s">
        <v>36</v>
      </c>
      <c r="D5536" s="355">
        <v>1.69</v>
      </c>
    </row>
    <row r="5537" spans="1:4" ht="54">
      <c r="A5537" s="353">
        <v>88412</v>
      </c>
      <c r="B5537" s="354" t="s">
        <v>1079</v>
      </c>
      <c r="C5537" s="353" t="s">
        <v>36</v>
      </c>
      <c r="D5537" s="355">
        <v>1.2</v>
      </c>
    </row>
    <row r="5538" spans="1:4" ht="54">
      <c r="A5538" s="353">
        <v>88413</v>
      </c>
      <c r="B5538" s="354" t="s">
        <v>176</v>
      </c>
      <c r="C5538" s="353" t="s">
        <v>36</v>
      </c>
      <c r="D5538" s="355">
        <v>2.69</v>
      </c>
    </row>
    <row r="5539" spans="1:4" ht="54">
      <c r="A5539" s="353">
        <v>88414</v>
      </c>
      <c r="B5539" s="354" t="s">
        <v>177</v>
      </c>
      <c r="C5539" s="353" t="s">
        <v>36</v>
      </c>
      <c r="D5539" s="355">
        <v>3.01</v>
      </c>
    </row>
    <row r="5540" spans="1:4" ht="40.5">
      <c r="A5540" s="353">
        <v>88415</v>
      </c>
      <c r="B5540" s="354" t="s">
        <v>1080</v>
      </c>
      <c r="C5540" s="353" t="s">
        <v>36</v>
      </c>
      <c r="D5540" s="355">
        <v>1.85</v>
      </c>
    </row>
    <row r="5541" spans="1:4" ht="67.5">
      <c r="A5541" s="353">
        <v>88416</v>
      </c>
      <c r="B5541" s="354" t="s">
        <v>1081</v>
      </c>
      <c r="C5541" s="353" t="s">
        <v>36</v>
      </c>
      <c r="D5541" s="355">
        <v>16</v>
      </c>
    </row>
    <row r="5542" spans="1:4" ht="67.5">
      <c r="A5542" s="353">
        <v>88417</v>
      </c>
      <c r="B5542" s="354" t="s">
        <v>1082</v>
      </c>
      <c r="C5542" s="353" t="s">
        <v>36</v>
      </c>
      <c r="D5542" s="355">
        <v>14.24</v>
      </c>
    </row>
    <row r="5543" spans="1:4" ht="67.5">
      <c r="A5543" s="353">
        <v>88420</v>
      </c>
      <c r="B5543" s="354" t="s">
        <v>1083</v>
      </c>
      <c r="C5543" s="353" t="s">
        <v>36</v>
      </c>
      <c r="D5543" s="355">
        <v>19.54</v>
      </c>
    </row>
    <row r="5544" spans="1:4" ht="67.5">
      <c r="A5544" s="353">
        <v>88421</v>
      </c>
      <c r="B5544" s="354" t="s">
        <v>1084</v>
      </c>
      <c r="C5544" s="353" t="s">
        <v>36</v>
      </c>
      <c r="D5544" s="355">
        <v>20.67</v>
      </c>
    </row>
    <row r="5545" spans="1:4" ht="40.5">
      <c r="A5545" s="353">
        <v>88423</v>
      </c>
      <c r="B5545" s="354" t="s">
        <v>181</v>
      </c>
      <c r="C5545" s="353" t="s">
        <v>36</v>
      </c>
      <c r="D5545" s="355">
        <v>16.54</v>
      </c>
    </row>
    <row r="5546" spans="1:4" ht="67.5">
      <c r="A5546" s="353">
        <v>88424</v>
      </c>
      <c r="B5546" s="354" t="s">
        <v>1085</v>
      </c>
      <c r="C5546" s="353" t="s">
        <v>36</v>
      </c>
      <c r="D5546" s="355">
        <v>18.41</v>
      </c>
    </row>
    <row r="5547" spans="1:4" ht="67.5">
      <c r="A5547" s="353">
        <v>88426</v>
      </c>
      <c r="B5547" s="354" t="s">
        <v>1086</v>
      </c>
      <c r="C5547" s="353" t="s">
        <v>36</v>
      </c>
      <c r="D5547" s="355">
        <v>15.37</v>
      </c>
    </row>
    <row r="5548" spans="1:4" ht="67.5">
      <c r="A5548" s="353">
        <v>88428</v>
      </c>
      <c r="B5548" s="354" t="s">
        <v>1088</v>
      </c>
      <c r="C5548" s="353" t="s">
        <v>36</v>
      </c>
      <c r="D5548" s="355">
        <v>24.51</v>
      </c>
    </row>
    <row r="5549" spans="1:4" ht="67.5">
      <c r="A5549" s="353">
        <v>88429</v>
      </c>
      <c r="B5549" s="354" t="s">
        <v>1089</v>
      </c>
      <c r="C5549" s="353" t="s">
        <v>36</v>
      </c>
      <c r="D5549" s="355">
        <v>26.46</v>
      </c>
    </row>
    <row r="5550" spans="1:4" ht="40.5">
      <c r="A5550" s="353">
        <v>88431</v>
      </c>
      <c r="B5550" s="354" t="s">
        <v>184</v>
      </c>
      <c r="C5550" s="353" t="s">
        <v>36</v>
      </c>
      <c r="D5550" s="355">
        <v>19.37</v>
      </c>
    </row>
    <row r="5551" spans="1:4" ht="40.5">
      <c r="A5551" s="353">
        <v>88432</v>
      </c>
      <c r="B5551" s="354" t="s">
        <v>185</v>
      </c>
      <c r="C5551" s="353" t="s">
        <v>36</v>
      </c>
      <c r="D5551" s="355">
        <v>13.38</v>
      </c>
    </row>
    <row r="5552" spans="1:4" ht="27">
      <c r="A5552" s="353">
        <v>88484</v>
      </c>
      <c r="B5552" s="354" t="s">
        <v>187</v>
      </c>
      <c r="C5552" s="353" t="s">
        <v>36</v>
      </c>
      <c r="D5552" s="355">
        <v>1.87</v>
      </c>
    </row>
    <row r="5553" spans="1:4" ht="27">
      <c r="A5553" s="353">
        <v>88485</v>
      </c>
      <c r="B5553" s="354" t="s">
        <v>30</v>
      </c>
      <c r="C5553" s="353" t="s">
        <v>36</v>
      </c>
      <c r="D5553" s="355">
        <v>1.57</v>
      </c>
    </row>
    <row r="5554" spans="1:4" ht="40.5">
      <c r="A5554" s="353">
        <v>88488</v>
      </c>
      <c r="B5554" s="354" t="s">
        <v>1096</v>
      </c>
      <c r="C5554" s="353" t="s">
        <v>36</v>
      </c>
      <c r="D5554" s="355">
        <v>12.78</v>
      </c>
    </row>
    <row r="5555" spans="1:4" ht="40.5">
      <c r="A5555" s="353">
        <v>88489</v>
      </c>
      <c r="B5555" s="354" t="s">
        <v>25</v>
      </c>
      <c r="C5555" s="353" t="s">
        <v>36</v>
      </c>
      <c r="D5555" s="355">
        <v>11.44</v>
      </c>
    </row>
    <row r="5556" spans="1:4" ht="27">
      <c r="A5556" s="353">
        <v>88494</v>
      </c>
      <c r="B5556" s="354" t="s">
        <v>188</v>
      </c>
      <c r="C5556" s="353" t="s">
        <v>36</v>
      </c>
      <c r="D5556" s="355">
        <v>14.66</v>
      </c>
    </row>
    <row r="5557" spans="1:4" ht="27">
      <c r="A5557" s="353">
        <v>88495</v>
      </c>
      <c r="B5557" s="354" t="s">
        <v>189</v>
      </c>
      <c r="C5557" s="353" t="s">
        <v>36</v>
      </c>
      <c r="D5557" s="355">
        <v>8.23</v>
      </c>
    </row>
    <row r="5558" spans="1:4" ht="27">
      <c r="A5558" s="353">
        <v>88496</v>
      </c>
      <c r="B5558" s="354" t="s">
        <v>190</v>
      </c>
      <c r="C5558" s="353" t="s">
        <v>36</v>
      </c>
      <c r="D5558" s="355">
        <v>19.98</v>
      </c>
    </row>
    <row r="5559" spans="1:4" ht="27">
      <c r="A5559" s="353">
        <v>88497</v>
      </c>
      <c r="B5559" s="354" t="s">
        <v>1097</v>
      </c>
      <c r="C5559" s="353" t="s">
        <v>36</v>
      </c>
      <c r="D5559" s="355">
        <v>11.38</v>
      </c>
    </row>
    <row r="5560" spans="1:4" ht="27">
      <c r="A5560" s="353">
        <v>95305</v>
      </c>
      <c r="B5560" s="354" t="s">
        <v>540</v>
      </c>
      <c r="C5560" s="353" t="s">
        <v>36</v>
      </c>
      <c r="D5560" s="355">
        <v>11.91</v>
      </c>
    </row>
    <row r="5561" spans="1:4" ht="27">
      <c r="A5561" s="353">
        <v>95306</v>
      </c>
      <c r="B5561" s="354" t="s">
        <v>541</v>
      </c>
      <c r="C5561" s="353" t="s">
        <v>36</v>
      </c>
      <c r="D5561" s="355">
        <v>13.61</v>
      </c>
    </row>
    <row r="5562" spans="1:4" ht="54">
      <c r="A5562" s="353">
        <v>95622</v>
      </c>
      <c r="B5562" s="354" t="s">
        <v>542</v>
      </c>
      <c r="C5562" s="353" t="s">
        <v>36</v>
      </c>
      <c r="D5562" s="355">
        <v>11.08</v>
      </c>
    </row>
    <row r="5563" spans="1:4" ht="54">
      <c r="A5563" s="353">
        <v>95623</v>
      </c>
      <c r="B5563" s="354" t="s">
        <v>543</v>
      </c>
      <c r="C5563" s="353" t="s">
        <v>36</v>
      </c>
      <c r="D5563" s="355">
        <v>8.69</v>
      </c>
    </row>
    <row r="5564" spans="1:4" ht="54">
      <c r="A5564" s="353">
        <v>95624</v>
      </c>
      <c r="B5564" s="354" t="s">
        <v>2822</v>
      </c>
      <c r="C5564" s="353" t="s">
        <v>36</v>
      </c>
      <c r="D5564" s="355">
        <v>15.97</v>
      </c>
    </row>
    <row r="5565" spans="1:4" ht="54">
      <c r="A5565" s="353">
        <v>95625</v>
      </c>
      <c r="B5565" s="354" t="s">
        <v>2823</v>
      </c>
      <c r="C5565" s="353" t="s">
        <v>36</v>
      </c>
      <c r="D5565" s="355">
        <v>17.510000000000002</v>
      </c>
    </row>
    <row r="5566" spans="1:4" ht="40.5">
      <c r="A5566" s="353">
        <v>95626</v>
      </c>
      <c r="B5566" s="354" t="s">
        <v>544</v>
      </c>
      <c r="C5566" s="353" t="s">
        <v>36</v>
      </c>
      <c r="D5566" s="355">
        <v>11.86</v>
      </c>
    </row>
    <row r="5567" spans="1:4" ht="54">
      <c r="A5567" s="353">
        <v>96126</v>
      </c>
      <c r="B5567" s="354" t="s">
        <v>2961</v>
      </c>
      <c r="C5567" s="353" t="s">
        <v>36</v>
      </c>
      <c r="D5567" s="355">
        <v>13.85</v>
      </c>
    </row>
    <row r="5568" spans="1:4" ht="54">
      <c r="A5568" s="353">
        <v>96127</v>
      </c>
      <c r="B5568" s="354" t="s">
        <v>2962</v>
      </c>
      <c r="C5568" s="353" t="s">
        <v>36</v>
      </c>
      <c r="D5568" s="355">
        <v>10.85</v>
      </c>
    </row>
    <row r="5569" spans="1:4" ht="54">
      <c r="A5569" s="353">
        <v>96128</v>
      </c>
      <c r="B5569" s="354" t="s">
        <v>2963</v>
      </c>
      <c r="C5569" s="353" t="s">
        <v>36</v>
      </c>
      <c r="D5569" s="355">
        <v>19.920000000000002</v>
      </c>
    </row>
    <row r="5570" spans="1:4" ht="54">
      <c r="A5570" s="353">
        <v>96129</v>
      </c>
      <c r="B5570" s="354" t="s">
        <v>2964</v>
      </c>
      <c r="C5570" s="353" t="s">
        <v>36</v>
      </c>
      <c r="D5570" s="355">
        <v>21.86</v>
      </c>
    </row>
    <row r="5571" spans="1:4" ht="40.5">
      <c r="A5571" s="353">
        <v>96130</v>
      </c>
      <c r="B5571" s="354" t="s">
        <v>2965</v>
      </c>
      <c r="C5571" s="353" t="s">
        <v>36</v>
      </c>
      <c r="D5571" s="355">
        <v>14.8</v>
      </c>
    </row>
    <row r="5572" spans="1:4" ht="54">
      <c r="A5572" s="353">
        <v>96131</v>
      </c>
      <c r="B5572" s="354" t="s">
        <v>2966</v>
      </c>
      <c r="C5572" s="353" t="s">
        <v>36</v>
      </c>
      <c r="D5572" s="355">
        <v>19.27</v>
      </c>
    </row>
    <row r="5573" spans="1:4" ht="54">
      <c r="A5573" s="353">
        <v>96132</v>
      </c>
      <c r="B5573" s="354" t="s">
        <v>2967</v>
      </c>
      <c r="C5573" s="353" t="s">
        <v>36</v>
      </c>
      <c r="D5573" s="355">
        <v>15.27</v>
      </c>
    </row>
    <row r="5574" spans="1:4" ht="54">
      <c r="A5574" s="353">
        <v>96133</v>
      </c>
      <c r="B5574" s="354" t="s">
        <v>2968</v>
      </c>
      <c r="C5574" s="353" t="s">
        <v>36</v>
      </c>
      <c r="D5574" s="355">
        <v>27.35</v>
      </c>
    </row>
    <row r="5575" spans="1:4" ht="54">
      <c r="A5575" s="353">
        <v>96134</v>
      </c>
      <c r="B5575" s="354" t="s">
        <v>2969</v>
      </c>
      <c r="C5575" s="353" t="s">
        <v>36</v>
      </c>
      <c r="D5575" s="355">
        <v>29.91</v>
      </c>
    </row>
    <row r="5576" spans="1:4" ht="40.5">
      <c r="A5576" s="353">
        <v>96135</v>
      </c>
      <c r="B5576" s="354" t="s">
        <v>2970</v>
      </c>
      <c r="C5576" s="353" t="s">
        <v>36</v>
      </c>
      <c r="D5576" s="355">
        <v>20.54</v>
      </c>
    </row>
    <row r="5577" spans="1:4" ht="27">
      <c r="A5577" s="353">
        <v>102193</v>
      </c>
      <c r="B5577" s="354" t="s">
        <v>6248</v>
      </c>
      <c r="C5577" s="353" t="s">
        <v>36</v>
      </c>
      <c r="D5577" s="355">
        <v>1.29</v>
      </c>
    </row>
    <row r="5578" spans="1:4" ht="27">
      <c r="A5578" s="353">
        <v>102194</v>
      </c>
      <c r="B5578" s="354" t="s">
        <v>6249</v>
      </c>
      <c r="C5578" s="353" t="s">
        <v>36</v>
      </c>
      <c r="D5578" s="355">
        <v>5.21</v>
      </c>
    </row>
    <row r="5579" spans="1:4" ht="27">
      <c r="A5579" s="353">
        <v>102197</v>
      </c>
      <c r="B5579" s="354" t="s">
        <v>6250</v>
      </c>
      <c r="C5579" s="353" t="s">
        <v>36</v>
      </c>
      <c r="D5579" s="355">
        <v>16.75</v>
      </c>
    </row>
    <row r="5580" spans="1:4" ht="40.5">
      <c r="A5580" s="353">
        <v>102200</v>
      </c>
      <c r="B5580" s="354" t="s">
        <v>6251</v>
      </c>
      <c r="C5580" s="353" t="s">
        <v>36</v>
      </c>
      <c r="D5580" s="355">
        <v>13.56</v>
      </c>
    </row>
    <row r="5581" spans="1:4" ht="40.5">
      <c r="A5581" s="353">
        <v>102202</v>
      </c>
      <c r="B5581" s="354" t="s">
        <v>6252</v>
      </c>
      <c r="C5581" s="353" t="s">
        <v>36</v>
      </c>
      <c r="D5581" s="355">
        <v>34.81</v>
      </c>
    </row>
    <row r="5582" spans="1:4" ht="40.5">
      <c r="A5582" s="353">
        <v>102203</v>
      </c>
      <c r="B5582" s="354" t="s">
        <v>6253</v>
      </c>
      <c r="C5582" s="353" t="s">
        <v>36</v>
      </c>
      <c r="D5582" s="355">
        <v>6.94</v>
      </c>
    </row>
    <row r="5583" spans="1:4" ht="40.5">
      <c r="A5583" s="353">
        <v>102204</v>
      </c>
      <c r="B5583" s="354" t="s">
        <v>6254</v>
      </c>
      <c r="C5583" s="353" t="s">
        <v>36</v>
      </c>
      <c r="D5583" s="355">
        <v>7.03</v>
      </c>
    </row>
    <row r="5584" spans="1:4" ht="40.5">
      <c r="A5584" s="353">
        <v>102205</v>
      </c>
      <c r="B5584" s="354" t="s">
        <v>6255</v>
      </c>
      <c r="C5584" s="353" t="s">
        <v>36</v>
      </c>
      <c r="D5584" s="355">
        <v>6.3</v>
      </c>
    </row>
    <row r="5585" spans="1:4" ht="27">
      <c r="A5585" s="353">
        <v>102207</v>
      </c>
      <c r="B5585" s="354" t="s">
        <v>6256</v>
      </c>
      <c r="C5585" s="353" t="s">
        <v>36</v>
      </c>
      <c r="D5585" s="355">
        <v>5.53</v>
      </c>
    </row>
    <row r="5586" spans="1:4" ht="40.5">
      <c r="A5586" s="353">
        <v>102208</v>
      </c>
      <c r="B5586" s="354" t="s">
        <v>6257</v>
      </c>
      <c r="C5586" s="353" t="s">
        <v>36</v>
      </c>
      <c r="D5586" s="355">
        <v>5.27</v>
      </c>
    </row>
    <row r="5587" spans="1:4" ht="40.5">
      <c r="A5587" s="353">
        <v>102209</v>
      </c>
      <c r="B5587" s="354" t="s">
        <v>6258</v>
      </c>
      <c r="C5587" s="353" t="s">
        <v>36</v>
      </c>
      <c r="D5587" s="355">
        <v>5.44</v>
      </c>
    </row>
    <row r="5588" spans="1:4" ht="40.5">
      <c r="A5588" s="353">
        <v>102210</v>
      </c>
      <c r="B5588" s="354" t="s">
        <v>6259</v>
      </c>
      <c r="C5588" s="353" t="s">
        <v>36</v>
      </c>
      <c r="D5588" s="355">
        <v>5.19</v>
      </c>
    </row>
    <row r="5589" spans="1:4" ht="40.5">
      <c r="A5589" s="353">
        <v>102213</v>
      </c>
      <c r="B5589" s="354" t="s">
        <v>6260</v>
      </c>
      <c r="C5589" s="353" t="s">
        <v>36</v>
      </c>
      <c r="D5589" s="355">
        <v>13.89</v>
      </c>
    </row>
    <row r="5590" spans="1:4" ht="40.5">
      <c r="A5590" s="353">
        <v>102214</v>
      </c>
      <c r="B5590" s="354" t="s">
        <v>6261</v>
      </c>
      <c r="C5590" s="353" t="s">
        <v>36</v>
      </c>
      <c r="D5590" s="355">
        <v>14.09</v>
      </c>
    </row>
    <row r="5591" spans="1:4" ht="40.5">
      <c r="A5591" s="353">
        <v>102215</v>
      </c>
      <c r="B5591" s="354" t="s">
        <v>6262</v>
      </c>
      <c r="C5591" s="353" t="s">
        <v>36</v>
      </c>
      <c r="D5591" s="355">
        <v>12.62</v>
      </c>
    </row>
    <row r="5592" spans="1:4" ht="27">
      <c r="A5592" s="353">
        <v>102217</v>
      </c>
      <c r="B5592" s="354" t="s">
        <v>6263</v>
      </c>
      <c r="C5592" s="353" t="s">
        <v>36</v>
      </c>
      <c r="D5592" s="355">
        <v>11.07</v>
      </c>
    </row>
    <row r="5593" spans="1:4" ht="40.5">
      <c r="A5593" s="353">
        <v>102218</v>
      </c>
      <c r="B5593" s="354" t="s">
        <v>6264</v>
      </c>
      <c r="C5593" s="353" t="s">
        <v>36</v>
      </c>
      <c r="D5593" s="355">
        <v>10.55</v>
      </c>
    </row>
    <row r="5594" spans="1:4" ht="40.5">
      <c r="A5594" s="353">
        <v>102219</v>
      </c>
      <c r="B5594" s="354" t="s">
        <v>6265</v>
      </c>
      <c r="C5594" s="353" t="s">
        <v>36</v>
      </c>
      <c r="D5594" s="355">
        <v>10.89</v>
      </c>
    </row>
    <row r="5595" spans="1:4" ht="40.5">
      <c r="A5595" s="353">
        <v>102220</v>
      </c>
      <c r="B5595" s="354" t="s">
        <v>6266</v>
      </c>
      <c r="C5595" s="353" t="s">
        <v>36</v>
      </c>
      <c r="D5595" s="355">
        <v>10.39</v>
      </c>
    </row>
    <row r="5596" spans="1:4" ht="40.5">
      <c r="A5596" s="353">
        <v>102223</v>
      </c>
      <c r="B5596" s="354" t="s">
        <v>6267</v>
      </c>
      <c r="C5596" s="353" t="s">
        <v>36</v>
      </c>
      <c r="D5596" s="355">
        <v>20.84</v>
      </c>
    </row>
    <row r="5597" spans="1:4" ht="40.5">
      <c r="A5597" s="353">
        <v>102224</v>
      </c>
      <c r="B5597" s="354" t="s">
        <v>6268</v>
      </c>
      <c r="C5597" s="353" t="s">
        <v>36</v>
      </c>
      <c r="D5597" s="355">
        <v>21.12</v>
      </c>
    </row>
    <row r="5598" spans="1:4" ht="40.5">
      <c r="A5598" s="353">
        <v>102225</v>
      </c>
      <c r="B5598" s="354" t="s">
        <v>6269</v>
      </c>
      <c r="C5598" s="353" t="s">
        <v>36</v>
      </c>
      <c r="D5598" s="355">
        <v>18.920000000000002</v>
      </c>
    </row>
    <row r="5599" spans="1:4" ht="27">
      <c r="A5599" s="353">
        <v>102227</v>
      </c>
      <c r="B5599" s="354" t="s">
        <v>6270</v>
      </c>
      <c r="C5599" s="353" t="s">
        <v>36</v>
      </c>
      <c r="D5599" s="355">
        <v>16.61</v>
      </c>
    </row>
    <row r="5600" spans="1:4" ht="40.5">
      <c r="A5600" s="353">
        <v>102228</v>
      </c>
      <c r="B5600" s="354" t="s">
        <v>6271</v>
      </c>
      <c r="C5600" s="353" t="s">
        <v>36</v>
      </c>
      <c r="D5600" s="355">
        <v>15.86</v>
      </c>
    </row>
    <row r="5601" spans="1:4" ht="40.5">
      <c r="A5601" s="353">
        <v>102229</v>
      </c>
      <c r="B5601" s="354" t="s">
        <v>6272</v>
      </c>
      <c r="C5601" s="353" t="s">
        <v>36</v>
      </c>
      <c r="D5601" s="355">
        <v>16.350000000000001</v>
      </c>
    </row>
    <row r="5602" spans="1:4" ht="40.5">
      <c r="A5602" s="353">
        <v>102230</v>
      </c>
      <c r="B5602" s="354" t="s">
        <v>6273</v>
      </c>
      <c r="C5602" s="353" t="s">
        <v>36</v>
      </c>
      <c r="D5602" s="355">
        <v>15.59</v>
      </c>
    </row>
    <row r="5603" spans="1:4" ht="27">
      <c r="A5603" s="353">
        <v>102233</v>
      </c>
      <c r="B5603" s="354" t="s">
        <v>6274</v>
      </c>
      <c r="C5603" s="353" t="s">
        <v>36</v>
      </c>
      <c r="D5603" s="355">
        <v>11.88</v>
      </c>
    </row>
    <row r="5604" spans="1:4" ht="27">
      <c r="A5604" s="353">
        <v>102234</v>
      </c>
      <c r="B5604" s="354" t="s">
        <v>6275</v>
      </c>
      <c r="C5604" s="353" t="s">
        <v>36</v>
      </c>
      <c r="D5604" s="355">
        <v>23.76</v>
      </c>
    </row>
    <row r="5605" spans="1:4" ht="40.5">
      <c r="A5605" s="353">
        <v>100716</v>
      </c>
      <c r="B5605" s="354" t="s">
        <v>4567</v>
      </c>
      <c r="C5605" s="353" t="s">
        <v>36</v>
      </c>
      <c r="D5605" s="355">
        <v>24.19</v>
      </c>
    </row>
    <row r="5606" spans="1:4" ht="27">
      <c r="A5606" s="353">
        <v>100717</v>
      </c>
      <c r="B5606" s="354" t="s">
        <v>4568</v>
      </c>
      <c r="C5606" s="353" t="s">
        <v>36</v>
      </c>
      <c r="D5606" s="355">
        <v>6.44</v>
      </c>
    </row>
    <row r="5607" spans="1:4" ht="27">
      <c r="A5607" s="353">
        <v>100718</v>
      </c>
      <c r="B5607" s="354" t="s">
        <v>4569</v>
      </c>
      <c r="C5607" s="353" t="s">
        <v>15</v>
      </c>
      <c r="D5607" s="355">
        <v>0.94</v>
      </c>
    </row>
    <row r="5608" spans="1:4" ht="54">
      <c r="A5608" s="353">
        <v>100719</v>
      </c>
      <c r="B5608" s="354" t="s">
        <v>6877</v>
      </c>
      <c r="C5608" s="353" t="s">
        <v>36</v>
      </c>
      <c r="D5608" s="355">
        <v>7.05</v>
      </c>
    </row>
    <row r="5609" spans="1:4" ht="54">
      <c r="A5609" s="353">
        <v>100720</v>
      </c>
      <c r="B5609" s="354" t="s">
        <v>4570</v>
      </c>
      <c r="C5609" s="353" t="s">
        <v>36</v>
      </c>
      <c r="D5609" s="355">
        <v>7</v>
      </c>
    </row>
    <row r="5610" spans="1:4" ht="67.5">
      <c r="A5610" s="353">
        <v>100721</v>
      </c>
      <c r="B5610" s="354" t="s">
        <v>6878</v>
      </c>
      <c r="C5610" s="353" t="s">
        <v>36</v>
      </c>
      <c r="D5610" s="355">
        <v>16.2</v>
      </c>
    </row>
    <row r="5611" spans="1:4" ht="67.5">
      <c r="A5611" s="353">
        <v>100722</v>
      </c>
      <c r="B5611" s="354" t="s">
        <v>4571</v>
      </c>
      <c r="C5611" s="353" t="s">
        <v>36</v>
      </c>
      <c r="D5611" s="355">
        <v>15.76</v>
      </c>
    </row>
    <row r="5612" spans="1:4" ht="67.5">
      <c r="A5612" s="353">
        <v>100723</v>
      </c>
      <c r="B5612" s="354" t="s">
        <v>7003</v>
      </c>
      <c r="C5612" s="353" t="s">
        <v>36</v>
      </c>
      <c r="D5612" s="355">
        <v>7.57</v>
      </c>
    </row>
    <row r="5613" spans="1:4" ht="67.5">
      <c r="A5613" s="353">
        <v>100724</v>
      </c>
      <c r="B5613" s="354" t="s">
        <v>4572</v>
      </c>
      <c r="C5613" s="353" t="s">
        <v>36</v>
      </c>
      <c r="D5613" s="355">
        <v>9.1</v>
      </c>
    </row>
    <row r="5614" spans="1:4" ht="67.5">
      <c r="A5614" s="353">
        <v>100725</v>
      </c>
      <c r="B5614" s="354" t="s">
        <v>6879</v>
      </c>
      <c r="C5614" s="353" t="s">
        <v>36</v>
      </c>
      <c r="D5614" s="355">
        <v>16.37</v>
      </c>
    </row>
    <row r="5615" spans="1:4" ht="81">
      <c r="A5615" s="353">
        <v>100726</v>
      </c>
      <c r="B5615" s="354" t="s">
        <v>4573</v>
      </c>
      <c r="C5615" s="353" t="s">
        <v>36</v>
      </c>
      <c r="D5615" s="355">
        <v>17.79</v>
      </c>
    </row>
    <row r="5616" spans="1:4" ht="54">
      <c r="A5616" s="353">
        <v>100727</v>
      </c>
      <c r="B5616" s="354" t="s">
        <v>6880</v>
      </c>
      <c r="C5616" s="353" t="s">
        <v>36</v>
      </c>
      <c r="D5616" s="355">
        <v>12.32</v>
      </c>
    </row>
    <row r="5617" spans="1:4" ht="54">
      <c r="A5617" s="353">
        <v>100728</v>
      </c>
      <c r="B5617" s="354" t="s">
        <v>4574</v>
      </c>
      <c r="C5617" s="353" t="s">
        <v>36</v>
      </c>
      <c r="D5617" s="355">
        <v>12.15</v>
      </c>
    </row>
    <row r="5618" spans="1:4" ht="54">
      <c r="A5618" s="353">
        <v>100729</v>
      </c>
      <c r="B5618" s="354" t="s">
        <v>6881</v>
      </c>
      <c r="C5618" s="353" t="s">
        <v>36</v>
      </c>
      <c r="D5618" s="355">
        <v>13.52</v>
      </c>
    </row>
    <row r="5619" spans="1:4" ht="54">
      <c r="A5619" s="353">
        <v>100730</v>
      </c>
      <c r="B5619" s="354" t="s">
        <v>4575</v>
      </c>
      <c r="C5619" s="353" t="s">
        <v>36</v>
      </c>
      <c r="D5619" s="355">
        <v>15.79</v>
      </c>
    </row>
    <row r="5620" spans="1:4" ht="54">
      <c r="A5620" s="353">
        <v>100733</v>
      </c>
      <c r="B5620" s="354" t="s">
        <v>6882</v>
      </c>
      <c r="C5620" s="353" t="s">
        <v>36</v>
      </c>
      <c r="D5620" s="355">
        <v>7.11</v>
      </c>
    </row>
    <row r="5621" spans="1:4" ht="67.5">
      <c r="A5621" s="353">
        <v>100734</v>
      </c>
      <c r="B5621" s="354" t="s">
        <v>4576</v>
      </c>
      <c r="C5621" s="353" t="s">
        <v>36</v>
      </c>
      <c r="D5621" s="355">
        <v>9.57</v>
      </c>
    </row>
    <row r="5622" spans="1:4" ht="54">
      <c r="A5622" s="353">
        <v>100735</v>
      </c>
      <c r="B5622" s="354" t="s">
        <v>6883</v>
      </c>
      <c r="C5622" s="353" t="s">
        <v>36</v>
      </c>
      <c r="D5622" s="355">
        <v>6.87</v>
      </c>
    </row>
    <row r="5623" spans="1:4" ht="67.5">
      <c r="A5623" s="353">
        <v>100736</v>
      </c>
      <c r="B5623" s="354" t="s">
        <v>4577</v>
      </c>
      <c r="C5623" s="353" t="s">
        <v>36</v>
      </c>
      <c r="D5623" s="355">
        <v>9.32</v>
      </c>
    </row>
    <row r="5624" spans="1:4" ht="67.5">
      <c r="A5624" s="353">
        <v>100739</v>
      </c>
      <c r="B5624" s="354" t="s">
        <v>6884</v>
      </c>
      <c r="C5624" s="353" t="s">
        <v>36</v>
      </c>
      <c r="D5624" s="355">
        <v>6.94</v>
      </c>
    </row>
    <row r="5625" spans="1:4" ht="67.5">
      <c r="A5625" s="353">
        <v>100740</v>
      </c>
      <c r="B5625" s="354" t="s">
        <v>4578</v>
      </c>
      <c r="C5625" s="353" t="s">
        <v>36</v>
      </c>
      <c r="D5625" s="355">
        <v>7.36</v>
      </c>
    </row>
    <row r="5626" spans="1:4" ht="67.5">
      <c r="A5626" s="353">
        <v>100741</v>
      </c>
      <c r="B5626" s="354" t="s">
        <v>6885</v>
      </c>
      <c r="C5626" s="353" t="s">
        <v>36</v>
      </c>
      <c r="D5626" s="355">
        <v>15.95</v>
      </c>
    </row>
    <row r="5627" spans="1:4" ht="81">
      <c r="A5627" s="353">
        <v>100742</v>
      </c>
      <c r="B5627" s="354" t="s">
        <v>4579</v>
      </c>
      <c r="C5627" s="353" t="s">
        <v>36</v>
      </c>
      <c r="D5627" s="355">
        <v>16.100000000000001</v>
      </c>
    </row>
    <row r="5628" spans="1:4" ht="67.5">
      <c r="A5628" s="353">
        <v>100743</v>
      </c>
      <c r="B5628" s="354" t="s">
        <v>6886</v>
      </c>
      <c r="C5628" s="353" t="s">
        <v>36</v>
      </c>
      <c r="D5628" s="355">
        <v>6.78</v>
      </c>
    </row>
    <row r="5629" spans="1:4" ht="67.5">
      <c r="A5629" s="353">
        <v>100744</v>
      </c>
      <c r="B5629" s="354" t="s">
        <v>4580</v>
      </c>
      <c r="C5629" s="353" t="s">
        <v>36</v>
      </c>
      <c r="D5629" s="355">
        <v>7.26</v>
      </c>
    </row>
    <row r="5630" spans="1:4" ht="67.5">
      <c r="A5630" s="353">
        <v>100745</v>
      </c>
      <c r="B5630" s="354" t="s">
        <v>6887</v>
      </c>
      <c r="C5630" s="353" t="s">
        <v>36</v>
      </c>
      <c r="D5630" s="355">
        <v>15.78</v>
      </c>
    </row>
    <row r="5631" spans="1:4" ht="81">
      <c r="A5631" s="353">
        <v>100746</v>
      </c>
      <c r="B5631" s="354" t="s">
        <v>4581</v>
      </c>
      <c r="C5631" s="353" t="s">
        <v>36</v>
      </c>
      <c r="D5631" s="355">
        <v>16</v>
      </c>
    </row>
    <row r="5632" spans="1:4" ht="67.5">
      <c r="A5632" s="353">
        <v>100747</v>
      </c>
      <c r="B5632" s="354" t="s">
        <v>6888</v>
      </c>
      <c r="C5632" s="353" t="s">
        <v>36</v>
      </c>
      <c r="D5632" s="355">
        <v>6.84</v>
      </c>
    </row>
    <row r="5633" spans="1:4" ht="67.5">
      <c r="A5633" s="353">
        <v>100748</v>
      </c>
      <c r="B5633" s="354" t="s">
        <v>4582</v>
      </c>
      <c r="C5633" s="353" t="s">
        <v>36</v>
      </c>
      <c r="D5633" s="355">
        <v>7.3</v>
      </c>
    </row>
    <row r="5634" spans="1:4" ht="67.5">
      <c r="A5634" s="353">
        <v>100749</v>
      </c>
      <c r="B5634" s="354" t="s">
        <v>6889</v>
      </c>
      <c r="C5634" s="353" t="s">
        <v>36</v>
      </c>
      <c r="D5634" s="355">
        <v>15.85</v>
      </c>
    </row>
    <row r="5635" spans="1:4" ht="81">
      <c r="A5635" s="353">
        <v>100750</v>
      </c>
      <c r="B5635" s="354" t="s">
        <v>4583</v>
      </c>
      <c r="C5635" s="353" t="s">
        <v>36</v>
      </c>
      <c r="D5635" s="355">
        <v>16.04</v>
      </c>
    </row>
    <row r="5636" spans="1:4" ht="54">
      <c r="A5636" s="353">
        <v>100751</v>
      </c>
      <c r="B5636" s="354" t="s">
        <v>6890</v>
      </c>
      <c r="C5636" s="353" t="s">
        <v>36</v>
      </c>
      <c r="D5636" s="355">
        <v>27.04</v>
      </c>
    </row>
    <row r="5637" spans="1:4" ht="54">
      <c r="A5637" s="353">
        <v>100752</v>
      </c>
      <c r="B5637" s="354" t="s">
        <v>4584</v>
      </c>
      <c r="C5637" s="353" t="s">
        <v>36</v>
      </c>
      <c r="D5637" s="355">
        <v>31.59</v>
      </c>
    </row>
    <row r="5638" spans="1:4" ht="54">
      <c r="A5638" s="353">
        <v>100753</v>
      </c>
      <c r="B5638" s="354" t="s">
        <v>6891</v>
      </c>
      <c r="C5638" s="353" t="s">
        <v>36</v>
      </c>
      <c r="D5638" s="355">
        <v>13.76</v>
      </c>
    </row>
    <row r="5639" spans="1:4" ht="67.5">
      <c r="A5639" s="353">
        <v>100754</v>
      </c>
      <c r="B5639" s="354" t="s">
        <v>4585</v>
      </c>
      <c r="C5639" s="353" t="s">
        <v>36</v>
      </c>
      <c r="D5639" s="355">
        <v>18.66</v>
      </c>
    </row>
    <row r="5640" spans="1:4" ht="67.5">
      <c r="A5640" s="353">
        <v>100757</v>
      </c>
      <c r="B5640" s="354" t="s">
        <v>6892</v>
      </c>
      <c r="C5640" s="353" t="s">
        <v>36</v>
      </c>
      <c r="D5640" s="355">
        <v>31.93</v>
      </c>
    </row>
    <row r="5641" spans="1:4" ht="81">
      <c r="A5641" s="353">
        <v>100758</v>
      </c>
      <c r="B5641" s="354" t="s">
        <v>4586</v>
      </c>
      <c r="C5641" s="353" t="s">
        <v>36</v>
      </c>
      <c r="D5641" s="355">
        <v>32.22</v>
      </c>
    </row>
    <row r="5642" spans="1:4" ht="67.5">
      <c r="A5642" s="353">
        <v>100759</v>
      </c>
      <c r="B5642" s="354" t="s">
        <v>6893</v>
      </c>
      <c r="C5642" s="353" t="s">
        <v>36</v>
      </c>
      <c r="D5642" s="355">
        <v>31.59</v>
      </c>
    </row>
    <row r="5643" spans="1:4" ht="81">
      <c r="A5643" s="353">
        <v>100760</v>
      </c>
      <c r="B5643" s="354" t="s">
        <v>4587</v>
      </c>
      <c r="C5643" s="353" t="s">
        <v>36</v>
      </c>
      <c r="D5643" s="355">
        <v>32.01</v>
      </c>
    </row>
    <row r="5644" spans="1:4" ht="67.5">
      <c r="A5644" s="353">
        <v>100761</v>
      </c>
      <c r="B5644" s="354" t="s">
        <v>6894</v>
      </c>
      <c r="C5644" s="353" t="s">
        <v>36</v>
      </c>
      <c r="D5644" s="355">
        <v>31.73</v>
      </c>
    </row>
    <row r="5645" spans="1:4" ht="81">
      <c r="A5645" s="353">
        <v>100762</v>
      </c>
      <c r="B5645" s="354" t="s">
        <v>4588</v>
      </c>
      <c r="C5645" s="353" t="s">
        <v>36</v>
      </c>
      <c r="D5645" s="355">
        <v>32.090000000000003</v>
      </c>
    </row>
    <row r="5646" spans="1:4" ht="27">
      <c r="A5646" s="353">
        <v>102488</v>
      </c>
      <c r="B5646" s="354" t="s">
        <v>6895</v>
      </c>
      <c r="C5646" s="353" t="s">
        <v>36</v>
      </c>
      <c r="D5646" s="355">
        <v>2.31</v>
      </c>
    </row>
    <row r="5647" spans="1:4" ht="27">
      <c r="A5647" s="353">
        <v>102489</v>
      </c>
      <c r="B5647" s="354" t="s">
        <v>6896</v>
      </c>
      <c r="C5647" s="353" t="s">
        <v>36</v>
      </c>
      <c r="D5647" s="355">
        <v>19.47</v>
      </c>
    </row>
    <row r="5648" spans="1:4" ht="40.5">
      <c r="A5648" s="353">
        <v>102491</v>
      </c>
      <c r="B5648" s="354" t="s">
        <v>6897</v>
      </c>
      <c r="C5648" s="353" t="s">
        <v>36</v>
      </c>
      <c r="D5648" s="355">
        <v>13.53</v>
      </c>
    </row>
    <row r="5649" spans="1:4" ht="40.5">
      <c r="A5649" s="353">
        <v>102492</v>
      </c>
      <c r="B5649" s="354" t="s">
        <v>6898</v>
      </c>
      <c r="C5649" s="353" t="s">
        <v>36</v>
      </c>
      <c r="D5649" s="355">
        <v>15.73</v>
      </c>
    </row>
    <row r="5650" spans="1:4" ht="40.5">
      <c r="A5650" s="353">
        <v>102494</v>
      </c>
      <c r="B5650" s="354" t="s">
        <v>6899</v>
      </c>
      <c r="C5650" s="353" t="s">
        <v>36</v>
      </c>
      <c r="D5650" s="355">
        <v>36.03</v>
      </c>
    </row>
    <row r="5651" spans="1:4" ht="40.5">
      <c r="A5651" s="353">
        <v>102496</v>
      </c>
      <c r="B5651" s="354" t="s">
        <v>6900</v>
      </c>
      <c r="C5651" s="353" t="s">
        <v>15</v>
      </c>
      <c r="D5651" s="355">
        <v>7.94</v>
      </c>
    </row>
    <row r="5652" spans="1:4" ht="40.5">
      <c r="A5652" s="353">
        <v>102497</v>
      </c>
      <c r="B5652" s="354" t="s">
        <v>6901</v>
      </c>
      <c r="C5652" s="353" t="s">
        <v>15</v>
      </c>
      <c r="D5652" s="355">
        <v>3.32</v>
      </c>
    </row>
    <row r="5653" spans="1:4" ht="27">
      <c r="A5653" s="353">
        <v>102498</v>
      </c>
      <c r="B5653" s="354" t="s">
        <v>6902</v>
      </c>
      <c r="C5653" s="353" t="s">
        <v>15</v>
      </c>
      <c r="D5653" s="355">
        <v>1.05</v>
      </c>
    </row>
    <row r="5654" spans="1:4" ht="27">
      <c r="A5654" s="353">
        <v>102499</v>
      </c>
      <c r="B5654" s="354" t="s">
        <v>6903</v>
      </c>
      <c r="C5654" s="353" t="s">
        <v>36</v>
      </c>
      <c r="D5654" s="355">
        <v>1.58</v>
      </c>
    </row>
    <row r="5655" spans="1:4" ht="40.5">
      <c r="A5655" s="353">
        <v>102500</v>
      </c>
      <c r="B5655" s="354" t="s">
        <v>6904</v>
      </c>
      <c r="C5655" s="353" t="s">
        <v>15</v>
      </c>
      <c r="D5655" s="355">
        <v>3</v>
      </c>
    </row>
    <row r="5656" spans="1:4" ht="40.5">
      <c r="A5656" s="353">
        <v>102501</v>
      </c>
      <c r="B5656" s="354" t="s">
        <v>6905</v>
      </c>
      <c r="C5656" s="353" t="s">
        <v>36</v>
      </c>
      <c r="D5656" s="355">
        <v>16.72</v>
      </c>
    </row>
    <row r="5657" spans="1:4" ht="40.5">
      <c r="A5657" s="353">
        <v>102504</v>
      </c>
      <c r="B5657" s="354" t="s">
        <v>6906</v>
      </c>
      <c r="C5657" s="353" t="s">
        <v>15</v>
      </c>
      <c r="D5657" s="355">
        <v>6.51</v>
      </c>
    </row>
    <row r="5658" spans="1:4" ht="40.5">
      <c r="A5658" s="353">
        <v>102505</v>
      </c>
      <c r="B5658" s="354" t="s">
        <v>6907</v>
      </c>
      <c r="C5658" s="353" t="s">
        <v>15</v>
      </c>
      <c r="D5658" s="355">
        <v>7.49</v>
      </c>
    </row>
    <row r="5659" spans="1:4" ht="40.5">
      <c r="A5659" s="353">
        <v>102506</v>
      </c>
      <c r="B5659" s="354" t="s">
        <v>6908</v>
      </c>
      <c r="C5659" s="353" t="s">
        <v>15</v>
      </c>
      <c r="D5659" s="355">
        <v>7.15</v>
      </c>
    </row>
    <row r="5660" spans="1:4" ht="40.5">
      <c r="A5660" s="353">
        <v>102507</v>
      </c>
      <c r="B5660" s="354" t="s">
        <v>6909</v>
      </c>
      <c r="C5660" s="353" t="s">
        <v>15</v>
      </c>
      <c r="D5660" s="355">
        <v>4.2699999999999996</v>
      </c>
    </row>
    <row r="5661" spans="1:4" ht="40.5">
      <c r="A5661" s="353">
        <v>102508</v>
      </c>
      <c r="B5661" s="354" t="s">
        <v>6910</v>
      </c>
      <c r="C5661" s="353" t="s">
        <v>36</v>
      </c>
      <c r="D5661" s="355">
        <v>29.71</v>
      </c>
    </row>
    <row r="5662" spans="1:4" ht="54">
      <c r="A5662" s="353">
        <v>102509</v>
      </c>
      <c r="B5662" s="354" t="s">
        <v>6911</v>
      </c>
      <c r="C5662" s="353" t="s">
        <v>36</v>
      </c>
      <c r="D5662" s="355">
        <v>17.5</v>
      </c>
    </row>
    <row r="5663" spans="1:4" ht="67.5">
      <c r="A5663" s="353">
        <v>102512</v>
      </c>
      <c r="B5663" s="354" t="s">
        <v>6912</v>
      </c>
      <c r="C5663" s="353" t="s">
        <v>15</v>
      </c>
      <c r="D5663" s="355">
        <v>3.31</v>
      </c>
    </row>
    <row r="5664" spans="1:4" ht="40.5">
      <c r="A5664" s="353">
        <v>102513</v>
      </c>
      <c r="B5664" s="354" t="s">
        <v>6913</v>
      </c>
      <c r="C5664" s="353" t="s">
        <v>36</v>
      </c>
      <c r="D5664" s="355">
        <v>31.64</v>
      </c>
    </row>
    <row r="5665" spans="1:4" ht="40.5">
      <c r="A5665" s="353">
        <v>102520</v>
      </c>
      <c r="B5665" s="354" t="s">
        <v>6914</v>
      </c>
      <c r="C5665" s="353" t="s">
        <v>36</v>
      </c>
      <c r="D5665" s="355">
        <v>53.72</v>
      </c>
    </row>
    <row r="5666" spans="1:4" ht="54">
      <c r="A5666" s="353">
        <v>101749</v>
      </c>
      <c r="B5666" s="354" t="s">
        <v>6276</v>
      </c>
      <c r="C5666" s="353" t="s">
        <v>36</v>
      </c>
      <c r="D5666" s="355">
        <v>39.79</v>
      </c>
    </row>
    <row r="5667" spans="1:4" ht="54">
      <c r="A5667" s="353">
        <v>101750</v>
      </c>
      <c r="B5667" s="354" t="s">
        <v>6277</v>
      </c>
      <c r="C5667" s="353" t="s">
        <v>36</v>
      </c>
      <c r="D5667" s="355">
        <v>38.08</v>
      </c>
    </row>
    <row r="5668" spans="1:4" ht="27">
      <c r="A5668" s="353">
        <v>101729</v>
      </c>
      <c r="B5668" s="354" t="s">
        <v>6278</v>
      </c>
      <c r="C5668" s="353" t="s">
        <v>36</v>
      </c>
      <c r="D5668" s="355">
        <v>168.13</v>
      </c>
    </row>
    <row r="5669" spans="1:4" ht="13.5">
      <c r="A5669" s="353">
        <v>101746</v>
      </c>
      <c r="B5669" s="354" t="s">
        <v>6279</v>
      </c>
      <c r="C5669" s="353" t="s">
        <v>36</v>
      </c>
      <c r="D5669" s="355">
        <v>266.81</v>
      </c>
    </row>
    <row r="5670" spans="1:4" ht="27">
      <c r="A5670" s="353">
        <v>101751</v>
      </c>
      <c r="B5670" s="354" t="s">
        <v>6280</v>
      </c>
      <c r="C5670" s="353" t="s">
        <v>36</v>
      </c>
      <c r="D5670" s="355">
        <v>172.86</v>
      </c>
    </row>
    <row r="5671" spans="1:4" ht="54">
      <c r="A5671" s="353">
        <v>87246</v>
      </c>
      <c r="B5671" s="354" t="s">
        <v>808</v>
      </c>
      <c r="C5671" s="353" t="s">
        <v>36</v>
      </c>
      <c r="D5671" s="355">
        <v>46.19</v>
      </c>
    </row>
    <row r="5672" spans="1:4" ht="54">
      <c r="A5672" s="353">
        <v>87247</v>
      </c>
      <c r="B5672" s="354" t="s">
        <v>809</v>
      </c>
      <c r="C5672" s="353" t="s">
        <v>36</v>
      </c>
      <c r="D5672" s="355">
        <v>41.16</v>
      </c>
    </row>
    <row r="5673" spans="1:4" ht="54">
      <c r="A5673" s="353">
        <v>87248</v>
      </c>
      <c r="B5673" s="354" t="s">
        <v>810</v>
      </c>
      <c r="C5673" s="353" t="s">
        <v>36</v>
      </c>
      <c r="D5673" s="355">
        <v>37.11</v>
      </c>
    </row>
    <row r="5674" spans="1:4" ht="54">
      <c r="A5674" s="353">
        <v>87249</v>
      </c>
      <c r="B5674" s="354" t="s">
        <v>811</v>
      </c>
      <c r="C5674" s="353" t="s">
        <v>36</v>
      </c>
      <c r="D5674" s="355">
        <v>51.32</v>
      </c>
    </row>
    <row r="5675" spans="1:4" ht="54">
      <c r="A5675" s="353">
        <v>87250</v>
      </c>
      <c r="B5675" s="354" t="s">
        <v>812</v>
      </c>
      <c r="C5675" s="353" t="s">
        <v>36</v>
      </c>
      <c r="D5675" s="355">
        <v>43.37</v>
      </c>
    </row>
    <row r="5676" spans="1:4" ht="54">
      <c r="A5676" s="353">
        <v>87251</v>
      </c>
      <c r="B5676" s="354" t="s">
        <v>813</v>
      </c>
      <c r="C5676" s="353" t="s">
        <v>36</v>
      </c>
      <c r="D5676" s="355">
        <v>38.229999999999997</v>
      </c>
    </row>
    <row r="5677" spans="1:4" ht="54">
      <c r="A5677" s="353">
        <v>87255</v>
      </c>
      <c r="B5677" s="354" t="s">
        <v>814</v>
      </c>
      <c r="C5677" s="353" t="s">
        <v>36</v>
      </c>
      <c r="D5677" s="355">
        <v>84.31</v>
      </c>
    </row>
    <row r="5678" spans="1:4" ht="54">
      <c r="A5678" s="353">
        <v>87256</v>
      </c>
      <c r="B5678" s="354" t="s">
        <v>815</v>
      </c>
      <c r="C5678" s="353" t="s">
        <v>36</v>
      </c>
      <c r="D5678" s="355">
        <v>74.569999999999993</v>
      </c>
    </row>
    <row r="5679" spans="1:4" ht="54">
      <c r="A5679" s="353">
        <v>87257</v>
      </c>
      <c r="B5679" s="354" t="s">
        <v>816</v>
      </c>
      <c r="C5679" s="353" t="s">
        <v>36</v>
      </c>
      <c r="D5679" s="355">
        <v>68.510000000000005</v>
      </c>
    </row>
    <row r="5680" spans="1:4" ht="54">
      <c r="A5680" s="353">
        <v>87258</v>
      </c>
      <c r="B5680" s="354" t="s">
        <v>817</v>
      </c>
      <c r="C5680" s="353" t="s">
        <v>36</v>
      </c>
      <c r="D5680" s="355">
        <v>116.24</v>
      </c>
    </row>
    <row r="5681" spans="1:4" ht="54">
      <c r="A5681" s="353">
        <v>87259</v>
      </c>
      <c r="B5681" s="354" t="s">
        <v>818</v>
      </c>
      <c r="C5681" s="353" t="s">
        <v>36</v>
      </c>
      <c r="D5681" s="355">
        <v>107.01</v>
      </c>
    </row>
    <row r="5682" spans="1:4" ht="54">
      <c r="A5682" s="353">
        <v>87260</v>
      </c>
      <c r="B5682" s="354" t="s">
        <v>819</v>
      </c>
      <c r="C5682" s="353" t="s">
        <v>36</v>
      </c>
      <c r="D5682" s="355">
        <v>101.62</v>
      </c>
    </row>
    <row r="5683" spans="1:4" ht="54">
      <c r="A5683" s="353">
        <v>87261</v>
      </c>
      <c r="B5683" s="354" t="s">
        <v>820</v>
      </c>
      <c r="C5683" s="353" t="s">
        <v>36</v>
      </c>
      <c r="D5683" s="355">
        <v>132.94999999999999</v>
      </c>
    </row>
    <row r="5684" spans="1:4" ht="54">
      <c r="A5684" s="353">
        <v>87262</v>
      </c>
      <c r="B5684" s="354" t="s">
        <v>821</v>
      </c>
      <c r="C5684" s="353" t="s">
        <v>36</v>
      </c>
      <c r="D5684" s="355">
        <v>122.07</v>
      </c>
    </row>
    <row r="5685" spans="1:4" ht="54">
      <c r="A5685" s="353">
        <v>87263</v>
      </c>
      <c r="B5685" s="354" t="s">
        <v>822</v>
      </c>
      <c r="C5685" s="353" t="s">
        <v>36</v>
      </c>
      <c r="D5685" s="355">
        <v>115.73</v>
      </c>
    </row>
    <row r="5686" spans="1:4" ht="67.5">
      <c r="A5686" s="353">
        <v>89046</v>
      </c>
      <c r="B5686" s="354" t="s">
        <v>6281</v>
      </c>
      <c r="C5686" s="353" t="s">
        <v>36</v>
      </c>
      <c r="D5686" s="355">
        <v>40.94</v>
      </c>
    </row>
    <row r="5687" spans="1:4" ht="81">
      <c r="A5687" s="353">
        <v>89171</v>
      </c>
      <c r="B5687" s="354" t="s">
        <v>6282</v>
      </c>
      <c r="C5687" s="353" t="s">
        <v>36</v>
      </c>
      <c r="D5687" s="355">
        <v>38.96</v>
      </c>
    </row>
    <row r="5688" spans="1:4" ht="54">
      <c r="A5688" s="353">
        <v>93389</v>
      </c>
      <c r="B5688" s="354" t="s">
        <v>2379</v>
      </c>
      <c r="C5688" s="353" t="s">
        <v>36</v>
      </c>
      <c r="D5688" s="355">
        <v>41.69</v>
      </c>
    </row>
    <row r="5689" spans="1:4" ht="54">
      <c r="A5689" s="353">
        <v>93390</v>
      </c>
      <c r="B5689" s="354" t="s">
        <v>2380</v>
      </c>
      <c r="C5689" s="353" t="s">
        <v>36</v>
      </c>
      <c r="D5689" s="355">
        <v>36.74</v>
      </c>
    </row>
    <row r="5690" spans="1:4" ht="54">
      <c r="A5690" s="353">
        <v>93391</v>
      </c>
      <c r="B5690" s="354" t="s">
        <v>2381</v>
      </c>
      <c r="C5690" s="353" t="s">
        <v>36</v>
      </c>
      <c r="D5690" s="355">
        <v>32.69</v>
      </c>
    </row>
    <row r="5691" spans="1:4" ht="40.5">
      <c r="A5691" s="353">
        <v>98670</v>
      </c>
      <c r="B5691" s="354" t="s">
        <v>4589</v>
      </c>
      <c r="C5691" s="353" t="s">
        <v>36</v>
      </c>
      <c r="D5691" s="355">
        <v>135.24</v>
      </c>
    </row>
    <row r="5692" spans="1:4" ht="27">
      <c r="A5692" s="353">
        <v>98671</v>
      </c>
      <c r="B5692" s="354" t="s">
        <v>6283</v>
      </c>
      <c r="C5692" s="353" t="s">
        <v>36</v>
      </c>
      <c r="D5692" s="355">
        <v>295.95</v>
      </c>
    </row>
    <row r="5693" spans="1:4" ht="27">
      <c r="A5693" s="353">
        <v>98672</v>
      </c>
      <c r="B5693" s="354" t="s">
        <v>6284</v>
      </c>
      <c r="C5693" s="353" t="s">
        <v>36</v>
      </c>
      <c r="D5693" s="355">
        <v>489.88</v>
      </c>
    </row>
    <row r="5694" spans="1:4" ht="40.5">
      <c r="A5694" s="353">
        <v>98673</v>
      </c>
      <c r="B5694" s="354" t="s">
        <v>4590</v>
      </c>
      <c r="C5694" s="353" t="s">
        <v>36</v>
      </c>
      <c r="D5694" s="355">
        <v>167.09</v>
      </c>
    </row>
    <row r="5695" spans="1:4" ht="40.5">
      <c r="A5695" s="353">
        <v>98678</v>
      </c>
      <c r="B5695" s="354" t="s">
        <v>6285</v>
      </c>
      <c r="C5695" s="353" t="s">
        <v>36</v>
      </c>
      <c r="D5695" s="355">
        <v>413.74</v>
      </c>
    </row>
    <row r="5696" spans="1:4" ht="54">
      <c r="A5696" s="353">
        <v>98679</v>
      </c>
      <c r="B5696" s="354" t="s">
        <v>6286</v>
      </c>
      <c r="C5696" s="353" t="s">
        <v>36</v>
      </c>
      <c r="D5696" s="355">
        <v>26.75</v>
      </c>
    </row>
    <row r="5697" spans="1:4" ht="54">
      <c r="A5697" s="353">
        <v>98680</v>
      </c>
      <c r="B5697" s="354" t="s">
        <v>6287</v>
      </c>
      <c r="C5697" s="353" t="s">
        <v>36</v>
      </c>
      <c r="D5697" s="355">
        <v>33.92</v>
      </c>
    </row>
    <row r="5698" spans="1:4" ht="54">
      <c r="A5698" s="353">
        <v>98681</v>
      </c>
      <c r="B5698" s="354" t="s">
        <v>6288</v>
      </c>
      <c r="C5698" s="353" t="s">
        <v>36</v>
      </c>
      <c r="D5698" s="355">
        <v>25.04</v>
      </c>
    </row>
    <row r="5699" spans="1:4" ht="54">
      <c r="A5699" s="353">
        <v>98682</v>
      </c>
      <c r="B5699" s="354" t="s">
        <v>6289</v>
      </c>
      <c r="C5699" s="353" t="s">
        <v>36</v>
      </c>
      <c r="D5699" s="355">
        <v>32.22</v>
      </c>
    </row>
    <row r="5700" spans="1:4" ht="27">
      <c r="A5700" s="353">
        <v>98685</v>
      </c>
      <c r="B5700" s="354" t="s">
        <v>6290</v>
      </c>
      <c r="C5700" s="353" t="s">
        <v>15</v>
      </c>
      <c r="D5700" s="355">
        <v>53.37</v>
      </c>
    </row>
    <row r="5701" spans="1:4" ht="27">
      <c r="A5701" s="353">
        <v>98686</v>
      </c>
      <c r="B5701" s="354" t="s">
        <v>6291</v>
      </c>
      <c r="C5701" s="353" t="s">
        <v>15</v>
      </c>
      <c r="D5701" s="355">
        <v>28.95</v>
      </c>
    </row>
    <row r="5702" spans="1:4" ht="27">
      <c r="A5702" s="353">
        <v>98688</v>
      </c>
      <c r="B5702" s="354" t="s">
        <v>6292</v>
      </c>
      <c r="C5702" s="353" t="s">
        <v>15</v>
      </c>
      <c r="D5702" s="355">
        <v>43.75</v>
      </c>
    </row>
    <row r="5703" spans="1:4" ht="27">
      <c r="A5703" s="353">
        <v>98689</v>
      </c>
      <c r="B5703" s="354" t="s">
        <v>6293</v>
      </c>
      <c r="C5703" s="353" t="s">
        <v>15</v>
      </c>
      <c r="D5703" s="355">
        <v>75.680000000000007</v>
      </c>
    </row>
    <row r="5704" spans="1:4" ht="54">
      <c r="A5704" s="353">
        <v>101090</v>
      </c>
      <c r="B5704" s="354" t="s">
        <v>6294</v>
      </c>
      <c r="C5704" s="353" t="s">
        <v>36</v>
      </c>
      <c r="D5704" s="355">
        <v>163.09</v>
      </c>
    </row>
    <row r="5705" spans="1:4" ht="27">
      <c r="A5705" s="353">
        <v>101091</v>
      </c>
      <c r="B5705" s="354" t="s">
        <v>6295</v>
      </c>
      <c r="C5705" s="353" t="s">
        <v>36</v>
      </c>
      <c r="D5705" s="355">
        <v>107.64</v>
      </c>
    </row>
    <row r="5706" spans="1:4" ht="54">
      <c r="A5706" s="353">
        <v>101725</v>
      </c>
      <c r="B5706" s="354" t="s">
        <v>6296</v>
      </c>
      <c r="C5706" s="353" t="s">
        <v>36</v>
      </c>
      <c r="D5706" s="355">
        <v>194.2</v>
      </c>
    </row>
    <row r="5707" spans="1:4" ht="54">
      <c r="A5707" s="353">
        <v>101726</v>
      </c>
      <c r="B5707" s="354" t="s">
        <v>6297</v>
      </c>
      <c r="C5707" s="353" t="s">
        <v>36</v>
      </c>
      <c r="D5707" s="355">
        <v>135.24</v>
      </c>
    </row>
    <row r="5708" spans="1:4" ht="27">
      <c r="A5708" s="353">
        <v>101731</v>
      </c>
      <c r="B5708" s="354" t="s">
        <v>6298</v>
      </c>
      <c r="C5708" s="353" t="s">
        <v>36</v>
      </c>
      <c r="D5708" s="355">
        <v>236.33</v>
      </c>
    </row>
    <row r="5709" spans="1:4" ht="40.5">
      <c r="A5709" s="353">
        <v>101732</v>
      </c>
      <c r="B5709" s="354" t="s">
        <v>6299</v>
      </c>
      <c r="C5709" s="353" t="s">
        <v>36</v>
      </c>
      <c r="D5709" s="355">
        <v>70.540000000000006</v>
      </c>
    </row>
    <row r="5710" spans="1:4" ht="27">
      <c r="A5710" s="353">
        <v>101094</v>
      </c>
      <c r="B5710" s="354" t="s">
        <v>6301</v>
      </c>
      <c r="C5710" s="353" t="s">
        <v>15</v>
      </c>
      <c r="D5710" s="355">
        <v>140.09</v>
      </c>
    </row>
    <row r="5711" spans="1:4" ht="40.5">
      <c r="A5711" s="353">
        <v>101727</v>
      </c>
      <c r="B5711" s="354" t="s">
        <v>6302</v>
      </c>
      <c r="C5711" s="353" t="s">
        <v>36</v>
      </c>
      <c r="D5711" s="355">
        <v>164.7</v>
      </c>
    </row>
    <row r="5712" spans="1:4" ht="40.5">
      <c r="A5712" s="353">
        <v>101733</v>
      </c>
      <c r="B5712" s="354" t="s">
        <v>6303</v>
      </c>
      <c r="C5712" s="353" t="s">
        <v>36</v>
      </c>
      <c r="D5712" s="355">
        <v>219.96</v>
      </c>
    </row>
    <row r="5713" spans="1:4" ht="40.5">
      <c r="A5713" s="353">
        <v>101734</v>
      </c>
      <c r="B5713" s="354" t="s">
        <v>6304</v>
      </c>
      <c r="C5713" s="353" t="s">
        <v>36</v>
      </c>
      <c r="D5713" s="355">
        <v>338.53</v>
      </c>
    </row>
    <row r="5714" spans="1:4" ht="40.5">
      <c r="A5714" s="353">
        <v>101735</v>
      </c>
      <c r="B5714" s="354" t="s">
        <v>6305</v>
      </c>
      <c r="C5714" s="353" t="s">
        <v>36</v>
      </c>
      <c r="D5714" s="355">
        <v>347.13</v>
      </c>
    </row>
    <row r="5715" spans="1:4" ht="40.5">
      <c r="A5715" s="353">
        <v>101736</v>
      </c>
      <c r="B5715" s="354" t="s">
        <v>6306</v>
      </c>
      <c r="C5715" s="353" t="s">
        <v>36</v>
      </c>
      <c r="D5715" s="355">
        <v>73.02</v>
      </c>
    </row>
    <row r="5716" spans="1:4" ht="40.5">
      <c r="A5716" s="353">
        <v>101737</v>
      </c>
      <c r="B5716" s="354" t="s">
        <v>6307</v>
      </c>
      <c r="C5716" s="353" t="s">
        <v>36</v>
      </c>
      <c r="D5716" s="355">
        <v>90.03</v>
      </c>
    </row>
    <row r="5717" spans="1:4" ht="27">
      <c r="A5717" s="353">
        <v>101748</v>
      </c>
      <c r="B5717" s="354" t="s">
        <v>6308</v>
      </c>
      <c r="C5717" s="353" t="s">
        <v>36</v>
      </c>
      <c r="D5717" s="355">
        <v>2.35</v>
      </c>
    </row>
    <row r="5718" spans="1:4" ht="27">
      <c r="A5718" s="353">
        <v>101092</v>
      </c>
      <c r="B5718" s="354" t="s">
        <v>6309</v>
      </c>
      <c r="C5718" s="353" t="s">
        <v>36</v>
      </c>
      <c r="D5718" s="355">
        <v>303.11</v>
      </c>
    </row>
    <row r="5719" spans="1:4" ht="27">
      <c r="A5719" s="353">
        <v>101093</v>
      </c>
      <c r="B5719" s="354" t="s">
        <v>6310</v>
      </c>
      <c r="C5719" s="353" t="s">
        <v>36</v>
      </c>
      <c r="D5719" s="355">
        <v>497.04</v>
      </c>
    </row>
    <row r="5720" spans="1:4" ht="27">
      <c r="A5720" s="353">
        <v>98695</v>
      </c>
      <c r="B5720" s="354" t="s">
        <v>6311</v>
      </c>
      <c r="C5720" s="353" t="s">
        <v>15</v>
      </c>
      <c r="D5720" s="355">
        <v>83.94</v>
      </c>
    </row>
    <row r="5721" spans="1:4" ht="27">
      <c r="A5721" s="353">
        <v>98697</v>
      </c>
      <c r="B5721" s="354" t="s">
        <v>6312</v>
      </c>
      <c r="C5721" s="353" t="s">
        <v>15</v>
      </c>
      <c r="D5721" s="355">
        <v>56.13</v>
      </c>
    </row>
    <row r="5722" spans="1:4" ht="27">
      <c r="A5722" s="353">
        <v>101738</v>
      </c>
      <c r="B5722" s="354" t="s">
        <v>6313</v>
      </c>
      <c r="C5722" s="353" t="s">
        <v>15</v>
      </c>
      <c r="D5722" s="355">
        <v>24.33</v>
      </c>
    </row>
    <row r="5723" spans="1:4" ht="27">
      <c r="A5723" s="353">
        <v>101739</v>
      </c>
      <c r="B5723" s="354" t="s">
        <v>6314</v>
      </c>
      <c r="C5723" s="353" t="s">
        <v>15</v>
      </c>
      <c r="D5723" s="355">
        <v>26.82</v>
      </c>
    </row>
    <row r="5724" spans="1:4" ht="40.5">
      <c r="A5724" s="353">
        <v>88648</v>
      </c>
      <c r="B5724" s="354" t="s">
        <v>1099</v>
      </c>
      <c r="C5724" s="353" t="s">
        <v>15</v>
      </c>
      <c r="D5724" s="355">
        <v>5.51</v>
      </c>
    </row>
    <row r="5725" spans="1:4" ht="40.5">
      <c r="A5725" s="353">
        <v>88649</v>
      </c>
      <c r="B5725" s="354" t="s">
        <v>1100</v>
      </c>
      <c r="C5725" s="353" t="s">
        <v>15</v>
      </c>
      <c r="D5725" s="355">
        <v>6.24</v>
      </c>
    </row>
    <row r="5726" spans="1:4" ht="40.5">
      <c r="A5726" s="353">
        <v>88650</v>
      </c>
      <c r="B5726" s="354" t="s">
        <v>1101</v>
      </c>
      <c r="C5726" s="353" t="s">
        <v>15</v>
      </c>
      <c r="D5726" s="355">
        <v>12.13</v>
      </c>
    </row>
    <row r="5727" spans="1:4" ht="54">
      <c r="A5727" s="353">
        <v>96467</v>
      </c>
      <c r="B5727" s="354" t="s">
        <v>3007</v>
      </c>
      <c r="C5727" s="353" t="s">
        <v>15</v>
      </c>
      <c r="D5727" s="355">
        <v>5</v>
      </c>
    </row>
    <row r="5728" spans="1:4" ht="27">
      <c r="A5728" s="353">
        <v>101740</v>
      </c>
      <c r="B5728" s="354" t="s">
        <v>6315</v>
      </c>
      <c r="C5728" s="353" t="s">
        <v>15</v>
      </c>
      <c r="D5728" s="355">
        <v>33.99</v>
      </c>
    </row>
    <row r="5729" spans="1:4" ht="27">
      <c r="A5729" s="353">
        <v>101741</v>
      </c>
      <c r="B5729" s="354" t="s">
        <v>6316</v>
      </c>
      <c r="C5729" s="353" t="s">
        <v>15</v>
      </c>
      <c r="D5729" s="355">
        <v>15.81</v>
      </c>
    </row>
    <row r="5730" spans="1:4" ht="54">
      <c r="A5730" s="353">
        <v>94990</v>
      </c>
      <c r="B5730" s="354" t="s">
        <v>2619</v>
      </c>
      <c r="C5730" s="353" t="s">
        <v>24</v>
      </c>
      <c r="D5730" s="355">
        <v>598.4</v>
      </c>
    </row>
    <row r="5731" spans="1:4" ht="54">
      <c r="A5731" s="353">
        <v>94991</v>
      </c>
      <c r="B5731" s="354" t="s">
        <v>527</v>
      </c>
      <c r="C5731" s="353" t="s">
        <v>24</v>
      </c>
      <c r="D5731" s="355">
        <v>604.71</v>
      </c>
    </row>
    <row r="5732" spans="1:4" ht="54">
      <c r="A5732" s="353">
        <v>94992</v>
      </c>
      <c r="B5732" s="354" t="s">
        <v>2620</v>
      </c>
      <c r="C5732" s="353" t="s">
        <v>36</v>
      </c>
      <c r="D5732" s="355">
        <v>97.16</v>
      </c>
    </row>
    <row r="5733" spans="1:4" ht="54">
      <c r="A5733" s="353">
        <v>94993</v>
      </c>
      <c r="B5733" s="354" t="s">
        <v>2621</v>
      </c>
      <c r="C5733" s="353" t="s">
        <v>36</v>
      </c>
      <c r="D5733" s="355">
        <v>97.55</v>
      </c>
    </row>
    <row r="5734" spans="1:4" ht="54">
      <c r="A5734" s="353">
        <v>94994</v>
      </c>
      <c r="B5734" s="354" t="s">
        <v>2622</v>
      </c>
      <c r="C5734" s="353" t="s">
        <v>36</v>
      </c>
      <c r="D5734" s="355">
        <v>109.83</v>
      </c>
    </row>
    <row r="5735" spans="1:4" ht="54">
      <c r="A5735" s="353">
        <v>94995</v>
      </c>
      <c r="B5735" s="354" t="s">
        <v>2623</v>
      </c>
      <c r="C5735" s="353" t="s">
        <v>36</v>
      </c>
      <c r="D5735" s="355">
        <v>110.34</v>
      </c>
    </row>
    <row r="5736" spans="1:4" ht="54">
      <c r="A5736" s="353">
        <v>94996</v>
      </c>
      <c r="B5736" s="354" t="s">
        <v>2624</v>
      </c>
      <c r="C5736" s="353" t="s">
        <v>36</v>
      </c>
      <c r="D5736" s="355">
        <v>121.94</v>
      </c>
    </row>
    <row r="5737" spans="1:4" ht="54">
      <c r="A5737" s="353">
        <v>94997</v>
      </c>
      <c r="B5737" s="354" t="s">
        <v>2625</v>
      </c>
      <c r="C5737" s="353" t="s">
        <v>36</v>
      </c>
      <c r="D5737" s="355">
        <v>122.56</v>
      </c>
    </row>
    <row r="5738" spans="1:4" ht="54">
      <c r="A5738" s="353">
        <v>94998</v>
      </c>
      <c r="B5738" s="354" t="s">
        <v>2626</v>
      </c>
      <c r="C5738" s="353" t="s">
        <v>36</v>
      </c>
      <c r="D5738" s="355">
        <v>134.59</v>
      </c>
    </row>
    <row r="5739" spans="1:4" ht="54">
      <c r="A5739" s="353">
        <v>94999</v>
      </c>
      <c r="B5739" s="354" t="s">
        <v>2627</v>
      </c>
      <c r="C5739" s="353" t="s">
        <v>36</v>
      </c>
      <c r="D5739" s="355">
        <v>135.34</v>
      </c>
    </row>
    <row r="5740" spans="1:4" ht="27">
      <c r="A5740" s="353">
        <v>101747</v>
      </c>
      <c r="B5740" s="354" t="s">
        <v>6317</v>
      </c>
      <c r="C5740" s="353" t="s">
        <v>36</v>
      </c>
      <c r="D5740" s="355">
        <v>63.38</v>
      </c>
    </row>
    <row r="5741" spans="1:4" ht="27">
      <c r="A5741" s="353">
        <v>101743</v>
      </c>
      <c r="B5741" s="354" t="s">
        <v>6318</v>
      </c>
      <c r="C5741" s="353" t="s">
        <v>36</v>
      </c>
      <c r="D5741" s="355">
        <v>158.69999999999999</v>
      </c>
    </row>
    <row r="5742" spans="1:4" ht="27">
      <c r="A5742" s="353">
        <v>101744</v>
      </c>
      <c r="B5742" s="354" t="s">
        <v>6319</v>
      </c>
      <c r="C5742" s="353" t="s">
        <v>36</v>
      </c>
      <c r="D5742" s="355">
        <v>126.5</v>
      </c>
    </row>
    <row r="5743" spans="1:4" ht="27">
      <c r="A5743" s="353">
        <v>101745</v>
      </c>
      <c r="B5743" s="354" t="s">
        <v>6320</v>
      </c>
      <c r="C5743" s="353" t="s">
        <v>36</v>
      </c>
      <c r="D5743" s="355">
        <v>155.41</v>
      </c>
    </row>
    <row r="5744" spans="1:4" ht="67.5">
      <c r="A5744" s="353">
        <v>87620</v>
      </c>
      <c r="B5744" s="354" t="s">
        <v>7359</v>
      </c>
      <c r="C5744" s="353" t="s">
        <v>36</v>
      </c>
      <c r="D5744" s="355">
        <v>25.15</v>
      </c>
    </row>
    <row r="5745" spans="1:4" ht="67.5">
      <c r="A5745" s="353">
        <v>87622</v>
      </c>
      <c r="B5745" s="354" t="s">
        <v>7360</v>
      </c>
      <c r="C5745" s="353" t="s">
        <v>36</v>
      </c>
      <c r="D5745" s="355">
        <v>27.8</v>
      </c>
    </row>
    <row r="5746" spans="1:4" ht="67.5">
      <c r="A5746" s="353">
        <v>87623</v>
      </c>
      <c r="B5746" s="354" t="s">
        <v>7361</v>
      </c>
      <c r="C5746" s="353" t="s">
        <v>36</v>
      </c>
      <c r="D5746" s="355">
        <v>69.13</v>
      </c>
    </row>
    <row r="5747" spans="1:4" ht="67.5">
      <c r="A5747" s="353">
        <v>87624</v>
      </c>
      <c r="B5747" s="354" t="s">
        <v>7361</v>
      </c>
      <c r="C5747" s="353" t="s">
        <v>36</v>
      </c>
      <c r="D5747" s="355">
        <v>74.040000000000006</v>
      </c>
    </row>
    <row r="5748" spans="1:4" ht="67.5">
      <c r="A5748" s="353">
        <v>87630</v>
      </c>
      <c r="B5748" s="354" t="s">
        <v>7362</v>
      </c>
      <c r="C5748" s="353" t="s">
        <v>36</v>
      </c>
      <c r="D5748" s="355">
        <v>31.49</v>
      </c>
    </row>
    <row r="5749" spans="1:4" ht="67.5">
      <c r="A5749" s="353">
        <v>87632</v>
      </c>
      <c r="B5749" s="354" t="s">
        <v>7363</v>
      </c>
      <c r="C5749" s="353" t="s">
        <v>36</v>
      </c>
      <c r="D5749" s="355">
        <v>35.17</v>
      </c>
    </row>
    <row r="5750" spans="1:4" ht="67.5">
      <c r="A5750" s="353">
        <v>87633</v>
      </c>
      <c r="B5750" s="354" t="s">
        <v>7364</v>
      </c>
      <c r="C5750" s="353" t="s">
        <v>36</v>
      </c>
      <c r="D5750" s="355">
        <v>92.62</v>
      </c>
    </row>
    <row r="5751" spans="1:4" ht="54">
      <c r="A5751" s="353">
        <v>87634</v>
      </c>
      <c r="B5751" s="354" t="s">
        <v>7365</v>
      </c>
      <c r="C5751" s="353" t="s">
        <v>36</v>
      </c>
      <c r="D5751" s="355">
        <v>99.46</v>
      </c>
    </row>
    <row r="5752" spans="1:4" ht="67.5">
      <c r="A5752" s="353">
        <v>87640</v>
      </c>
      <c r="B5752" s="354" t="s">
        <v>7366</v>
      </c>
      <c r="C5752" s="353" t="s">
        <v>36</v>
      </c>
      <c r="D5752" s="355">
        <v>36.69</v>
      </c>
    </row>
    <row r="5753" spans="1:4" ht="67.5">
      <c r="A5753" s="353">
        <v>87642</v>
      </c>
      <c r="B5753" s="354" t="s">
        <v>7367</v>
      </c>
      <c r="C5753" s="353" t="s">
        <v>36</v>
      </c>
      <c r="D5753" s="355">
        <v>41.22</v>
      </c>
    </row>
    <row r="5754" spans="1:4" ht="67.5">
      <c r="A5754" s="353">
        <v>87643</v>
      </c>
      <c r="B5754" s="354" t="s">
        <v>7368</v>
      </c>
      <c r="C5754" s="353" t="s">
        <v>36</v>
      </c>
      <c r="D5754" s="355">
        <v>111.87</v>
      </c>
    </row>
    <row r="5755" spans="1:4" ht="54">
      <c r="A5755" s="353">
        <v>87644</v>
      </c>
      <c r="B5755" s="354" t="s">
        <v>7369</v>
      </c>
      <c r="C5755" s="353" t="s">
        <v>36</v>
      </c>
      <c r="D5755" s="355">
        <v>120.27</v>
      </c>
    </row>
    <row r="5756" spans="1:4" ht="67.5">
      <c r="A5756" s="353">
        <v>87680</v>
      </c>
      <c r="B5756" s="354" t="s">
        <v>7370</v>
      </c>
      <c r="C5756" s="353" t="s">
        <v>36</v>
      </c>
      <c r="D5756" s="355">
        <v>30.52</v>
      </c>
    </row>
    <row r="5757" spans="1:4" ht="67.5">
      <c r="A5757" s="353">
        <v>87682</v>
      </c>
      <c r="B5757" s="354" t="s">
        <v>7371</v>
      </c>
      <c r="C5757" s="353" t="s">
        <v>36</v>
      </c>
      <c r="D5757" s="355">
        <v>35.049999999999997</v>
      </c>
    </row>
    <row r="5758" spans="1:4" ht="67.5">
      <c r="A5758" s="353">
        <v>87683</v>
      </c>
      <c r="B5758" s="354" t="s">
        <v>7372</v>
      </c>
      <c r="C5758" s="353" t="s">
        <v>36</v>
      </c>
      <c r="D5758" s="355">
        <v>105.7</v>
      </c>
    </row>
    <row r="5759" spans="1:4" ht="54">
      <c r="A5759" s="353">
        <v>87684</v>
      </c>
      <c r="B5759" s="354" t="s">
        <v>7373</v>
      </c>
      <c r="C5759" s="353" t="s">
        <v>36</v>
      </c>
      <c r="D5759" s="355">
        <v>114.1</v>
      </c>
    </row>
    <row r="5760" spans="1:4" ht="67.5">
      <c r="A5760" s="353">
        <v>87690</v>
      </c>
      <c r="B5760" s="354" t="s">
        <v>7374</v>
      </c>
      <c r="C5760" s="353" t="s">
        <v>36</v>
      </c>
      <c r="D5760" s="355">
        <v>34.979999999999997</v>
      </c>
    </row>
    <row r="5761" spans="1:4" ht="67.5">
      <c r="A5761" s="353">
        <v>87692</v>
      </c>
      <c r="B5761" s="354" t="s">
        <v>7375</v>
      </c>
      <c r="C5761" s="353" t="s">
        <v>36</v>
      </c>
      <c r="D5761" s="355">
        <v>40.159999999999997</v>
      </c>
    </row>
    <row r="5762" spans="1:4" ht="54">
      <c r="A5762" s="353">
        <v>87693</v>
      </c>
      <c r="B5762" s="354" t="s">
        <v>7376</v>
      </c>
      <c r="C5762" s="353" t="s">
        <v>36</v>
      </c>
      <c r="D5762" s="355">
        <v>121.08</v>
      </c>
    </row>
    <row r="5763" spans="1:4" ht="54">
      <c r="A5763" s="353">
        <v>87694</v>
      </c>
      <c r="B5763" s="354" t="s">
        <v>7377</v>
      </c>
      <c r="C5763" s="353" t="s">
        <v>36</v>
      </c>
      <c r="D5763" s="355">
        <v>130.69999999999999</v>
      </c>
    </row>
    <row r="5764" spans="1:4" ht="67.5">
      <c r="A5764" s="353">
        <v>87700</v>
      </c>
      <c r="B5764" s="354" t="s">
        <v>7378</v>
      </c>
      <c r="C5764" s="353" t="s">
        <v>36</v>
      </c>
      <c r="D5764" s="355">
        <v>37.799999999999997</v>
      </c>
    </row>
    <row r="5765" spans="1:4" ht="67.5">
      <c r="A5765" s="353">
        <v>87702</v>
      </c>
      <c r="B5765" s="354" t="s">
        <v>7379</v>
      </c>
      <c r="C5765" s="353" t="s">
        <v>36</v>
      </c>
      <c r="D5765" s="355">
        <v>43.45</v>
      </c>
    </row>
    <row r="5766" spans="1:4" ht="67.5">
      <c r="A5766" s="353">
        <v>87703</v>
      </c>
      <c r="B5766" s="354" t="s">
        <v>7380</v>
      </c>
      <c r="C5766" s="353" t="s">
        <v>36</v>
      </c>
      <c r="D5766" s="355">
        <v>131.56</v>
      </c>
    </row>
    <row r="5767" spans="1:4" ht="54">
      <c r="A5767" s="353">
        <v>87704</v>
      </c>
      <c r="B5767" s="354" t="s">
        <v>7381</v>
      </c>
      <c r="C5767" s="353" t="s">
        <v>36</v>
      </c>
      <c r="D5767" s="355">
        <v>142.05000000000001</v>
      </c>
    </row>
    <row r="5768" spans="1:4" ht="67.5">
      <c r="A5768" s="353">
        <v>87735</v>
      </c>
      <c r="B5768" s="354" t="s">
        <v>7382</v>
      </c>
      <c r="C5768" s="353" t="s">
        <v>36</v>
      </c>
      <c r="D5768" s="355">
        <v>32.92</v>
      </c>
    </row>
    <row r="5769" spans="1:4" ht="67.5">
      <c r="A5769" s="353">
        <v>87737</v>
      </c>
      <c r="B5769" s="354" t="s">
        <v>7383</v>
      </c>
      <c r="C5769" s="353" t="s">
        <v>36</v>
      </c>
      <c r="D5769" s="355">
        <v>35.57</v>
      </c>
    </row>
    <row r="5770" spans="1:4" ht="67.5">
      <c r="A5770" s="353">
        <v>87738</v>
      </c>
      <c r="B5770" s="354" t="s">
        <v>7384</v>
      </c>
      <c r="C5770" s="353" t="s">
        <v>36</v>
      </c>
      <c r="D5770" s="355">
        <v>76.900000000000006</v>
      </c>
    </row>
    <row r="5771" spans="1:4" ht="54">
      <c r="A5771" s="353">
        <v>87739</v>
      </c>
      <c r="B5771" s="354" t="s">
        <v>7385</v>
      </c>
      <c r="C5771" s="353" t="s">
        <v>36</v>
      </c>
      <c r="D5771" s="355">
        <v>81.81</v>
      </c>
    </row>
    <row r="5772" spans="1:4" ht="67.5">
      <c r="A5772" s="353">
        <v>87745</v>
      </c>
      <c r="B5772" s="354" t="s">
        <v>7386</v>
      </c>
      <c r="C5772" s="353" t="s">
        <v>36</v>
      </c>
      <c r="D5772" s="355">
        <v>39.28</v>
      </c>
    </row>
    <row r="5773" spans="1:4" ht="67.5">
      <c r="A5773" s="353">
        <v>87747</v>
      </c>
      <c r="B5773" s="354" t="s">
        <v>7387</v>
      </c>
      <c r="C5773" s="353" t="s">
        <v>36</v>
      </c>
      <c r="D5773" s="355">
        <v>42.96</v>
      </c>
    </row>
    <row r="5774" spans="1:4" ht="67.5">
      <c r="A5774" s="353">
        <v>87748</v>
      </c>
      <c r="B5774" s="354" t="s">
        <v>7388</v>
      </c>
      <c r="C5774" s="353" t="s">
        <v>36</v>
      </c>
      <c r="D5774" s="355">
        <v>100.41</v>
      </c>
    </row>
    <row r="5775" spans="1:4" ht="54">
      <c r="A5775" s="353">
        <v>87749</v>
      </c>
      <c r="B5775" s="354" t="s">
        <v>7389</v>
      </c>
      <c r="C5775" s="353" t="s">
        <v>36</v>
      </c>
      <c r="D5775" s="355">
        <v>107.25</v>
      </c>
    </row>
    <row r="5776" spans="1:4" ht="81">
      <c r="A5776" s="353">
        <v>87755</v>
      </c>
      <c r="B5776" s="354" t="s">
        <v>7390</v>
      </c>
      <c r="C5776" s="353" t="s">
        <v>36</v>
      </c>
      <c r="D5776" s="355">
        <v>34.69</v>
      </c>
    </row>
    <row r="5777" spans="1:4" ht="67.5">
      <c r="A5777" s="353">
        <v>87757</v>
      </c>
      <c r="B5777" s="354" t="s">
        <v>7391</v>
      </c>
      <c r="C5777" s="353" t="s">
        <v>36</v>
      </c>
      <c r="D5777" s="355">
        <v>38.369999999999997</v>
      </c>
    </row>
    <row r="5778" spans="1:4" ht="67.5">
      <c r="A5778" s="353">
        <v>87758</v>
      </c>
      <c r="B5778" s="354" t="s">
        <v>7392</v>
      </c>
      <c r="C5778" s="353" t="s">
        <v>36</v>
      </c>
      <c r="D5778" s="355">
        <v>95.82</v>
      </c>
    </row>
    <row r="5779" spans="1:4" ht="54">
      <c r="A5779" s="353">
        <v>87759</v>
      </c>
      <c r="B5779" s="354" t="s">
        <v>7393</v>
      </c>
      <c r="C5779" s="353" t="s">
        <v>36</v>
      </c>
      <c r="D5779" s="355">
        <v>102.66</v>
      </c>
    </row>
    <row r="5780" spans="1:4" ht="81">
      <c r="A5780" s="353">
        <v>87765</v>
      </c>
      <c r="B5780" s="354" t="s">
        <v>7394</v>
      </c>
      <c r="C5780" s="353" t="s">
        <v>36</v>
      </c>
      <c r="D5780" s="355">
        <v>39.92</v>
      </c>
    </row>
    <row r="5781" spans="1:4" ht="67.5">
      <c r="A5781" s="353">
        <v>87767</v>
      </c>
      <c r="B5781" s="354" t="s">
        <v>7395</v>
      </c>
      <c r="C5781" s="353" t="s">
        <v>36</v>
      </c>
      <c r="D5781" s="355">
        <v>44.45</v>
      </c>
    </row>
    <row r="5782" spans="1:4" ht="67.5">
      <c r="A5782" s="353">
        <v>87768</v>
      </c>
      <c r="B5782" s="354" t="s">
        <v>7396</v>
      </c>
      <c r="C5782" s="353" t="s">
        <v>36</v>
      </c>
      <c r="D5782" s="355">
        <v>115.1</v>
      </c>
    </row>
    <row r="5783" spans="1:4" ht="54">
      <c r="A5783" s="353">
        <v>87769</v>
      </c>
      <c r="B5783" s="354" t="s">
        <v>7397</v>
      </c>
      <c r="C5783" s="353" t="s">
        <v>36</v>
      </c>
      <c r="D5783" s="355">
        <v>123.5</v>
      </c>
    </row>
    <row r="5784" spans="1:4" ht="40.5">
      <c r="A5784" s="353">
        <v>88470</v>
      </c>
      <c r="B5784" s="354" t="s">
        <v>7398</v>
      </c>
      <c r="C5784" s="353" t="s">
        <v>36</v>
      </c>
      <c r="D5784" s="355">
        <v>21.62</v>
      </c>
    </row>
    <row r="5785" spans="1:4" ht="40.5">
      <c r="A5785" s="353">
        <v>88471</v>
      </c>
      <c r="B5785" s="354" t="s">
        <v>7399</v>
      </c>
      <c r="C5785" s="353" t="s">
        <v>36</v>
      </c>
      <c r="D5785" s="355">
        <v>26.98</v>
      </c>
    </row>
    <row r="5786" spans="1:4" ht="40.5">
      <c r="A5786" s="353">
        <v>88472</v>
      </c>
      <c r="B5786" s="354" t="s">
        <v>7400</v>
      </c>
      <c r="C5786" s="353" t="s">
        <v>36</v>
      </c>
      <c r="D5786" s="355">
        <v>31.23</v>
      </c>
    </row>
    <row r="5787" spans="1:4" ht="40.5">
      <c r="A5787" s="353">
        <v>88476</v>
      </c>
      <c r="B5787" s="354" t="s">
        <v>7401</v>
      </c>
      <c r="C5787" s="353" t="s">
        <v>36</v>
      </c>
      <c r="D5787" s="355">
        <v>20.69</v>
      </c>
    </row>
    <row r="5788" spans="1:4" ht="40.5">
      <c r="A5788" s="353">
        <v>88477</v>
      </c>
      <c r="B5788" s="354" t="s">
        <v>7402</v>
      </c>
      <c r="C5788" s="353" t="s">
        <v>36</v>
      </c>
      <c r="D5788" s="355">
        <v>27.32</v>
      </c>
    </row>
    <row r="5789" spans="1:4" ht="40.5">
      <c r="A5789" s="353">
        <v>88478</v>
      </c>
      <c r="B5789" s="354" t="s">
        <v>7403</v>
      </c>
      <c r="C5789" s="353" t="s">
        <v>36</v>
      </c>
      <c r="D5789" s="355">
        <v>32.81</v>
      </c>
    </row>
    <row r="5790" spans="1:4" ht="67.5">
      <c r="A5790" s="353">
        <v>90930</v>
      </c>
      <c r="B5790" s="354" t="s">
        <v>7404</v>
      </c>
      <c r="C5790" s="353" t="s">
        <v>36</v>
      </c>
      <c r="D5790" s="355">
        <v>61.27</v>
      </c>
    </row>
    <row r="5791" spans="1:4" ht="54">
      <c r="A5791" s="353">
        <v>90932</v>
      </c>
      <c r="B5791" s="354" t="s">
        <v>7405</v>
      </c>
      <c r="C5791" s="353" t="s">
        <v>36</v>
      </c>
      <c r="D5791" s="355">
        <v>66.45</v>
      </c>
    </row>
    <row r="5792" spans="1:4" ht="54">
      <c r="A5792" s="353">
        <v>90933</v>
      </c>
      <c r="B5792" s="354" t="s">
        <v>7406</v>
      </c>
      <c r="C5792" s="353" t="s">
        <v>36</v>
      </c>
      <c r="D5792" s="355">
        <v>147.37</v>
      </c>
    </row>
    <row r="5793" spans="1:4" ht="54">
      <c r="A5793" s="353">
        <v>90934</v>
      </c>
      <c r="B5793" s="354" t="s">
        <v>7407</v>
      </c>
      <c r="C5793" s="353" t="s">
        <v>36</v>
      </c>
      <c r="D5793" s="355">
        <v>156.99</v>
      </c>
    </row>
    <row r="5794" spans="1:4" ht="67.5">
      <c r="A5794" s="353">
        <v>90940</v>
      </c>
      <c r="B5794" s="354" t="s">
        <v>7408</v>
      </c>
      <c r="C5794" s="353" t="s">
        <v>36</v>
      </c>
      <c r="D5794" s="355">
        <v>64.930000000000007</v>
      </c>
    </row>
    <row r="5795" spans="1:4" ht="54">
      <c r="A5795" s="353">
        <v>90942</v>
      </c>
      <c r="B5795" s="354" t="s">
        <v>7409</v>
      </c>
      <c r="C5795" s="353" t="s">
        <v>36</v>
      </c>
      <c r="D5795" s="355">
        <v>70.58</v>
      </c>
    </row>
    <row r="5796" spans="1:4" ht="54">
      <c r="A5796" s="353">
        <v>90943</v>
      </c>
      <c r="B5796" s="354" t="s">
        <v>7410</v>
      </c>
      <c r="C5796" s="353" t="s">
        <v>36</v>
      </c>
      <c r="D5796" s="355">
        <v>158.69</v>
      </c>
    </row>
    <row r="5797" spans="1:4" ht="54">
      <c r="A5797" s="353">
        <v>90944</v>
      </c>
      <c r="B5797" s="354" t="s">
        <v>7411</v>
      </c>
      <c r="C5797" s="353" t="s">
        <v>36</v>
      </c>
      <c r="D5797" s="355">
        <v>169.18</v>
      </c>
    </row>
    <row r="5798" spans="1:4" ht="67.5">
      <c r="A5798" s="353">
        <v>90950</v>
      </c>
      <c r="B5798" s="354" t="s">
        <v>7412</v>
      </c>
      <c r="C5798" s="353" t="s">
        <v>36</v>
      </c>
      <c r="D5798" s="355">
        <v>71.64</v>
      </c>
    </row>
    <row r="5799" spans="1:4" ht="54">
      <c r="A5799" s="353">
        <v>90952</v>
      </c>
      <c r="B5799" s="354" t="s">
        <v>7413</v>
      </c>
      <c r="C5799" s="353" t="s">
        <v>36</v>
      </c>
      <c r="D5799" s="355">
        <v>78.14</v>
      </c>
    </row>
    <row r="5800" spans="1:4" ht="54">
      <c r="A5800" s="353">
        <v>90953</v>
      </c>
      <c r="B5800" s="354" t="s">
        <v>7414</v>
      </c>
      <c r="C5800" s="353" t="s">
        <v>36</v>
      </c>
      <c r="D5800" s="355">
        <v>179.45</v>
      </c>
    </row>
    <row r="5801" spans="1:4" ht="54">
      <c r="A5801" s="353">
        <v>90954</v>
      </c>
      <c r="B5801" s="354" t="s">
        <v>7415</v>
      </c>
      <c r="C5801" s="353" t="s">
        <v>36</v>
      </c>
      <c r="D5801" s="355">
        <v>191.5</v>
      </c>
    </row>
    <row r="5802" spans="1:4" ht="94.5">
      <c r="A5802" s="353">
        <v>94438</v>
      </c>
      <c r="B5802" s="354" t="s">
        <v>2472</v>
      </c>
      <c r="C5802" s="353" t="s">
        <v>36</v>
      </c>
      <c r="D5802" s="355">
        <v>33.56</v>
      </c>
    </row>
    <row r="5803" spans="1:4" ht="121.5">
      <c r="A5803" s="353">
        <v>94439</v>
      </c>
      <c r="B5803" s="354" t="s">
        <v>2473</v>
      </c>
      <c r="C5803" s="353" t="s">
        <v>36</v>
      </c>
      <c r="D5803" s="355">
        <v>37.72</v>
      </c>
    </row>
    <row r="5804" spans="1:4" ht="81">
      <c r="A5804" s="353">
        <v>94779</v>
      </c>
      <c r="B5804" s="354" t="s">
        <v>2608</v>
      </c>
      <c r="C5804" s="353" t="s">
        <v>36</v>
      </c>
      <c r="D5804" s="355">
        <v>32.71</v>
      </c>
    </row>
    <row r="5805" spans="1:4" ht="108">
      <c r="A5805" s="353">
        <v>94782</v>
      </c>
      <c r="B5805" s="354" t="s">
        <v>2609</v>
      </c>
      <c r="C5805" s="353" t="s">
        <v>36</v>
      </c>
      <c r="D5805" s="355">
        <v>37.33</v>
      </c>
    </row>
    <row r="5806" spans="1:4" ht="27">
      <c r="A5806" s="353">
        <v>102803</v>
      </c>
      <c r="B5806" s="354" t="s">
        <v>7416</v>
      </c>
      <c r="C5806" s="353" t="s">
        <v>36</v>
      </c>
      <c r="D5806" s="355">
        <v>1.59</v>
      </c>
    </row>
    <row r="5807" spans="1:4" ht="40.5">
      <c r="A5807" s="353">
        <v>101742</v>
      </c>
      <c r="B5807" s="354" t="s">
        <v>6321</v>
      </c>
      <c r="C5807" s="353" t="s">
        <v>15</v>
      </c>
      <c r="D5807" s="355">
        <v>45.88</v>
      </c>
    </row>
    <row r="5808" spans="1:4" ht="67.5">
      <c r="A5808" s="353">
        <v>87871</v>
      </c>
      <c r="B5808" s="354" t="s">
        <v>1036</v>
      </c>
      <c r="C5808" s="353" t="s">
        <v>36</v>
      </c>
      <c r="D5808" s="355">
        <v>13.53</v>
      </c>
    </row>
    <row r="5809" spans="1:4" ht="67.5">
      <c r="A5809" s="353">
        <v>87872</v>
      </c>
      <c r="B5809" s="354" t="s">
        <v>1037</v>
      </c>
      <c r="C5809" s="353" t="s">
        <v>36</v>
      </c>
      <c r="D5809" s="355">
        <v>12.97</v>
      </c>
    </row>
    <row r="5810" spans="1:4" ht="67.5">
      <c r="A5810" s="353">
        <v>87873</v>
      </c>
      <c r="B5810" s="354" t="s">
        <v>101</v>
      </c>
      <c r="C5810" s="353" t="s">
        <v>36</v>
      </c>
      <c r="D5810" s="355">
        <v>8.49</v>
      </c>
    </row>
    <row r="5811" spans="1:4" ht="81">
      <c r="A5811" s="353">
        <v>87874</v>
      </c>
      <c r="B5811" s="354" t="s">
        <v>102</v>
      </c>
      <c r="C5811" s="353" t="s">
        <v>36</v>
      </c>
      <c r="D5811" s="355">
        <v>8.3800000000000008</v>
      </c>
    </row>
    <row r="5812" spans="1:4" ht="67.5">
      <c r="A5812" s="353">
        <v>87876</v>
      </c>
      <c r="B5812" s="354" t="s">
        <v>1038</v>
      </c>
      <c r="C5812" s="353" t="s">
        <v>36</v>
      </c>
      <c r="D5812" s="355">
        <v>8.7799999999999994</v>
      </c>
    </row>
    <row r="5813" spans="1:4" ht="67.5">
      <c r="A5813" s="353">
        <v>87877</v>
      </c>
      <c r="B5813" s="354" t="s">
        <v>103</v>
      </c>
      <c r="C5813" s="353" t="s">
        <v>36</v>
      </c>
      <c r="D5813" s="355">
        <v>8.5</v>
      </c>
    </row>
    <row r="5814" spans="1:4" ht="54">
      <c r="A5814" s="353">
        <v>87878</v>
      </c>
      <c r="B5814" s="354" t="s">
        <v>1039</v>
      </c>
      <c r="C5814" s="353" t="s">
        <v>36</v>
      </c>
      <c r="D5814" s="355">
        <v>3.4</v>
      </c>
    </row>
    <row r="5815" spans="1:4" ht="67.5">
      <c r="A5815" s="353">
        <v>87879</v>
      </c>
      <c r="B5815" s="354" t="s">
        <v>1040</v>
      </c>
      <c r="C5815" s="353" t="s">
        <v>36</v>
      </c>
      <c r="D5815" s="355">
        <v>3.01</v>
      </c>
    </row>
    <row r="5816" spans="1:4" ht="54">
      <c r="A5816" s="353">
        <v>87881</v>
      </c>
      <c r="B5816" s="354" t="s">
        <v>1041</v>
      </c>
      <c r="C5816" s="353" t="s">
        <v>36</v>
      </c>
      <c r="D5816" s="355">
        <v>8.42</v>
      </c>
    </row>
    <row r="5817" spans="1:4" ht="54">
      <c r="A5817" s="353">
        <v>87882</v>
      </c>
      <c r="B5817" s="354" t="s">
        <v>1042</v>
      </c>
      <c r="C5817" s="353" t="s">
        <v>36</v>
      </c>
      <c r="D5817" s="355">
        <v>8.31</v>
      </c>
    </row>
    <row r="5818" spans="1:4" ht="54">
      <c r="A5818" s="353">
        <v>87884</v>
      </c>
      <c r="B5818" s="354" t="s">
        <v>1043</v>
      </c>
      <c r="C5818" s="353" t="s">
        <v>36</v>
      </c>
      <c r="D5818" s="355">
        <v>8.7100000000000009</v>
      </c>
    </row>
    <row r="5819" spans="1:4" ht="54">
      <c r="A5819" s="353">
        <v>87885</v>
      </c>
      <c r="B5819" s="354" t="s">
        <v>1044</v>
      </c>
      <c r="C5819" s="353" t="s">
        <v>36</v>
      </c>
      <c r="D5819" s="355">
        <v>8.43</v>
      </c>
    </row>
    <row r="5820" spans="1:4" ht="54">
      <c r="A5820" s="353">
        <v>87886</v>
      </c>
      <c r="B5820" s="354" t="s">
        <v>1045</v>
      </c>
      <c r="C5820" s="353" t="s">
        <v>36</v>
      </c>
      <c r="D5820" s="355">
        <v>18.16</v>
      </c>
    </row>
    <row r="5821" spans="1:4" ht="54">
      <c r="A5821" s="353">
        <v>87887</v>
      </c>
      <c r="B5821" s="354" t="s">
        <v>1046</v>
      </c>
      <c r="C5821" s="353" t="s">
        <v>36</v>
      </c>
      <c r="D5821" s="355">
        <v>17.600000000000001</v>
      </c>
    </row>
    <row r="5822" spans="1:4" ht="81">
      <c r="A5822" s="353">
        <v>87888</v>
      </c>
      <c r="B5822" s="354" t="s">
        <v>104</v>
      </c>
      <c r="C5822" s="353" t="s">
        <v>36</v>
      </c>
      <c r="D5822" s="355">
        <v>9.48</v>
      </c>
    </row>
    <row r="5823" spans="1:4" ht="81">
      <c r="A5823" s="353">
        <v>87889</v>
      </c>
      <c r="B5823" s="354" t="s">
        <v>1047</v>
      </c>
      <c r="C5823" s="353" t="s">
        <v>36</v>
      </c>
      <c r="D5823" s="355">
        <v>9.3699999999999992</v>
      </c>
    </row>
    <row r="5824" spans="1:4" ht="81">
      <c r="A5824" s="353">
        <v>87891</v>
      </c>
      <c r="B5824" s="354" t="s">
        <v>1048</v>
      </c>
      <c r="C5824" s="353" t="s">
        <v>36</v>
      </c>
      <c r="D5824" s="355">
        <v>9.77</v>
      </c>
    </row>
    <row r="5825" spans="1:4" ht="81">
      <c r="A5825" s="353">
        <v>87892</v>
      </c>
      <c r="B5825" s="354" t="s">
        <v>1049</v>
      </c>
      <c r="C5825" s="353" t="s">
        <v>36</v>
      </c>
      <c r="D5825" s="355">
        <v>9.49</v>
      </c>
    </row>
    <row r="5826" spans="1:4" ht="67.5">
      <c r="A5826" s="353">
        <v>87893</v>
      </c>
      <c r="B5826" s="354" t="s">
        <v>105</v>
      </c>
      <c r="C5826" s="353" t="s">
        <v>36</v>
      </c>
      <c r="D5826" s="355">
        <v>5.13</v>
      </c>
    </row>
    <row r="5827" spans="1:4" ht="67.5">
      <c r="A5827" s="353">
        <v>87894</v>
      </c>
      <c r="B5827" s="354" t="s">
        <v>106</v>
      </c>
      <c r="C5827" s="353" t="s">
        <v>36</v>
      </c>
      <c r="D5827" s="355">
        <v>4.74</v>
      </c>
    </row>
    <row r="5828" spans="1:4" ht="67.5">
      <c r="A5828" s="353">
        <v>87896</v>
      </c>
      <c r="B5828" s="354" t="s">
        <v>107</v>
      </c>
      <c r="C5828" s="353" t="s">
        <v>36</v>
      </c>
      <c r="D5828" s="355">
        <v>4.88</v>
      </c>
    </row>
    <row r="5829" spans="1:4" ht="67.5">
      <c r="A5829" s="353">
        <v>87897</v>
      </c>
      <c r="B5829" s="354" t="s">
        <v>108</v>
      </c>
      <c r="C5829" s="353" t="s">
        <v>36</v>
      </c>
      <c r="D5829" s="355">
        <v>4.49</v>
      </c>
    </row>
    <row r="5830" spans="1:4" ht="81">
      <c r="A5830" s="353">
        <v>87899</v>
      </c>
      <c r="B5830" s="354" t="s">
        <v>109</v>
      </c>
      <c r="C5830" s="353" t="s">
        <v>36</v>
      </c>
      <c r="D5830" s="355">
        <v>10.35</v>
      </c>
    </row>
    <row r="5831" spans="1:4" ht="81">
      <c r="A5831" s="353">
        <v>87900</v>
      </c>
      <c r="B5831" s="354" t="s">
        <v>1050</v>
      </c>
      <c r="C5831" s="353" t="s">
        <v>36</v>
      </c>
      <c r="D5831" s="355">
        <v>10.24</v>
      </c>
    </row>
    <row r="5832" spans="1:4" ht="81">
      <c r="A5832" s="353">
        <v>87902</v>
      </c>
      <c r="B5832" s="354" t="s">
        <v>1051</v>
      </c>
      <c r="C5832" s="353" t="s">
        <v>36</v>
      </c>
      <c r="D5832" s="355">
        <v>10.64</v>
      </c>
    </row>
    <row r="5833" spans="1:4" ht="81">
      <c r="A5833" s="353">
        <v>87903</v>
      </c>
      <c r="B5833" s="354" t="s">
        <v>1052</v>
      </c>
      <c r="C5833" s="353" t="s">
        <v>36</v>
      </c>
      <c r="D5833" s="355">
        <v>10.36</v>
      </c>
    </row>
    <row r="5834" spans="1:4" ht="67.5">
      <c r="A5834" s="353">
        <v>87904</v>
      </c>
      <c r="B5834" s="354" t="s">
        <v>110</v>
      </c>
      <c r="C5834" s="353" t="s">
        <v>36</v>
      </c>
      <c r="D5834" s="355">
        <v>6.58</v>
      </c>
    </row>
    <row r="5835" spans="1:4" ht="67.5">
      <c r="A5835" s="353">
        <v>87905</v>
      </c>
      <c r="B5835" s="354" t="s">
        <v>111</v>
      </c>
      <c r="C5835" s="353" t="s">
        <v>36</v>
      </c>
      <c r="D5835" s="355">
        <v>6.19</v>
      </c>
    </row>
    <row r="5836" spans="1:4" ht="67.5">
      <c r="A5836" s="353">
        <v>87907</v>
      </c>
      <c r="B5836" s="354" t="s">
        <v>112</v>
      </c>
      <c r="C5836" s="353" t="s">
        <v>36</v>
      </c>
      <c r="D5836" s="355">
        <v>6.23</v>
      </c>
    </row>
    <row r="5837" spans="1:4" ht="67.5">
      <c r="A5837" s="353">
        <v>87908</v>
      </c>
      <c r="B5837" s="354" t="s">
        <v>113</v>
      </c>
      <c r="C5837" s="353" t="s">
        <v>36</v>
      </c>
      <c r="D5837" s="355">
        <v>5.84</v>
      </c>
    </row>
    <row r="5838" spans="1:4" ht="67.5">
      <c r="A5838" s="353">
        <v>87910</v>
      </c>
      <c r="B5838" s="354" t="s">
        <v>1053</v>
      </c>
      <c r="C5838" s="353" t="s">
        <v>36</v>
      </c>
      <c r="D5838" s="355">
        <v>18.04</v>
      </c>
    </row>
    <row r="5839" spans="1:4" ht="67.5">
      <c r="A5839" s="353">
        <v>87911</v>
      </c>
      <c r="B5839" s="354" t="s">
        <v>1054</v>
      </c>
      <c r="C5839" s="353" t="s">
        <v>36</v>
      </c>
      <c r="D5839" s="355">
        <v>17.48</v>
      </c>
    </row>
    <row r="5840" spans="1:4" ht="54">
      <c r="A5840" s="353">
        <v>87411</v>
      </c>
      <c r="B5840" s="354" t="s">
        <v>835</v>
      </c>
      <c r="C5840" s="353" t="s">
        <v>36</v>
      </c>
      <c r="D5840" s="355">
        <v>11.32</v>
      </c>
    </row>
    <row r="5841" spans="1:4" ht="54">
      <c r="A5841" s="353">
        <v>87412</v>
      </c>
      <c r="B5841" s="354" t="s">
        <v>836</v>
      </c>
      <c r="C5841" s="353" t="s">
        <v>36</v>
      </c>
      <c r="D5841" s="355">
        <v>16.059999999999999</v>
      </c>
    </row>
    <row r="5842" spans="1:4" ht="54">
      <c r="A5842" s="353">
        <v>87413</v>
      </c>
      <c r="B5842" s="354" t="s">
        <v>837</v>
      </c>
      <c r="C5842" s="353" t="s">
        <v>36</v>
      </c>
      <c r="D5842" s="355">
        <v>18.77</v>
      </c>
    </row>
    <row r="5843" spans="1:4" ht="54">
      <c r="A5843" s="353">
        <v>87414</v>
      </c>
      <c r="B5843" s="354" t="s">
        <v>838</v>
      </c>
      <c r="C5843" s="353" t="s">
        <v>36</v>
      </c>
      <c r="D5843" s="355">
        <v>16.87</v>
      </c>
    </row>
    <row r="5844" spans="1:4" ht="54">
      <c r="A5844" s="353">
        <v>87415</v>
      </c>
      <c r="B5844" s="354" t="s">
        <v>839</v>
      </c>
      <c r="C5844" s="353" t="s">
        <v>36</v>
      </c>
      <c r="D5844" s="355">
        <v>21.47</v>
      </c>
    </row>
    <row r="5845" spans="1:4" ht="54">
      <c r="A5845" s="353">
        <v>87416</v>
      </c>
      <c r="B5845" s="354" t="s">
        <v>840</v>
      </c>
      <c r="C5845" s="353" t="s">
        <v>36</v>
      </c>
      <c r="D5845" s="355">
        <v>24.35</v>
      </c>
    </row>
    <row r="5846" spans="1:4" ht="54">
      <c r="A5846" s="353">
        <v>87417</v>
      </c>
      <c r="B5846" s="354" t="s">
        <v>841</v>
      </c>
      <c r="C5846" s="353" t="s">
        <v>36</v>
      </c>
      <c r="D5846" s="355">
        <v>11.99</v>
      </c>
    </row>
    <row r="5847" spans="1:4" ht="54">
      <c r="A5847" s="353">
        <v>87418</v>
      </c>
      <c r="B5847" s="354" t="s">
        <v>842</v>
      </c>
      <c r="C5847" s="353" t="s">
        <v>36</v>
      </c>
      <c r="D5847" s="355">
        <v>12.34</v>
      </c>
    </row>
    <row r="5848" spans="1:4" ht="54">
      <c r="A5848" s="353">
        <v>87419</v>
      </c>
      <c r="B5848" s="354" t="s">
        <v>843</v>
      </c>
      <c r="C5848" s="353" t="s">
        <v>36</v>
      </c>
      <c r="D5848" s="355">
        <v>13.36</v>
      </c>
    </row>
    <row r="5849" spans="1:4" ht="54">
      <c r="A5849" s="353">
        <v>87420</v>
      </c>
      <c r="B5849" s="354" t="s">
        <v>844</v>
      </c>
      <c r="C5849" s="353" t="s">
        <v>36</v>
      </c>
      <c r="D5849" s="355">
        <v>18.059999999999999</v>
      </c>
    </row>
    <row r="5850" spans="1:4" ht="54">
      <c r="A5850" s="353">
        <v>87421</v>
      </c>
      <c r="B5850" s="354" t="s">
        <v>845</v>
      </c>
      <c r="C5850" s="353" t="s">
        <v>36</v>
      </c>
      <c r="D5850" s="355">
        <v>18.420000000000002</v>
      </c>
    </row>
    <row r="5851" spans="1:4" ht="54">
      <c r="A5851" s="353">
        <v>87422</v>
      </c>
      <c r="B5851" s="354" t="s">
        <v>846</v>
      </c>
      <c r="C5851" s="353" t="s">
        <v>36</v>
      </c>
      <c r="D5851" s="355">
        <v>19.440000000000001</v>
      </c>
    </row>
    <row r="5852" spans="1:4" ht="54">
      <c r="A5852" s="353">
        <v>87423</v>
      </c>
      <c r="B5852" s="354" t="s">
        <v>847</v>
      </c>
      <c r="C5852" s="353" t="s">
        <v>36</v>
      </c>
      <c r="D5852" s="355">
        <v>23.83</v>
      </c>
    </row>
    <row r="5853" spans="1:4" ht="54">
      <c r="A5853" s="353">
        <v>87424</v>
      </c>
      <c r="B5853" s="354" t="s">
        <v>848</v>
      </c>
      <c r="C5853" s="353" t="s">
        <v>36</v>
      </c>
      <c r="D5853" s="355">
        <v>24.35</v>
      </c>
    </row>
    <row r="5854" spans="1:4" ht="54">
      <c r="A5854" s="353">
        <v>87425</v>
      </c>
      <c r="B5854" s="354" t="s">
        <v>849</v>
      </c>
      <c r="C5854" s="353" t="s">
        <v>36</v>
      </c>
      <c r="D5854" s="355">
        <v>25.2</v>
      </c>
    </row>
    <row r="5855" spans="1:4" ht="54">
      <c r="A5855" s="353">
        <v>87426</v>
      </c>
      <c r="B5855" s="354" t="s">
        <v>850</v>
      </c>
      <c r="C5855" s="353" t="s">
        <v>36</v>
      </c>
      <c r="D5855" s="355">
        <v>28.06</v>
      </c>
    </row>
    <row r="5856" spans="1:4" ht="54">
      <c r="A5856" s="353">
        <v>87427</v>
      </c>
      <c r="B5856" s="354" t="s">
        <v>851</v>
      </c>
      <c r="C5856" s="353" t="s">
        <v>36</v>
      </c>
      <c r="D5856" s="355">
        <v>28.58</v>
      </c>
    </row>
    <row r="5857" spans="1:4" ht="54">
      <c r="A5857" s="353">
        <v>87428</v>
      </c>
      <c r="B5857" s="354" t="s">
        <v>852</v>
      </c>
      <c r="C5857" s="353" t="s">
        <v>36</v>
      </c>
      <c r="D5857" s="355">
        <v>29.43</v>
      </c>
    </row>
    <row r="5858" spans="1:4" ht="67.5">
      <c r="A5858" s="353">
        <v>87429</v>
      </c>
      <c r="B5858" s="354" t="s">
        <v>853</v>
      </c>
      <c r="C5858" s="353" t="s">
        <v>36</v>
      </c>
      <c r="D5858" s="355">
        <v>16.489999999999998</v>
      </c>
    </row>
    <row r="5859" spans="1:4" ht="67.5">
      <c r="A5859" s="353">
        <v>87430</v>
      </c>
      <c r="B5859" s="354" t="s">
        <v>854</v>
      </c>
      <c r="C5859" s="353" t="s">
        <v>36</v>
      </c>
      <c r="D5859" s="355">
        <v>16.84</v>
      </c>
    </row>
    <row r="5860" spans="1:4" ht="67.5">
      <c r="A5860" s="353">
        <v>87431</v>
      </c>
      <c r="B5860" s="354" t="s">
        <v>855</v>
      </c>
      <c r="C5860" s="353" t="s">
        <v>36</v>
      </c>
      <c r="D5860" s="355">
        <v>17.010000000000002</v>
      </c>
    </row>
    <row r="5861" spans="1:4" ht="67.5">
      <c r="A5861" s="353">
        <v>87432</v>
      </c>
      <c r="B5861" s="354" t="s">
        <v>856</v>
      </c>
      <c r="C5861" s="353" t="s">
        <v>36</v>
      </c>
      <c r="D5861" s="355">
        <v>24.85</v>
      </c>
    </row>
    <row r="5862" spans="1:4" ht="67.5">
      <c r="A5862" s="353">
        <v>87433</v>
      </c>
      <c r="B5862" s="354" t="s">
        <v>857</v>
      </c>
      <c r="C5862" s="353" t="s">
        <v>36</v>
      </c>
      <c r="D5862" s="355">
        <v>25.55</v>
      </c>
    </row>
    <row r="5863" spans="1:4" ht="67.5">
      <c r="A5863" s="353">
        <v>87434</v>
      </c>
      <c r="B5863" s="354" t="s">
        <v>858</v>
      </c>
      <c r="C5863" s="353" t="s">
        <v>36</v>
      </c>
      <c r="D5863" s="355">
        <v>26.04</v>
      </c>
    </row>
    <row r="5864" spans="1:4" ht="67.5">
      <c r="A5864" s="353">
        <v>87435</v>
      </c>
      <c r="B5864" s="354" t="s">
        <v>859</v>
      </c>
      <c r="C5864" s="353" t="s">
        <v>36</v>
      </c>
      <c r="D5864" s="355">
        <v>27.06</v>
      </c>
    </row>
    <row r="5865" spans="1:4" ht="67.5">
      <c r="A5865" s="353">
        <v>87436</v>
      </c>
      <c r="B5865" s="354" t="s">
        <v>860</v>
      </c>
      <c r="C5865" s="353" t="s">
        <v>36</v>
      </c>
      <c r="D5865" s="355">
        <v>28.26</v>
      </c>
    </row>
    <row r="5866" spans="1:4" ht="67.5">
      <c r="A5866" s="353">
        <v>87437</v>
      </c>
      <c r="B5866" s="354" t="s">
        <v>94</v>
      </c>
      <c r="C5866" s="353" t="s">
        <v>36</v>
      </c>
      <c r="D5866" s="355">
        <v>29.1</v>
      </c>
    </row>
    <row r="5867" spans="1:4" ht="67.5">
      <c r="A5867" s="353">
        <v>87438</v>
      </c>
      <c r="B5867" s="354" t="s">
        <v>861</v>
      </c>
      <c r="C5867" s="353" t="s">
        <v>36</v>
      </c>
      <c r="D5867" s="355">
        <v>33.840000000000003</v>
      </c>
    </row>
    <row r="5868" spans="1:4" ht="67.5">
      <c r="A5868" s="353">
        <v>87439</v>
      </c>
      <c r="B5868" s="354" t="s">
        <v>862</v>
      </c>
      <c r="C5868" s="353" t="s">
        <v>36</v>
      </c>
      <c r="D5868" s="355">
        <v>35.35</v>
      </c>
    </row>
    <row r="5869" spans="1:4" ht="67.5">
      <c r="A5869" s="353">
        <v>87440</v>
      </c>
      <c r="B5869" s="354" t="s">
        <v>95</v>
      </c>
      <c r="C5869" s="353" t="s">
        <v>36</v>
      </c>
      <c r="D5869" s="355">
        <v>36.06</v>
      </c>
    </row>
    <row r="5870" spans="1:4" ht="94.5">
      <c r="A5870" s="353">
        <v>87527</v>
      </c>
      <c r="B5870" s="354" t="s">
        <v>943</v>
      </c>
      <c r="C5870" s="353" t="s">
        <v>36</v>
      </c>
      <c r="D5870" s="355">
        <v>28.65</v>
      </c>
    </row>
    <row r="5871" spans="1:4" ht="81">
      <c r="A5871" s="353">
        <v>87528</v>
      </c>
      <c r="B5871" s="354" t="s">
        <v>944</v>
      </c>
      <c r="C5871" s="353" t="s">
        <v>36</v>
      </c>
      <c r="D5871" s="355">
        <v>32.01</v>
      </c>
    </row>
    <row r="5872" spans="1:4" ht="81">
      <c r="A5872" s="353">
        <v>87529</v>
      </c>
      <c r="B5872" s="354" t="s">
        <v>945</v>
      </c>
      <c r="C5872" s="353" t="s">
        <v>36</v>
      </c>
      <c r="D5872" s="355">
        <v>26.15</v>
      </c>
    </row>
    <row r="5873" spans="1:4" ht="81">
      <c r="A5873" s="353">
        <v>87530</v>
      </c>
      <c r="B5873" s="354" t="s">
        <v>946</v>
      </c>
      <c r="C5873" s="353" t="s">
        <v>36</v>
      </c>
      <c r="D5873" s="355">
        <v>29.51</v>
      </c>
    </row>
    <row r="5874" spans="1:4" ht="94.5">
      <c r="A5874" s="353">
        <v>87531</v>
      </c>
      <c r="B5874" s="354" t="s">
        <v>947</v>
      </c>
      <c r="C5874" s="353" t="s">
        <v>36</v>
      </c>
      <c r="D5874" s="355">
        <v>25.26</v>
      </c>
    </row>
    <row r="5875" spans="1:4" ht="81">
      <c r="A5875" s="353">
        <v>87532</v>
      </c>
      <c r="B5875" s="354" t="s">
        <v>948</v>
      </c>
      <c r="C5875" s="353" t="s">
        <v>36</v>
      </c>
      <c r="D5875" s="355">
        <v>28.62</v>
      </c>
    </row>
    <row r="5876" spans="1:4" ht="94.5">
      <c r="A5876" s="353">
        <v>87535</v>
      </c>
      <c r="B5876" s="354" t="s">
        <v>949</v>
      </c>
      <c r="C5876" s="353" t="s">
        <v>36</v>
      </c>
      <c r="D5876" s="355">
        <v>22.76</v>
      </c>
    </row>
    <row r="5877" spans="1:4" ht="81">
      <c r="A5877" s="353">
        <v>87536</v>
      </c>
      <c r="B5877" s="354" t="s">
        <v>950</v>
      </c>
      <c r="C5877" s="353" t="s">
        <v>36</v>
      </c>
      <c r="D5877" s="355">
        <v>26.12</v>
      </c>
    </row>
    <row r="5878" spans="1:4" ht="108">
      <c r="A5878" s="353">
        <v>87537</v>
      </c>
      <c r="B5878" s="354" t="s">
        <v>951</v>
      </c>
      <c r="C5878" s="353" t="s">
        <v>36</v>
      </c>
      <c r="D5878" s="355">
        <v>73</v>
      </c>
    </row>
    <row r="5879" spans="1:4" ht="94.5">
      <c r="A5879" s="353">
        <v>87538</v>
      </c>
      <c r="B5879" s="354" t="s">
        <v>952</v>
      </c>
      <c r="C5879" s="353" t="s">
        <v>36</v>
      </c>
      <c r="D5879" s="355">
        <v>70.86</v>
      </c>
    </row>
    <row r="5880" spans="1:4" ht="108">
      <c r="A5880" s="353">
        <v>87539</v>
      </c>
      <c r="B5880" s="354" t="s">
        <v>953</v>
      </c>
      <c r="C5880" s="353" t="s">
        <v>36</v>
      </c>
      <c r="D5880" s="355">
        <v>70.099999999999994</v>
      </c>
    </row>
    <row r="5881" spans="1:4" ht="108">
      <c r="A5881" s="353">
        <v>87541</v>
      </c>
      <c r="B5881" s="354" t="s">
        <v>954</v>
      </c>
      <c r="C5881" s="353" t="s">
        <v>36</v>
      </c>
      <c r="D5881" s="355">
        <v>67.959999999999994</v>
      </c>
    </row>
    <row r="5882" spans="1:4" ht="94.5">
      <c r="A5882" s="353">
        <v>87543</v>
      </c>
      <c r="B5882" s="354" t="s">
        <v>3393</v>
      </c>
      <c r="C5882" s="353" t="s">
        <v>36</v>
      </c>
      <c r="D5882" s="355">
        <v>22.67</v>
      </c>
    </row>
    <row r="5883" spans="1:4" ht="94.5">
      <c r="A5883" s="353">
        <v>87545</v>
      </c>
      <c r="B5883" s="354" t="s">
        <v>955</v>
      </c>
      <c r="C5883" s="353" t="s">
        <v>36</v>
      </c>
      <c r="D5883" s="355">
        <v>19.22</v>
      </c>
    </row>
    <row r="5884" spans="1:4" ht="81">
      <c r="A5884" s="353">
        <v>87546</v>
      </c>
      <c r="B5884" s="354" t="s">
        <v>956</v>
      </c>
      <c r="C5884" s="353" t="s">
        <v>36</v>
      </c>
      <c r="D5884" s="355">
        <v>21.12</v>
      </c>
    </row>
    <row r="5885" spans="1:4" ht="81">
      <c r="A5885" s="353">
        <v>87547</v>
      </c>
      <c r="B5885" s="354" t="s">
        <v>957</v>
      </c>
      <c r="C5885" s="353" t="s">
        <v>36</v>
      </c>
      <c r="D5885" s="355">
        <v>16.73</v>
      </c>
    </row>
    <row r="5886" spans="1:4" ht="81">
      <c r="A5886" s="353">
        <v>87548</v>
      </c>
      <c r="B5886" s="354" t="s">
        <v>958</v>
      </c>
      <c r="C5886" s="353" t="s">
        <v>36</v>
      </c>
      <c r="D5886" s="355">
        <v>18.63</v>
      </c>
    </row>
    <row r="5887" spans="1:4" ht="94.5">
      <c r="A5887" s="353">
        <v>87549</v>
      </c>
      <c r="B5887" s="354" t="s">
        <v>959</v>
      </c>
      <c r="C5887" s="353" t="s">
        <v>36</v>
      </c>
      <c r="D5887" s="355">
        <v>15.82</v>
      </c>
    </row>
    <row r="5888" spans="1:4" ht="81">
      <c r="A5888" s="353">
        <v>87550</v>
      </c>
      <c r="B5888" s="354" t="s">
        <v>960</v>
      </c>
      <c r="C5888" s="353" t="s">
        <v>36</v>
      </c>
      <c r="D5888" s="355">
        <v>17.72</v>
      </c>
    </row>
    <row r="5889" spans="1:4" ht="94.5">
      <c r="A5889" s="353">
        <v>87553</v>
      </c>
      <c r="B5889" s="354" t="s">
        <v>961</v>
      </c>
      <c r="C5889" s="353" t="s">
        <v>36</v>
      </c>
      <c r="D5889" s="355">
        <v>13.32</v>
      </c>
    </row>
    <row r="5890" spans="1:4" ht="81">
      <c r="A5890" s="353">
        <v>87554</v>
      </c>
      <c r="B5890" s="354" t="s">
        <v>962</v>
      </c>
      <c r="C5890" s="353" t="s">
        <v>36</v>
      </c>
      <c r="D5890" s="355">
        <v>15.22</v>
      </c>
    </row>
    <row r="5891" spans="1:4" ht="108">
      <c r="A5891" s="353">
        <v>87555</v>
      </c>
      <c r="B5891" s="354" t="s">
        <v>963</v>
      </c>
      <c r="C5891" s="353" t="s">
        <v>36</v>
      </c>
      <c r="D5891" s="355">
        <v>43.56</v>
      </c>
    </row>
    <row r="5892" spans="1:4" ht="94.5">
      <c r="A5892" s="353">
        <v>87556</v>
      </c>
      <c r="B5892" s="354" t="s">
        <v>964</v>
      </c>
      <c r="C5892" s="353" t="s">
        <v>36</v>
      </c>
      <c r="D5892" s="355">
        <v>41.43</v>
      </c>
    </row>
    <row r="5893" spans="1:4" ht="108">
      <c r="A5893" s="353">
        <v>87557</v>
      </c>
      <c r="B5893" s="354" t="s">
        <v>965</v>
      </c>
      <c r="C5893" s="353" t="s">
        <v>36</v>
      </c>
      <c r="D5893" s="355">
        <v>40.659999999999997</v>
      </c>
    </row>
    <row r="5894" spans="1:4" ht="108">
      <c r="A5894" s="353">
        <v>87559</v>
      </c>
      <c r="B5894" s="354" t="s">
        <v>966</v>
      </c>
      <c r="C5894" s="353" t="s">
        <v>36</v>
      </c>
      <c r="D5894" s="355">
        <v>38.520000000000003</v>
      </c>
    </row>
    <row r="5895" spans="1:4" ht="108">
      <c r="A5895" s="353">
        <v>87561</v>
      </c>
      <c r="B5895" s="354" t="s">
        <v>967</v>
      </c>
      <c r="C5895" s="353" t="s">
        <v>36</v>
      </c>
      <c r="D5895" s="355">
        <v>40.85</v>
      </c>
    </row>
    <row r="5896" spans="1:4" ht="67.5">
      <c r="A5896" s="353">
        <v>87775</v>
      </c>
      <c r="B5896" s="354" t="s">
        <v>968</v>
      </c>
      <c r="C5896" s="353" t="s">
        <v>36</v>
      </c>
      <c r="D5896" s="355">
        <v>42.12</v>
      </c>
    </row>
    <row r="5897" spans="1:4" ht="67.5">
      <c r="A5897" s="353">
        <v>87777</v>
      </c>
      <c r="B5897" s="354" t="s">
        <v>969</v>
      </c>
      <c r="C5897" s="353" t="s">
        <v>36</v>
      </c>
      <c r="D5897" s="355">
        <v>44.93</v>
      </c>
    </row>
    <row r="5898" spans="1:4" ht="81">
      <c r="A5898" s="353">
        <v>87778</v>
      </c>
      <c r="B5898" s="354" t="s">
        <v>970</v>
      </c>
      <c r="C5898" s="353" t="s">
        <v>36</v>
      </c>
      <c r="D5898" s="355">
        <v>77.31</v>
      </c>
    </row>
    <row r="5899" spans="1:4" ht="67.5">
      <c r="A5899" s="353">
        <v>87779</v>
      </c>
      <c r="B5899" s="354" t="s">
        <v>971</v>
      </c>
      <c r="C5899" s="353" t="s">
        <v>36</v>
      </c>
      <c r="D5899" s="355">
        <v>49.05</v>
      </c>
    </row>
    <row r="5900" spans="1:4" ht="67.5">
      <c r="A5900" s="353">
        <v>87781</v>
      </c>
      <c r="B5900" s="354" t="s">
        <v>972</v>
      </c>
      <c r="C5900" s="353" t="s">
        <v>36</v>
      </c>
      <c r="D5900" s="355">
        <v>52.82</v>
      </c>
    </row>
    <row r="5901" spans="1:4" ht="81">
      <c r="A5901" s="353">
        <v>87783</v>
      </c>
      <c r="B5901" s="354" t="s">
        <v>973</v>
      </c>
      <c r="C5901" s="353" t="s">
        <v>36</v>
      </c>
      <c r="D5901" s="355">
        <v>97.63</v>
      </c>
    </row>
    <row r="5902" spans="1:4" ht="67.5">
      <c r="A5902" s="353">
        <v>87784</v>
      </c>
      <c r="B5902" s="354" t="s">
        <v>974</v>
      </c>
      <c r="C5902" s="353" t="s">
        <v>36</v>
      </c>
      <c r="D5902" s="355">
        <v>55.98</v>
      </c>
    </row>
    <row r="5903" spans="1:4" ht="67.5">
      <c r="A5903" s="353">
        <v>87786</v>
      </c>
      <c r="B5903" s="354" t="s">
        <v>975</v>
      </c>
      <c r="C5903" s="353" t="s">
        <v>36</v>
      </c>
      <c r="D5903" s="355">
        <v>60.71</v>
      </c>
    </row>
    <row r="5904" spans="1:4" ht="81">
      <c r="A5904" s="353">
        <v>87787</v>
      </c>
      <c r="B5904" s="354" t="s">
        <v>976</v>
      </c>
      <c r="C5904" s="353" t="s">
        <v>36</v>
      </c>
      <c r="D5904" s="355">
        <v>117.97</v>
      </c>
    </row>
    <row r="5905" spans="1:4" ht="67.5">
      <c r="A5905" s="353">
        <v>87788</v>
      </c>
      <c r="B5905" s="354" t="s">
        <v>977</v>
      </c>
      <c r="C5905" s="353" t="s">
        <v>36</v>
      </c>
      <c r="D5905" s="355">
        <v>70.540000000000006</v>
      </c>
    </row>
    <row r="5906" spans="1:4" ht="67.5">
      <c r="A5906" s="353">
        <v>87790</v>
      </c>
      <c r="B5906" s="354" t="s">
        <v>978</v>
      </c>
      <c r="C5906" s="353" t="s">
        <v>36</v>
      </c>
      <c r="D5906" s="355">
        <v>75.73</v>
      </c>
    </row>
    <row r="5907" spans="1:4" ht="94.5">
      <c r="A5907" s="353">
        <v>87791</v>
      </c>
      <c r="B5907" s="354" t="s">
        <v>979</v>
      </c>
      <c r="C5907" s="353" t="s">
        <v>36</v>
      </c>
      <c r="D5907" s="355">
        <v>136.29</v>
      </c>
    </row>
    <row r="5908" spans="1:4" ht="67.5">
      <c r="A5908" s="353">
        <v>87792</v>
      </c>
      <c r="B5908" s="354" t="s">
        <v>980</v>
      </c>
      <c r="C5908" s="353" t="s">
        <v>36</v>
      </c>
      <c r="D5908" s="355">
        <v>29.83</v>
      </c>
    </row>
    <row r="5909" spans="1:4" ht="67.5">
      <c r="A5909" s="353">
        <v>87794</v>
      </c>
      <c r="B5909" s="354" t="s">
        <v>981</v>
      </c>
      <c r="C5909" s="353" t="s">
        <v>36</v>
      </c>
      <c r="D5909" s="355">
        <v>32.450000000000003</v>
      </c>
    </row>
    <row r="5910" spans="1:4" ht="81">
      <c r="A5910" s="353">
        <v>87795</v>
      </c>
      <c r="B5910" s="354" t="s">
        <v>982</v>
      </c>
      <c r="C5910" s="353" t="s">
        <v>36</v>
      </c>
      <c r="D5910" s="355">
        <v>62.39</v>
      </c>
    </row>
    <row r="5911" spans="1:4" ht="67.5">
      <c r="A5911" s="353">
        <v>87797</v>
      </c>
      <c r="B5911" s="354" t="s">
        <v>983</v>
      </c>
      <c r="C5911" s="353" t="s">
        <v>36</v>
      </c>
      <c r="D5911" s="355">
        <v>36.479999999999997</v>
      </c>
    </row>
    <row r="5912" spans="1:4" ht="67.5">
      <c r="A5912" s="353">
        <v>87799</v>
      </c>
      <c r="B5912" s="354" t="s">
        <v>984</v>
      </c>
      <c r="C5912" s="353" t="s">
        <v>36</v>
      </c>
      <c r="D5912" s="355">
        <v>39.99</v>
      </c>
    </row>
    <row r="5913" spans="1:4" ht="81">
      <c r="A5913" s="353">
        <v>87800</v>
      </c>
      <c r="B5913" s="354" t="s">
        <v>985</v>
      </c>
      <c r="C5913" s="353" t="s">
        <v>36</v>
      </c>
      <c r="D5913" s="355">
        <v>81.55</v>
      </c>
    </row>
    <row r="5914" spans="1:4" ht="67.5">
      <c r="A5914" s="353">
        <v>87801</v>
      </c>
      <c r="B5914" s="354" t="s">
        <v>986</v>
      </c>
      <c r="C5914" s="353" t="s">
        <v>36</v>
      </c>
      <c r="D5914" s="355">
        <v>43.14</v>
      </c>
    </row>
    <row r="5915" spans="1:4" ht="67.5">
      <c r="A5915" s="353">
        <v>87803</v>
      </c>
      <c r="B5915" s="354" t="s">
        <v>987</v>
      </c>
      <c r="C5915" s="353" t="s">
        <v>36</v>
      </c>
      <c r="D5915" s="355">
        <v>47.54</v>
      </c>
    </row>
    <row r="5916" spans="1:4" ht="81">
      <c r="A5916" s="353">
        <v>87804</v>
      </c>
      <c r="B5916" s="354" t="s">
        <v>988</v>
      </c>
      <c r="C5916" s="353" t="s">
        <v>36</v>
      </c>
      <c r="D5916" s="355">
        <v>100.72</v>
      </c>
    </row>
    <row r="5917" spans="1:4" ht="81">
      <c r="A5917" s="353">
        <v>87805</v>
      </c>
      <c r="B5917" s="354" t="s">
        <v>989</v>
      </c>
      <c r="C5917" s="353" t="s">
        <v>36</v>
      </c>
      <c r="D5917" s="355">
        <v>48.99</v>
      </c>
    </row>
    <row r="5918" spans="1:4" ht="67.5">
      <c r="A5918" s="353">
        <v>87807</v>
      </c>
      <c r="B5918" s="354" t="s">
        <v>990</v>
      </c>
      <c r="C5918" s="353" t="s">
        <v>36</v>
      </c>
      <c r="D5918" s="355">
        <v>53.85</v>
      </c>
    </row>
    <row r="5919" spans="1:4" ht="94.5">
      <c r="A5919" s="353">
        <v>87808</v>
      </c>
      <c r="B5919" s="354" t="s">
        <v>991</v>
      </c>
      <c r="C5919" s="353" t="s">
        <v>36</v>
      </c>
      <c r="D5919" s="355">
        <v>109.98</v>
      </c>
    </row>
    <row r="5920" spans="1:4" ht="94.5">
      <c r="A5920" s="353">
        <v>87809</v>
      </c>
      <c r="B5920" s="354" t="s">
        <v>992</v>
      </c>
      <c r="C5920" s="353" t="s">
        <v>36</v>
      </c>
      <c r="D5920" s="355">
        <v>61.16</v>
      </c>
    </row>
    <row r="5921" spans="1:4" ht="81">
      <c r="A5921" s="353">
        <v>87811</v>
      </c>
      <c r="B5921" s="354" t="s">
        <v>993</v>
      </c>
      <c r="C5921" s="353" t="s">
        <v>36</v>
      </c>
      <c r="D5921" s="355">
        <v>63.78</v>
      </c>
    </row>
    <row r="5922" spans="1:4" ht="81">
      <c r="A5922" s="353">
        <v>87812</v>
      </c>
      <c r="B5922" s="354" t="s">
        <v>994</v>
      </c>
      <c r="C5922" s="353" t="s">
        <v>36</v>
      </c>
      <c r="D5922" s="355">
        <v>93.39</v>
      </c>
    </row>
    <row r="5923" spans="1:4" ht="94.5">
      <c r="A5923" s="353">
        <v>87813</v>
      </c>
      <c r="B5923" s="354" t="s">
        <v>995</v>
      </c>
      <c r="C5923" s="353" t="s">
        <v>36</v>
      </c>
      <c r="D5923" s="355">
        <v>67.81</v>
      </c>
    </row>
    <row r="5924" spans="1:4" ht="81">
      <c r="A5924" s="353">
        <v>87815</v>
      </c>
      <c r="B5924" s="354" t="s">
        <v>996</v>
      </c>
      <c r="C5924" s="353" t="s">
        <v>36</v>
      </c>
      <c r="D5924" s="355">
        <v>71.319999999999993</v>
      </c>
    </row>
    <row r="5925" spans="1:4" ht="81">
      <c r="A5925" s="353">
        <v>87816</v>
      </c>
      <c r="B5925" s="354" t="s">
        <v>997</v>
      </c>
      <c r="C5925" s="353" t="s">
        <v>36</v>
      </c>
      <c r="D5925" s="355">
        <v>112.55</v>
      </c>
    </row>
    <row r="5926" spans="1:4" ht="94.5">
      <c r="A5926" s="353">
        <v>87817</v>
      </c>
      <c r="B5926" s="354" t="s">
        <v>998</v>
      </c>
      <c r="C5926" s="353" t="s">
        <v>36</v>
      </c>
      <c r="D5926" s="355">
        <v>74.14</v>
      </c>
    </row>
    <row r="5927" spans="1:4" ht="81">
      <c r="A5927" s="353">
        <v>87819</v>
      </c>
      <c r="B5927" s="354" t="s">
        <v>999</v>
      </c>
      <c r="C5927" s="353" t="s">
        <v>36</v>
      </c>
      <c r="D5927" s="355">
        <v>78.540000000000006</v>
      </c>
    </row>
    <row r="5928" spans="1:4" ht="81">
      <c r="A5928" s="353">
        <v>87820</v>
      </c>
      <c r="B5928" s="354" t="s">
        <v>1000</v>
      </c>
      <c r="C5928" s="353" t="s">
        <v>36</v>
      </c>
      <c r="D5928" s="355">
        <v>131.74</v>
      </c>
    </row>
    <row r="5929" spans="1:4" ht="94.5">
      <c r="A5929" s="353">
        <v>87821</v>
      </c>
      <c r="B5929" s="354" t="s">
        <v>1001</v>
      </c>
      <c r="C5929" s="353" t="s">
        <v>36</v>
      </c>
      <c r="D5929" s="355">
        <v>105.67</v>
      </c>
    </row>
    <row r="5930" spans="1:4" ht="81">
      <c r="A5930" s="353">
        <v>87823</v>
      </c>
      <c r="B5930" s="354" t="s">
        <v>1002</v>
      </c>
      <c r="C5930" s="353" t="s">
        <v>36</v>
      </c>
      <c r="D5930" s="355">
        <v>110.53</v>
      </c>
    </row>
    <row r="5931" spans="1:4" ht="94.5">
      <c r="A5931" s="353">
        <v>87824</v>
      </c>
      <c r="B5931" s="354" t="s">
        <v>1003</v>
      </c>
      <c r="C5931" s="353" t="s">
        <v>36</v>
      </c>
      <c r="D5931" s="355">
        <v>166.34</v>
      </c>
    </row>
    <row r="5932" spans="1:4" ht="81">
      <c r="A5932" s="353">
        <v>87825</v>
      </c>
      <c r="B5932" s="354" t="s">
        <v>1004</v>
      </c>
      <c r="C5932" s="353" t="s">
        <v>36</v>
      </c>
      <c r="D5932" s="355">
        <v>49.3</v>
      </c>
    </row>
    <row r="5933" spans="1:4" ht="81">
      <c r="A5933" s="353">
        <v>87827</v>
      </c>
      <c r="B5933" s="354" t="s">
        <v>1005</v>
      </c>
      <c r="C5933" s="353" t="s">
        <v>36</v>
      </c>
      <c r="D5933" s="355">
        <v>52.51</v>
      </c>
    </row>
    <row r="5934" spans="1:4" ht="81">
      <c r="A5934" s="353">
        <v>87828</v>
      </c>
      <c r="B5934" s="354" t="s">
        <v>1006</v>
      </c>
      <c r="C5934" s="353" t="s">
        <v>36</v>
      </c>
      <c r="D5934" s="355">
        <v>90.11</v>
      </c>
    </row>
    <row r="5935" spans="1:4" ht="81">
      <c r="A5935" s="353">
        <v>87829</v>
      </c>
      <c r="B5935" s="354" t="s">
        <v>1007</v>
      </c>
      <c r="C5935" s="353" t="s">
        <v>36</v>
      </c>
      <c r="D5935" s="355">
        <v>56.85</v>
      </c>
    </row>
    <row r="5936" spans="1:4" ht="81">
      <c r="A5936" s="353">
        <v>87831</v>
      </c>
      <c r="B5936" s="354" t="s">
        <v>1008</v>
      </c>
      <c r="C5936" s="353" t="s">
        <v>36</v>
      </c>
      <c r="D5936" s="355">
        <v>61.15</v>
      </c>
    </row>
    <row r="5937" spans="1:4" ht="81">
      <c r="A5937" s="353">
        <v>87832</v>
      </c>
      <c r="B5937" s="354" t="s">
        <v>1009</v>
      </c>
      <c r="C5937" s="353" t="s">
        <v>36</v>
      </c>
      <c r="D5937" s="355">
        <v>112.94</v>
      </c>
    </row>
    <row r="5938" spans="1:4" ht="67.5">
      <c r="A5938" s="353">
        <v>87834</v>
      </c>
      <c r="B5938" s="354" t="s">
        <v>1010</v>
      </c>
      <c r="C5938" s="353" t="s">
        <v>36</v>
      </c>
      <c r="D5938" s="355">
        <v>182.6</v>
      </c>
    </row>
    <row r="5939" spans="1:4" ht="67.5">
      <c r="A5939" s="353">
        <v>87835</v>
      </c>
      <c r="B5939" s="354" t="s">
        <v>1011</v>
      </c>
      <c r="C5939" s="353" t="s">
        <v>36</v>
      </c>
      <c r="D5939" s="355">
        <v>125.23</v>
      </c>
    </row>
    <row r="5940" spans="1:4" ht="67.5">
      <c r="A5940" s="353">
        <v>87836</v>
      </c>
      <c r="B5940" s="354" t="s">
        <v>1012</v>
      </c>
      <c r="C5940" s="353" t="s">
        <v>36</v>
      </c>
      <c r="D5940" s="355">
        <v>176.87</v>
      </c>
    </row>
    <row r="5941" spans="1:4" ht="67.5">
      <c r="A5941" s="353">
        <v>87837</v>
      </c>
      <c r="B5941" s="354" t="s">
        <v>1013</v>
      </c>
      <c r="C5941" s="353" t="s">
        <v>36</v>
      </c>
      <c r="D5941" s="355">
        <v>120.27</v>
      </c>
    </row>
    <row r="5942" spans="1:4" ht="67.5">
      <c r="A5942" s="353">
        <v>87838</v>
      </c>
      <c r="B5942" s="354" t="s">
        <v>1014</v>
      </c>
      <c r="C5942" s="353" t="s">
        <v>36</v>
      </c>
      <c r="D5942" s="355">
        <v>188.75</v>
      </c>
    </row>
    <row r="5943" spans="1:4" ht="67.5">
      <c r="A5943" s="353">
        <v>87839</v>
      </c>
      <c r="B5943" s="354" t="s">
        <v>1015</v>
      </c>
      <c r="C5943" s="353" t="s">
        <v>36</v>
      </c>
      <c r="D5943" s="355">
        <v>129.31</v>
      </c>
    </row>
    <row r="5944" spans="1:4" ht="67.5">
      <c r="A5944" s="353">
        <v>87840</v>
      </c>
      <c r="B5944" s="354" t="s">
        <v>1016</v>
      </c>
      <c r="C5944" s="353" t="s">
        <v>36</v>
      </c>
      <c r="D5944" s="355">
        <v>181.74</v>
      </c>
    </row>
    <row r="5945" spans="1:4" ht="67.5">
      <c r="A5945" s="353">
        <v>87841</v>
      </c>
      <c r="B5945" s="354" t="s">
        <v>1017</v>
      </c>
      <c r="C5945" s="353" t="s">
        <v>36</v>
      </c>
      <c r="D5945" s="355">
        <v>123.04</v>
      </c>
    </row>
    <row r="5946" spans="1:4" ht="67.5">
      <c r="A5946" s="353">
        <v>87842</v>
      </c>
      <c r="B5946" s="354" t="s">
        <v>1018</v>
      </c>
      <c r="C5946" s="353" t="s">
        <v>36</v>
      </c>
      <c r="D5946" s="355">
        <v>185.77</v>
      </c>
    </row>
    <row r="5947" spans="1:4" ht="67.5">
      <c r="A5947" s="353">
        <v>87843</v>
      </c>
      <c r="B5947" s="354" t="s">
        <v>1019</v>
      </c>
      <c r="C5947" s="353" t="s">
        <v>36</v>
      </c>
      <c r="D5947" s="355">
        <v>135.16</v>
      </c>
    </row>
    <row r="5948" spans="1:4" ht="67.5">
      <c r="A5948" s="353">
        <v>87844</v>
      </c>
      <c r="B5948" s="354" t="s">
        <v>1020</v>
      </c>
      <c r="C5948" s="353" t="s">
        <v>36</v>
      </c>
      <c r="D5948" s="355">
        <v>175.35</v>
      </c>
    </row>
    <row r="5949" spans="1:4" ht="67.5">
      <c r="A5949" s="353">
        <v>87845</v>
      </c>
      <c r="B5949" s="354" t="s">
        <v>1021</v>
      </c>
      <c r="C5949" s="353" t="s">
        <v>36</v>
      </c>
      <c r="D5949" s="355">
        <v>125.51</v>
      </c>
    </row>
    <row r="5950" spans="1:4" ht="67.5">
      <c r="A5950" s="353">
        <v>87846</v>
      </c>
      <c r="B5950" s="354" t="s">
        <v>1022</v>
      </c>
      <c r="C5950" s="353" t="s">
        <v>36</v>
      </c>
      <c r="D5950" s="355">
        <v>196.95</v>
      </c>
    </row>
    <row r="5951" spans="1:4" ht="67.5">
      <c r="A5951" s="353">
        <v>87847</v>
      </c>
      <c r="B5951" s="354" t="s">
        <v>1023</v>
      </c>
      <c r="C5951" s="353" t="s">
        <v>36</v>
      </c>
      <c r="D5951" s="355">
        <v>139.59</v>
      </c>
    </row>
    <row r="5952" spans="1:4" ht="67.5">
      <c r="A5952" s="353">
        <v>87848</v>
      </c>
      <c r="B5952" s="354" t="s">
        <v>1024</v>
      </c>
      <c r="C5952" s="353" t="s">
        <v>36</v>
      </c>
      <c r="D5952" s="355">
        <v>190.36</v>
      </c>
    </row>
    <row r="5953" spans="1:4" ht="67.5">
      <c r="A5953" s="353">
        <v>87849</v>
      </c>
      <c r="B5953" s="354" t="s">
        <v>1025</v>
      </c>
      <c r="C5953" s="353" t="s">
        <v>36</v>
      </c>
      <c r="D5953" s="355">
        <v>133.75</v>
      </c>
    </row>
    <row r="5954" spans="1:4" ht="67.5">
      <c r="A5954" s="353">
        <v>87850</v>
      </c>
      <c r="B5954" s="354" t="s">
        <v>1026</v>
      </c>
      <c r="C5954" s="353" t="s">
        <v>36</v>
      </c>
      <c r="D5954" s="355">
        <v>203.11</v>
      </c>
    </row>
    <row r="5955" spans="1:4" ht="67.5">
      <c r="A5955" s="353">
        <v>87851</v>
      </c>
      <c r="B5955" s="354" t="s">
        <v>1027</v>
      </c>
      <c r="C5955" s="353" t="s">
        <v>36</v>
      </c>
      <c r="D5955" s="355">
        <v>143.68</v>
      </c>
    </row>
    <row r="5956" spans="1:4" ht="67.5">
      <c r="A5956" s="353">
        <v>87852</v>
      </c>
      <c r="B5956" s="354" t="s">
        <v>1028</v>
      </c>
      <c r="C5956" s="353" t="s">
        <v>36</v>
      </c>
      <c r="D5956" s="355">
        <v>195.21</v>
      </c>
    </row>
    <row r="5957" spans="1:4" ht="67.5">
      <c r="A5957" s="353">
        <v>87853</v>
      </c>
      <c r="B5957" s="354" t="s">
        <v>1029</v>
      </c>
      <c r="C5957" s="353" t="s">
        <v>36</v>
      </c>
      <c r="D5957" s="355">
        <v>136.5</v>
      </c>
    </row>
    <row r="5958" spans="1:4" ht="67.5">
      <c r="A5958" s="353">
        <v>87854</v>
      </c>
      <c r="B5958" s="354" t="s">
        <v>1030</v>
      </c>
      <c r="C5958" s="353" t="s">
        <v>36</v>
      </c>
      <c r="D5958" s="355">
        <v>200.13</v>
      </c>
    </row>
    <row r="5959" spans="1:4" ht="67.5">
      <c r="A5959" s="353">
        <v>87855</v>
      </c>
      <c r="B5959" s="354" t="s">
        <v>1031</v>
      </c>
      <c r="C5959" s="353" t="s">
        <v>36</v>
      </c>
      <c r="D5959" s="355">
        <v>149.53</v>
      </c>
    </row>
    <row r="5960" spans="1:4" ht="67.5">
      <c r="A5960" s="353">
        <v>87856</v>
      </c>
      <c r="B5960" s="354" t="s">
        <v>1032</v>
      </c>
      <c r="C5960" s="353" t="s">
        <v>36</v>
      </c>
      <c r="D5960" s="355">
        <v>188.84</v>
      </c>
    </row>
    <row r="5961" spans="1:4" ht="67.5">
      <c r="A5961" s="353">
        <v>87857</v>
      </c>
      <c r="B5961" s="354" t="s">
        <v>1033</v>
      </c>
      <c r="C5961" s="353" t="s">
        <v>36</v>
      </c>
      <c r="D5961" s="355">
        <v>138.97</v>
      </c>
    </row>
    <row r="5962" spans="1:4" ht="54">
      <c r="A5962" s="353">
        <v>87858</v>
      </c>
      <c r="B5962" s="354" t="s">
        <v>1034</v>
      </c>
      <c r="C5962" s="353" t="s">
        <v>36</v>
      </c>
      <c r="D5962" s="355">
        <v>131.83000000000001</v>
      </c>
    </row>
    <row r="5963" spans="1:4" ht="54">
      <c r="A5963" s="353">
        <v>87859</v>
      </c>
      <c r="B5963" s="354" t="s">
        <v>1035</v>
      </c>
      <c r="C5963" s="353" t="s">
        <v>36</v>
      </c>
      <c r="D5963" s="355">
        <v>150.32</v>
      </c>
    </row>
    <row r="5964" spans="1:4" ht="94.5">
      <c r="A5964" s="353">
        <v>89048</v>
      </c>
      <c r="B5964" s="354" t="s">
        <v>1160</v>
      </c>
      <c r="C5964" s="353" t="s">
        <v>36</v>
      </c>
      <c r="D5964" s="355">
        <v>26.68</v>
      </c>
    </row>
    <row r="5965" spans="1:4" ht="67.5">
      <c r="A5965" s="353">
        <v>89049</v>
      </c>
      <c r="B5965" s="354" t="s">
        <v>1161</v>
      </c>
      <c r="C5965" s="353" t="s">
        <v>36</v>
      </c>
      <c r="D5965" s="355">
        <v>15.65</v>
      </c>
    </row>
    <row r="5966" spans="1:4" ht="94.5">
      <c r="A5966" s="353">
        <v>89173</v>
      </c>
      <c r="B5966" s="354" t="s">
        <v>1168</v>
      </c>
      <c r="C5966" s="353" t="s">
        <v>36</v>
      </c>
      <c r="D5966" s="355">
        <v>26.29</v>
      </c>
    </row>
    <row r="5967" spans="1:4" ht="81">
      <c r="A5967" s="353">
        <v>90406</v>
      </c>
      <c r="B5967" s="354" t="s">
        <v>1682</v>
      </c>
      <c r="C5967" s="353" t="s">
        <v>36</v>
      </c>
      <c r="D5967" s="355">
        <v>33.46</v>
      </c>
    </row>
    <row r="5968" spans="1:4" ht="67.5">
      <c r="A5968" s="353">
        <v>90407</v>
      </c>
      <c r="B5968" s="354" t="s">
        <v>1683</v>
      </c>
      <c r="C5968" s="353" t="s">
        <v>36</v>
      </c>
      <c r="D5968" s="355">
        <v>36.82</v>
      </c>
    </row>
    <row r="5969" spans="1:4" ht="81">
      <c r="A5969" s="353">
        <v>90408</v>
      </c>
      <c r="B5969" s="354" t="s">
        <v>1684</v>
      </c>
      <c r="C5969" s="353" t="s">
        <v>36</v>
      </c>
      <c r="D5969" s="355">
        <v>23.82</v>
      </c>
    </row>
    <row r="5970" spans="1:4" ht="67.5">
      <c r="A5970" s="353">
        <v>90409</v>
      </c>
      <c r="B5970" s="354" t="s">
        <v>1685</v>
      </c>
      <c r="C5970" s="353" t="s">
        <v>36</v>
      </c>
      <c r="D5970" s="355">
        <v>25.72</v>
      </c>
    </row>
    <row r="5971" spans="1:4" ht="67.5">
      <c r="A5971" s="353">
        <v>87242</v>
      </c>
      <c r="B5971" s="354" t="s">
        <v>90</v>
      </c>
      <c r="C5971" s="353" t="s">
        <v>36</v>
      </c>
      <c r="D5971" s="355">
        <v>185.84</v>
      </c>
    </row>
    <row r="5972" spans="1:4" ht="67.5">
      <c r="A5972" s="353">
        <v>87243</v>
      </c>
      <c r="B5972" s="354" t="s">
        <v>91</v>
      </c>
      <c r="C5972" s="353" t="s">
        <v>36</v>
      </c>
      <c r="D5972" s="355">
        <v>171.29</v>
      </c>
    </row>
    <row r="5973" spans="1:4" ht="67.5">
      <c r="A5973" s="353">
        <v>87244</v>
      </c>
      <c r="B5973" s="354" t="s">
        <v>806</v>
      </c>
      <c r="C5973" s="353" t="s">
        <v>36</v>
      </c>
      <c r="D5973" s="355">
        <v>179.98</v>
      </c>
    </row>
    <row r="5974" spans="1:4" ht="67.5">
      <c r="A5974" s="353">
        <v>87245</v>
      </c>
      <c r="B5974" s="354" t="s">
        <v>807</v>
      </c>
      <c r="C5974" s="353" t="s">
        <v>36</v>
      </c>
      <c r="D5974" s="355">
        <v>215.34</v>
      </c>
    </row>
    <row r="5975" spans="1:4" ht="67.5">
      <c r="A5975" s="353">
        <v>87264</v>
      </c>
      <c r="B5975" s="354" t="s">
        <v>823</v>
      </c>
      <c r="C5975" s="353" t="s">
        <v>36</v>
      </c>
      <c r="D5975" s="355">
        <v>54.38</v>
      </c>
    </row>
    <row r="5976" spans="1:4" ht="67.5">
      <c r="A5976" s="353">
        <v>87265</v>
      </c>
      <c r="B5976" s="354" t="s">
        <v>824</v>
      </c>
      <c r="C5976" s="353" t="s">
        <v>36</v>
      </c>
      <c r="D5976" s="355">
        <v>48.78</v>
      </c>
    </row>
    <row r="5977" spans="1:4" ht="67.5">
      <c r="A5977" s="353">
        <v>87266</v>
      </c>
      <c r="B5977" s="354" t="s">
        <v>825</v>
      </c>
      <c r="C5977" s="353" t="s">
        <v>36</v>
      </c>
      <c r="D5977" s="355">
        <v>56.35</v>
      </c>
    </row>
    <row r="5978" spans="1:4" ht="67.5">
      <c r="A5978" s="353">
        <v>87267</v>
      </c>
      <c r="B5978" s="354" t="s">
        <v>826</v>
      </c>
      <c r="C5978" s="353" t="s">
        <v>36</v>
      </c>
      <c r="D5978" s="355">
        <v>53.89</v>
      </c>
    </row>
    <row r="5979" spans="1:4" ht="67.5">
      <c r="A5979" s="353">
        <v>87268</v>
      </c>
      <c r="B5979" s="354" t="s">
        <v>827</v>
      </c>
      <c r="C5979" s="353" t="s">
        <v>36</v>
      </c>
      <c r="D5979" s="355">
        <v>57.67</v>
      </c>
    </row>
    <row r="5980" spans="1:4" ht="67.5">
      <c r="A5980" s="353">
        <v>87269</v>
      </c>
      <c r="B5980" s="354" t="s">
        <v>828</v>
      </c>
      <c r="C5980" s="353" t="s">
        <v>36</v>
      </c>
      <c r="D5980" s="355">
        <v>51.58</v>
      </c>
    </row>
    <row r="5981" spans="1:4" ht="67.5">
      <c r="A5981" s="353">
        <v>87270</v>
      </c>
      <c r="B5981" s="354" t="s">
        <v>829</v>
      </c>
      <c r="C5981" s="353" t="s">
        <v>36</v>
      </c>
      <c r="D5981" s="355">
        <v>59.32</v>
      </c>
    </row>
    <row r="5982" spans="1:4" ht="67.5">
      <c r="A5982" s="353">
        <v>87271</v>
      </c>
      <c r="B5982" s="354" t="s">
        <v>830</v>
      </c>
      <c r="C5982" s="353" t="s">
        <v>36</v>
      </c>
      <c r="D5982" s="355">
        <v>56.4</v>
      </c>
    </row>
    <row r="5983" spans="1:4" ht="67.5">
      <c r="A5983" s="353">
        <v>87272</v>
      </c>
      <c r="B5983" s="354" t="s">
        <v>831</v>
      </c>
      <c r="C5983" s="353" t="s">
        <v>36</v>
      </c>
      <c r="D5983" s="355">
        <v>61.13</v>
      </c>
    </row>
    <row r="5984" spans="1:4" ht="67.5">
      <c r="A5984" s="353">
        <v>87273</v>
      </c>
      <c r="B5984" s="354" t="s">
        <v>832</v>
      </c>
      <c r="C5984" s="353" t="s">
        <v>36</v>
      </c>
      <c r="D5984" s="355">
        <v>53.7</v>
      </c>
    </row>
    <row r="5985" spans="1:4" ht="67.5">
      <c r="A5985" s="353">
        <v>87274</v>
      </c>
      <c r="B5985" s="354" t="s">
        <v>833</v>
      </c>
      <c r="C5985" s="353" t="s">
        <v>36</v>
      </c>
      <c r="D5985" s="355">
        <v>62.3</v>
      </c>
    </row>
    <row r="5986" spans="1:4" ht="67.5">
      <c r="A5986" s="353">
        <v>87275</v>
      </c>
      <c r="B5986" s="354" t="s">
        <v>834</v>
      </c>
      <c r="C5986" s="353" t="s">
        <v>36</v>
      </c>
      <c r="D5986" s="355">
        <v>59.79</v>
      </c>
    </row>
    <row r="5987" spans="1:4" ht="67.5">
      <c r="A5987" s="353">
        <v>88786</v>
      </c>
      <c r="B5987" s="354" t="s">
        <v>1102</v>
      </c>
      <c r="C5987" s="353" t="s">
        <v>36</v>
      </c>
      <c r="D5987" s="355">
        <v>265.2</v>
      </c>
    </row>
    <row r="5988" spans="1:4" ht="67.5">
      <c r="A5988" s="353">
        <v>88787</v>
      </c>
      <c r="B5988" s="354" t="s">
        <v>1103</v>
      </c>
      <c r="C5988" s="353" t="s">
        <v>36</v>
      </c>
      <c r="D5988" s="355">
        <v>246.21</v>
      </c>
    </row>
    <row r="5989" spans="1:4" ht="67.5">
      <c r="A5989" s="353">
        <v>88788</v>
      </c>
      <c r="B5989" s="354" t="s">
        <v>1104</v>
      </c>
      <c r="C5989" s="353" t="s">
        <v>36</v>
      </c>
      <c r="D5989" s="355">
        <v>254.9</v>
      </c>
    </row>
    <row r="5990" spans="1:4" ht="67.5">
      <c r="A5990" s="353">
        <v>88789</v>
      </c>
      <c r="B5990" s="354" t="s">
        <v>1105</v>
      </c>
      <c r="C5990" s="353" t="s">
        <v>36</v>
      </c>
      <c r="D5990" s="355">
        <v>305.45999999999998</v>
      </c>
    </row>
    <row r="5991" spans="1:4" ht="94.5">
      <c r="A5991" s="353">
        <v>89045</v>
      </c>
      <c r="B5991" s="354" t="s">
        <v>6322</v>
      </c>
      <c r="C5991" s="353" t="s">
        <v>36</v>
      </c>
      <c r="D5991" s="355">
        <v>54.24</v>
      </c>
    </row>
    <row r="5992" spans="1:4" ht="94.5">
      <c r="A5992" s="353">
        <v>89170</v>
      </c>
      <c r="B5992" s="354" t="s">
        <v>6323</v>
      </c>
      <c r="C5992" s="353" t="s">
        <v>36</v>
      </c>
      <c r="D5992" s="355">
        <v>52.82</v>
      </c>
    </row>
    <row r="5993" spans="1:4" ht="81">
      <c r="A5993" s="353">
        <v>93392</v>
      </c>
      <c r="B5993" s="354" t="s">
        <v>4591</v>
      </c>
      <c r="C5993" s="353" t="s">
        <v>36</v>
      </c>
      <c r="D5993" s="355">
        <v>46.18</v>
      </c>
    </row>
    <row r="5994" spans="1:4" ht="81">
      <c r="A5994" s="353">
        <v>93393</v>
      </c>
      <c r="B5994" s="354" t="s">
        <v>4592</v>
      </c>
      <c r="C5994" s="353" t="s">
        <v>36</v>
      </c>
      <c r="D5994" s="355">
        <v>40.659999999999997</v>
      </c>
    </row>
    <row r="5995" spans="1:4" ht="81">
      <c r="A5995" s="353">
        <v>93394</v>
      </c>
      <c r="B5995" s="354" t="s">
        <v>4593</v>
      </c>
      <c r="C5995" s="353" t="s">
        <v>36</v>
      </c>
      <c r="D5995" s="355">
        <v>48.15</v>
      </c>
    </row>
    <row r="5996" spans="1:4" ht="81">
      <c r="A5996" s="353">
        <v>93395</v>
      </c>
      <c r="B5996" s="354" t="s">
        <v>4594</v>
      </c>
      <c r="C5996" s="353" t="s">
        <v>36</v>
      </c>
      <c r="D5996" s="355">
        <v>45.69</v>
      </c>
    </row>
    <row r="5997" spans="1:4" ht="81">
      <c r="A5997" s="353">
        <v>99194</v>
      </c>
      <c r="B5997" s="354" t="s">
        <v>4595</v>
      </c>
      <c r="C5997" s="353" t="s">
        <v>36</v>
      </c>
      <c r="D5997" s="355">
        <v>54</v>
      </c>
    </row>
    <row r="5998" spans="1:4" ht="81">
      <c r="A5998" s="353">
        <v>99195</v>
      </c>
      <c r="B5998" s="354" t="s">
        <v>4596</v>
      </c>
      <c r="C5998" s="353" t="s">
        <v>36</v>
      </c>
      <c r="D5998" s="355">
        <v>48.48</v>
      </c>
    </row>
    <row r="5999" spans="1:4" ht="81">
      <c r="A5999" s="353">
        <v>99196</v>
      </c>
      <c r="B5999" s="354" t="s">
        <v>4597</v>
      </c>
      <c r="C5999" s="353" t="s">
        <v>36</v>
      </c>
      <c r="D5999" s="355">
        <v>55.97</v>
      </c>
    </row>
    <row r="6000" spans="1:4" ht="81">
      <c r="A6000" s="353">
        <v>99198</v>
      </c>
      <c r="B6000" s="354" t="s">
        <v>4598</v>
      </c>
      <c r="C6000" s="353" t="s">
        <v>36</v>
      </c>
      <c r="D6000" s="355">
        <v>53.51</v>
      </c>
    </row>
    <row r="6001" spans="1:4" ht="54">
      <c r="A6001" s="353">
        <v>101965</v>
      </c>
      <c r="B6001" s="354" t="s">
        <v>6324</v>
      </c>
      <c r="C6001" s="353" t="s">
        <v>15</v>
      </c>
      <c r="D6001" s="355">
        <v>111.11</v>
      </c>
    </row>
    <row r="6002" spans="1:4" ht="40.5">
      <c r="A6002" s="353">
        <v>101966</v>
      </c>
      <c r="B6002" s="354" t="s">
        <v>6325</v>
      </c>
      <c r="C6002" s="353" t="s">
        <v>15</v>
      </c>
      <c r="D6002" s="355">
        <v>147.61000000000001</v>
      </c>
    </row>
    <row r="6003" spans="1:4" ht="27">
      <c r="A6003" s="353">
        <v>101979</v>
      </c>
      <c r="B6003" s="354" t="s">
        <v>6326</v>
      </c>
      <c r="C6003" s="353" t="s">
        <v>15</v>
      </c>
      <c r="D6003" s="355">
        <v>42.59</v>
      </c>
    </row>
    <row r="6004" spans="1:4" ht="40.5">
      <c r="A6004" s="353">
        <v>96112</v>
      </c>
      <c r="B6004" s="354" t="s">
        <v>2952</v>
      </c>
      <c r="C6004" s="353" t="s">
        <v>36</v>
      </c>
      <c r="D6004" s="355">
        <v>95.53</v>
      </c>
    </row>
    <row r="6005" spans="1:4" ht="40.5">
      <c r="A6005" s="353">
        <v>96117</v>
      </c>
      <c r="B6005" s="354" t="s">
        <v>2956</v>
      </c>
      <c r="C6005" s="353" t="s">
        <v>36</v>
      </c>
      <c r="D6005" s="355">
        <v>115.23</v>
      </c>
    </row>
    <row r="6006" spans="1:4" ht="27">
      <c r="A6006" s="353">
        <v>96122</v>
      </c>
      <c r="B6006" s="354" t="s">
        <v>2959</v>
      </c>
      <c r="C6006" s="353" t="s">
        <v>15</v>
      </c>
      <c r="D6006" s="355">
        <v>26.32</v>
      </c>
    </row>
    <row r="6007" spans="1:4" ht="27">
      <c r="A6007" s="353">
        <v>96109</v>
      </c>
      <c r="B6007" s="354" t="s">
        <v>2949</v>
      </c>
      <c r="C6007" s="353" t="s">
        <v>36</v>
      </c>
      <c r="D6007" s="355">
        <v>34.270000000000003</v>
      </c>
    </row>
    <row r="6008" spans="1:4" ht="40.5">
      <c r="A6008" s="353">
        <v>96110</v>
      </c>
      <c r="B6008" s="354" t="s">
        <v>2950</v>
      </c>
      <c r="C6008" s="353" t="s">
        <v>36</v>
      </c>
      <c r="D6008" s="355">
        <v>59.77</v>
      </c>
    </row>
    <row r="6009" spans="1:4" ht="27">
      <c r="A6009" s="353">
        <v>96113</v>
      </c>
      <c r="B6009" s="354" t="s">
        <v>2953</v>
      </c>
      <c r="C6009" s="353" t="s">
        <v>36</v>
      </c>
      <c r="D6009" s="355">
        <v>30.75</v>
      </c>
    </row>
    <row r="6010" spans="1:4" ht="40.5">
      <c r="A6010" s="353">
        <v>96114</v>
      </c>
      <c r="B6010" s="354" t="s">
        <v>2954</v>
      </c>
      <c r="C6010" s="353" t="s">
        <v>36</v>
      </c>
      <c r="D6010" s="355">
        <v>63.83</v>
      </c>
    </row>
    <row r="6011" spans="1:4" ht="27">
      <c r="A6011" s="353">
        <v>96120</v>
      </c>
      <c r="B6011" s="354" t="s">
        <v>2957</v>
      </c>
      <c r="C6011" s="353" t="s">
        <v>15</v>
      </c>
      <c r="D6011" s="355">
        <v>2.37</v>
      </c>
    </row>
    <row r="6012" spans="1:4" ht="40.5">
      <c r="A6012" s="353">
        <v>96123</v>
      </c>
      <c r="B6012" s="354" t="s">
        <v>2960</v>
      </c>
      <c r="C6012" s="353" t="s">
        <v>15</v>
      </c>
      <c r="D6012" s="355">
        <v>27.6</v>
      </c>
    </row>
    <row r="6013" spans="1:4" ht="27">
      <c r="A6013" s="353">
        <v>99054</v>
      </c>
      <c r="B6013" s="354" t="s">
        <v>4599</v>
      </c>
      <c r="C6013" s="353" t="s">
        <v>36</v>
      </c>
      <c r="D6013" s="355">
        <v>41.73</v>
      </c>
    </row>
    <row r="6014" spans="1:4" ht="40.5">
      <c r="A6014" s="353">
        <v>96111</v>
      </c>
      <c r="B6014" s="354" t="s">
        <v>2951</v>
      </c>
      <c r="C6014" s="353" t="s">
        <v>36</v>
      </c>
      <c r="D6014" s="355">
        <v>54.96</v>
      </c>
    </row>
    <row r="6015" spans="1:4" ht="40.5">
      <c r="A6015" s="353">
        <v>96116</v>
      </c>
      <c r="B6015" s="354" t="s">
        <v>2955</v>
      </c>
      <c r="C6015" s="353" t="s">
        <v>36</v>
      </c>
      <c r="D6015" s="355">
        <v>61.68</v>
      </c>
    </row>
    <row r="6016" spans="1:4" ht="27">
      <c r="A6016" s="353">
        <v>96121</v>
      </c>
      <c r="B6016" s="354" t="s">
        <v>2958</v>
      </c>
      <c r="C6016" s="353" t="s">
        <v>15</v>
      </c>
      <c r="D6016" s="355">
        <v>9.09</v>
      </c>
    </row>
    <row r="6017" spans="1:4" ht="40.5">
      <c r="A6017" s="353">
        <v>96485</v>
      </c>
      <c r="B6017" s="354" t="s">
        <v>3008</v>
      </c>
      <c r="C6017" s="353" t="s">
        <v>36</v>
      </c>
      <c r="D6017" s="355">
        <v>65.16</v>
      </c>
    </row>
    <row r="6018" spans="1:4" ht="40.5">
      <c r="A6018" s="353">
        <v>96486</v>
      </c>
      <c r="B6018" s="354" t="s">
        <v>3009</v>
      </c>
      <c r="C6018" s="353" t="s">
        <v>36</v>
      </c>
      <c r="D6018" s="355">
        <v>72.489999999999995</v>
      </c>
    </row>
    <row r="6019" spans="1:4" ht="54">
      <c r="A6019" s="353">
        <v>91514</v>
      </c>
      <c r="B6019" s="354" t="s">
        <v>1863</v>
      </c>
      <c r="C6019" s="353" t="s">
        <v>36</v>
      </c>
      <c r="D6019" s="355">
        <v>4.67</v>
      </c>
    </row>
    <row r="6020" spans="1:4" ht="54">
      <c r="A6020" s="353">
        <v>91515</v>
      </c>
      <c r="B6020" s="354" t="s">
        <v>1864</v>
      </c>
      <c r="C6020" s="353" t="s">
        <v>36</v>
      </c>
      <c r="D6020" s="355">
        <v>6.18</v>
      </c>
    </row>
    <row r="6021" spans="1:4" ht="54">
      <c r="A6021" s="353">
        <v>91516</v>
      </c>
      <c r="B6021" s="354" t="s">
        <v>1865</v>
      </c>
      <c r="C6021" s="353" t="s">
        <v>36</v>
      </c>
      <c r="D6021" s="355">
        <v>9</v>
      </c>
    </row>
    <row r="6022" spans="1:4" ht="54">
      <c r="A6022" s="353">
        <v>91517</v>
      </c>
      <c r="B6022" s="354" t="s">
        <v>1866</v>
      </c>
      <c r="C6022" s="353" t="s">
        <v>36</v>
      </c>
      <c r="D6022" s="355">
        <v>10.02</v>
      </c>
    </row>
    <row r="6023" spans="1:4" ht="54">
      <c r="A6023" s="353">
        <v>91519</v>
      </c>
      <c r="B6023" s="354" t="s">
        <v>1867</v>
      </c>
      <c r="C6023" s="353" t="s">
        <v>36</v>
      </c>
      <c r="D6023" s="355">
        <v>11.5</v>
      </c>
    </row>
    <row r="6024" spans="1:4" ht="40.5">
      <c r="A6024" s="353">
        <v>91520</v>
      </c>
      <c r="B6024" s="354" t="s">
        <v>1868</v>
      </c>
      <c r="C6024" s="353" t="s">
        <v>36</v>
      </c>
      <c r="D6024" s="355">
        <v>1.72</v>
      </c>
    </row>
    <row r="6025" spans="1:4" ht="40.5">
      <c r="A6025" s="353">
        <v>91522</v>
      </c>
      <c r="B6025" s="354" t="s">
        <v>414</v>
      </c>
      <c r="C6025" s="353" t="s">
        <v>36</v>
      </c>
      <c r="D6025" s="355">
        <v>2.06</v>
      </c>
    </row>
    <row r="6026" spans="1:4" ht="40.5">
      <c r="A6026" s="353">
        <v>91525</v>
      </c>
      <c r="B6026" s="354" t="s">
        <v>1869</v>
      </c>
      <c r="C6026" s="353" t="s">
        <v>36</v>
      </c>
      <c r="D6026" s="355">
        <v>3.94</v>
      </c>
    </row>
    <row r="6027" spans="1:4" ht="81">
      <c r="A6027" s="353">
        <v>87280</v>
      </c>
      <c r="B6027" s="354" t="s">
        <v>4600</v>
      </c>
      <c r="C6027" s="353" t="s">
        <v>24</v>
      </c>
      <c r="D6027" s="355">
        <v>319.83999999999997</v>
      </c>
    </row>
    <row r="6028" spans="1:4" ht="81">
      <c r="A6028" s="353">
        <v>87281</v>
      </c>
      <c r="B6028" s="354" t="s">
        <v>4601</v>
      </c>
      <c r="C6028" s="353" t="s">
        <v>24</v>
      </c>
      <c r="D6028" s="355">
        <v>318.91000000000003</v>
      </c>
    </row>
    <row r="6029" spans="1:4" ht="81">
      <c r="A6029" s="353">
        <v>87283</v>
      </c>
      <c r="B6029" s="354" t="s">
        <v>4602</v>
      </c>
      <c r="C6029" s="353" t="s">
        <v>24</v>
      </c>
      <c r="D6029" s="355">
        <v>336.31</v>
      </c>
    </row>
    <row r="6030" spans="1:4" ht="81">
      <c r="A6030" s="353">
        <v>87284</v>
      </c>
      <c r="B6030" s="354" t="s">
        <v>4603</v>
      </c>
      <c r="C6030" s="353" t="s">
        <v>24</v>
      </c>
      <c r="D6030" s="355">
        <v>333.7</v>
      </c>
    </row>
    <row r="6031" spans="1:4" ht="67.5">
      <c r="A6031" s="353">
        <v>87286</v>
      </c>
      <c r="B6031" s="354" t="s">
        <v>4604</v>
      </c>
      <c r="C6031" s="353" t="s">
        <v>24</v>
      </c>
      <c r="D6031" s="355">
        <v>418.86</v>
      </c>
    </row>
    <row r="6032" spans="1:4" ht="67.5">
      <c r="A6032" s="353">
        <v>87287</v>
      </c>
      <c r="B6032" s="354" t="s">
        <v>4605</v>
      </c>
      <c r="C6032" s="353" t="s">
        <v>24</v>
      </c>
      <c r="D6032" s="355">
        <v>411.89</v>
      </c>
    </row>
    <row r="6033" spans="1:4" ht="67.5">
      <c r="A6033" s="353">
        <v>87289</v>
      </c>
      <c r="B6033" s="354" t="s">
        <v>4606</v>
      </c>
      <c r="C6033" s="353" t="s">
        <v>24</v>
      </c>
      <c r="D6033" s="355">
        <v>401.44</v>
      </c>
    </row>
    <row r="6034" spans="1:4" ht="67.5">
      <c r="A6034" s="353">
        <v>87290</v>
      </c>
      <c r="B6034" s="354" t="s">
        <v>4607</v>
      </c>
      <c r="C6034" s="353" t="s">
        <v>24</v>
      </c>
      <c r="D6034" s="355">
        <v>398.7</v>
      </c>
    </row>
    <row r="6035" spans="1:4" ht="67.5">
      <c r="A6035" s="353">
        <v>87292</v>
      </c>
      <c r="B6035" s="354" t="s">
        <v>4608</v>
      </c>
      <c r="C6035" s="353" t="s">
        <v>24</v>
      </c>
      <c r="D6035" s="355">
        <v>411.36</v>
      </c>
    </row>
    <row r="6036" spans="1:4" ht="67.5">
      <c r="A6036" s="353">
        <v>87294</v>
      </c>
      <c r="B6036" s="354" t="s">
        <v>4609</v>
      </c>
      <c r="C6036" s="353" t="s">
        <v>24</v>
      </c>
      <c r="D6036" s="355">
        <v>392.81</v>
      </c>
    </row>
    <row r="6037" spans="1:4" ht="67.5">
      <c r="A6037" s="353">
        <v>87295</v>
      </c>
      <c r="B6037" s="354" t="s">
        <v>4610</v>
      </c>
      <c r="C6037" s="353" t="s">
        <v>24</v>
      </c>
      <c r="D6037" s="355">
        <v>393.49</v>
      </c>
    </row>
    <row r="6038" spans="1:4" ht="67.5">
      <c r="A6038" s="353">
        <v>87296</v>
      </c>
      <c r="B6038" s="354" t="s">
        <v>4611</v>
      </c>
      <c r="C6038" s="353" t="s">
        <v>24</v>
      </c>
      <c r="D6038" s="355">
        <v>380.09</v>
      </c>
    </row>
    <row r="6039" spans="1:4" ht="54">
      <c r="A6039" s="353">
        <v>87298</v>
      </c>
      <c r="B6039" s="354" t="s">
        <v>4612</v>
      </c>
      <c r="C6039" s="353" t="s">
        <v>24</v>
      </c>
      <c r="D6039" s="355">
        <v>520.97</v>
      </c>
    </row>
    <row r="6040" spans="1:4" ht="54">
      <c r="A6040" s="353">
        <v>87299</v>
      </c>
      <c r="B6040" s="354" t="s">
        <v>4613</v>
      </c>
      <c r="C6040" s="353" t="s">
        <v>24</v>
      </c>
      <c r="D6040" s="355">
        <v>330</v>
      </c>
    </row>
    <row r="6041" spans="1:4" ht="54">
      <c r="A6041" s="353">
        <v>87301</v>
      </c>
      <c r="B6041" s="354" t="s">
        <v>4614</v>
      </c>
      <c r="C6041" s="353" t="s">
        <v>24</v>
      </c>
      <c r="D6041" s="355">
        <v>460.63</v>
      </c>
    </row>
    <row r="6042" spans="1:4" ht="54">
      <c r="A6042" s="353">
        <v>87302</v>
      </c>
      <c r="B6042" s="354" t="s">
        <v>4615</v>
      </c>
      <c r="C6042" s="353" t="s">
        <v>24</v>
      </c>
      <c r="D6042" s="355">
        <v>458.05</v>
      </c>
    </row>
    <row r="6043" spans="1:4" ht="54">
      <c r="A6043" s="353">
        <v>87304</v>
      </c>
      <c r="B6043" s="354" t="s">
        <v>4616</v>
      </c>
      <c r="C6043" s="353" t="s">
        <v>24</v>
      </c>
      <c r="D6043" s="355">
        <v>413.34</v>
      </c>
    </row>
    <row r="6044" spans="1:4" ht="54">
      <c r="A6044" s="353">
        <v>87305</v>
      </c>
      <c r="B6044" s="354" t="s">
        <v>4617</v>
      </c>
      <c r="C6044" s="353" t="s">
        <v>24</v>
      </c>
      <c r="D6044" s="355">
        <v>417.36</v>
      </c>
    </row>
    <row r="6045" spans="1:4" ht="54">
      <c r="A6045" s="353">
        <v>87307</v>
      </c>
      <c r="B6045" s="354" t="s">
        <v>4618</v>
      </c>
      <c r="C6045" s="353" t="s">
        <v>24</v>
      </c>
      <c r="D6045" s="355">
        <v>388</v>
      </c>
    </row>
    <row r="6046" spans="1:4" ht="54">
      <c r="A6046" s="353">
        <v>87308</v>
      </c>
      <c r="B6046" s="354" t="s">
        <v>4619</v>
      </c>
      <c r="C6046" s="353" t="s">
        <v>24</v>
      </c>
      <c r="D6046" s="355">
        <v>384.48</v>
      </c>
    </row>
    <row r="6047" spans="1:4" ht="54">
      <c r="A6047" s="353">
        <v>87310</v>
      </c>
      <c r="B6047" s="354" t="s">
        <v>4620</v>
      </c>
      <c r="C6047" s="353" t="s">
        <v>24</v>
      </c>
      <c r="D6047" s="355">
        <v>324.55</v>
      </c>
    </row>
    <row r="6048" spans="1:4" ht="54">
      <c r="A6048" s="353">
        <v>87311</v>
      </c>
      <c r="B6048" s="354" t="s">
        <v>4621</v>
      </c>
      <c r="C6048" s="353" t="s">
        <v>24</v>
      </c>
      <c r="D6048" s="355">
        <v>320.74</v>
      </c>
    </row>
    <row r="6049" spans="1:4" ht="54">
      <c r="A6049" s="353">
        <v>87313</v>
      </c>
      <c r="B6049" s="354" t="s">
        <v>4622</v>
      </c>
      <c r="C6049" s="353" t="s">
        <v>24</v>
      </c>
      <c r="D6049" s="355">
        <v>403.42</v>
      </c>
    </row>
    <row r="6050" spans="1:4" ht="54">
      <c r="A6050" s="353">
        <v>87314</v>
      </c>
      <c r="B6050" s="354" t="s">
        <v>4623</v>
      </c>
      <c r="C6050" s="353" t="s">
        <v>24</v>
      </c>
      <c r="D6050" s="355">
        <v>401.17</v>
      </c>
    </row>
    <row r="6051" spans="1:4" ht="54">
      <c r="A6051" s="353">
        <v>87316</v>
      </c>
      <c r="B6051" s="354" t="s">
        <v>4624</v>
      </c>
      <c r="C6051" s="353" t="s">
        <v>24</v>
      </c>
      <c r="D6051" s="355">
        <v>359.96</v>
      </c>
    </row>
    <row r="6052" spans="1:4" ht="54">
      <c r="A6052" s="353">
        <v>87317</v>
      </c>
      <c r="B6052" s="354" t="s">
        <v>4625</v>
      </c>
      <c r="C6052" s="353" t="s">
        <v>24</v>
      </c>
      <c r="D6052" s="355">
        <v>353.62</v>
      </c>
    </row>
    <row r="6053" spans="1:4" ht="67.5">
      <c r="A6053" s="353">
        <v>87319</v>
      </c>
      <c r="B6053" s="354" t="s">
        <v>4626</v>
      </c>
      <c r="C6053" s="353" t="s">
        <v>24</v>
      </c>
      <c r="D6053" s="355">
        <v>5044.57</v>
      </c>
    </row>
    <row r="6054" spans="1:4" ht="67.5">
      <c r="A6054" s="353">
        <v>87320</v>
      </c>
      <c r="B6054" s="354" t="s">
        <v>4627</v>
      </c>
      <c r="C6054" s="353" t="s">
        <v>24</v>
      </c>
      <c r="D6054" s="355">
        <v>5061.28</v>
      </c>
    </row>
    <row r="6055" spans="1:4" ht="67.5">
      <c r="A6055" s="353">
        <v>87322</v>
      </c>
      <c r="B6055" s="354" t="s">
        <v>4628</v>
      </c>
      <c r="C6055" s="353" t="s">
        <v>24</v>
      </c>
      <c r="D6055" s="355">
        <v>5156.03</v>
      </c>
    </row>
    <row r="6056" spans="1:4" ht="67.5">
      <c r="A6056" s="353">
        <v>87323</v>
      </c>
      <c r="B6056" s="354" t="s">
        <v>4629</v>
      </c>
      <c r="C6056" s="353" t="s">
        <v>24</v>
      </c>
      <c r="D6056" s="355">
        <v>5170.88</v>
      </c>
    </row>
    <row r="6057" spans="1:4" ht="67.5">
      <c r="A6057" s="353">
        <v>87325</v>
      </c>
      <c r="B6057" s="354" t="s">
        <v>4630</v>
      </c>
      <c r="C6057" s="353" t="s">
        <v>24</v>
      </c>
      <c r="D6057" s="355">
        <v>5060.7299999999996</v>
      </c>
    </row>
    <row r="6058" spans="1:4" ht="67.5">
      <c r="A6058" s="353">
        <v>87326</v>
      </c>
      <c r="B6058" s="354" t="s">
        <v>4631</v>
      </c>
      <c r="C6058" s="353" t="s">
        <v>24</v>
      </c>
      <c r="D6058" s="355">
        <v>5096.37</v>
      </c>
    </row>
    <row r="6059" spans="1:4" ht="81">
      <c r="A6059" s="353">
        <v>87327</v>
      </c>
      <c r="B6059" s="354" t="s">
        <v>4632</v>
      </c>
      <c r="C6059" s="353" t="s">
        <v>24</v>
      </c>
      <c r="D6059" s="355">
        <v>334.41</v>
      </c>
    </row>
    <row r="6060" spans="1:4" ht="81">
      <c r="A6060" s="353">
        <v>87328</v>
      </c>
      <c r="B6060" s="354" t="s">
        <v>4633</v>
      </c>
      <c r="C6060" s="353" t="s">
        <v>24</v>
      </c>
      <c r="D6060" s="355">
        <v>300.43</v>
      </c>
    </row>
    <row r="6061" spans="1:4" ht="81">
      <c r="A6061" s="353">
        <v>87329</v>
      </c>
      <c r="B6061" s="354" t="s">
        <v>4634</v>
      </c>
      <c r="C6061" s="353" t="s">
        <v>24</v>
      </c>
      <c r="D6061" s="355">
        <v>360.54</v>
      </c>
    </row>
    <row r="6062" spans="1:4" ht="81">
      <c r="A6062" s="353">
        <v>87330</v>
      </c>
      <c r="B6062" s="354" t="s">
        <v>4635</v>
      </c>
      <c r="C6062" s="353" t="s">
        <v>24</v>
      </c>
      <c r="D6062" s="355">
        <v>321.83</v>
      </c>
    </row>
    <row r="6063" spans="1:4" ht="81">
      <c r="A6063" s="353">
        <v>87331</v>
      </c>
      <c r="B6063" s="354" t="s">
        <v>4636</v>
      </c>
      <c r="C6063" s="353" t="s">
        <v>24</v>
      </c>
      <c r="D6063" s="355">
        <v>432.56</v>
      </c>
    </row>
    <row r="6064" spans="1:4" ht="81">
      <c r="A6064" s="353">
        <v>87332</v>
      </c>
      <c r="B6064" s="354" t="s">
        <v>4637</v>
      </c>
      <c r="C6064" s="353" t="s">
        <v>24</v>
      </c>
      <c r="D6064" s="355">
        <v>397.54</v>
      </c>
    </row>
    <row r="6065" spans="1:4" ht="81">
      <c r="A6065" s="353">
        <v>87333</v>
      </c>
      <c r="B6065" s="354" t="s">
        <v>4638</v>
      </c>
      <c r="C6065" s="353" t="s">
        <v>24</v>
      </c>
      <c r="D6065" s="355">
        <v>403.91</v>
      </c>
    </row>
    <row r="6066" spans="1:4" ht="81">
      <c r="A6066" s="353">
        <v>87334</v>
      </c>
      <c r="B6066" s="354" t="s">
        <v>4639</v>
      </c>
      <c r="C6066" s="353" t="s">
        <v>24</v>
      </c>
      <c r="D6066" s="355">
        <v>382.94</v>
      </c>
    </row>
    <row r="6067" spans="1:4" ht="81">
      <c r="A6067" s="353">
        <v>87335</v>
      </c>
      <c r="B6067" s="354" t="s">
        <v>4640</v>
      </c>
      <c r="C6067" s="353" t="s">
        <v>24</v>
      </c>
      <c r="D6067" s="355">
        <v>399.88</v>
      </c>
    </row>
    <row r="6068" spans="1:4" ht="81">
      <c r="A6068" s="353">
        <v>87336</v>
      </c>
      <c r="B6068" s="354" t="s">
        <v>4641</v>
      </c>
      <c r="C6068" s="353" t="s">
        <v>24</v>
      </c>
      <c r="D6068" s="355">
        <v>395.49</v>
      </c>
    </row>
    <row r="6069" spans="1:4" ht="81">
      <c r="A6069" s="353">
        <v>87337</v>
      </c>
      <c r="B6069" s="354" t="s">
        <v>4642</v>
      </c>
      <c r="C6069" s="353" t="s">
        <v>24</v>
      </c>
      <c r="D6069" s="355">
        <v>392.05</v>
      </c>
    </row>
    <row r="6070" spans="1:4" ht="81">
      <c r="A6070" s="353">
        <v>87338</v>
      </c>
      <c r="B6070" s="354" t="s">
        <v>4643</v>
      </c>
      <c r="C6070" s="353" t="s">
        <v>24</v>
      </c>
      <c r="D6070" s="355">
        <v>377.43</v>
      </c>
    </row>
    <row r="6071" spans="1:4" ht="67.5">
      <c r="A6071" s="353">
        <v>87339</v>
      </c>
      <c r="B6071" s="354" t="s">
        <v>4644</v>
      </c>
      <c r="C6071" s="353" t="s">
        <v>24</v>
      </c>
      <c r="D6071" s="355">
        <v>590.59</v>
      </c>
    </row>
    <row r="6072" spans="1:4" ht="67.5">
      <c r="A6072" s="353">
        <v>87340</v>
      </c>
      <c r="B6072" s="354" t="s">
        <v>4645</v>
      </c>
      <c r="C6072" s="353" t="s">
        <v>24</v>
      </c>
      <c r="D6072" s="355">
        <v>518.08000000000004</v>
      </c>
    </row>
    <row r="6073" spans="1:4" ht="67.5">
      <c r="A6073" s="353">
        <v>87341</v>
      </c>
      <c r="B6073" s="354" t="s">
        <v>4646</v>
      </c>
      <c r="C6073" s="353" t="s">
        <v>24</v>
      </c>
      <c r="D6073" s="355">
        <v>500.9</v>
      </c>
    </row>
    <row r="6074" spans="1:4" ht="67.5">
      <c r="A6074" s="353">
        <v>87342</v>
      </c>
      <c r="B6074" s="354" t="s">
        <v>4647</v>
      </c>
      <c r="C6074" s="353" t="s">
        <v>24</v>
      </c>
      <c r="D6074" s="355">
        <v>501.45</v>
      </c>
    </row>
    <row r="6075" spans="1:4" ht="67.5">
      <c r="A6075" s="353">
        <v>87343</v>
      </c>
      <c r="B6075" s="354" t="s">
        <v>4648</v>
      </c>
      <c r="C6075" s="353" t="s">
        <v>24</v>
      </c>
      <c r="D6075" s="355">
        <v>460.6</v>
      </c>
    </row>
    <row r="6076" spans="1:4" ht="67.5">
      <c r="A6076" s="353">
        <v>87344</v>
      </c>
      <c r="B6076" s="354" t="s">
        <v>4649</v>
      </c>
      <c r="C6076" s="353" t="s">
        <v>24</v>
      </c>
      <c r="D6076" s="355">
        <v>439.25</v>
      </c>
    </row>
    <row r="6077" spans="1:4" ht="67.5">
      <c r="A6077" s="353">
        <v>87345</v>
      </c>
      <c r="B6077" s="354" t="s">
        <v>4650</v>
      </c>
      <c r="C6077" s="353" t="s">
        <v>24</v>
      </c>
      <c r="D6077" s="355">
        <v>447.32</v>
      </c>
    </row>
    <row r="6078" spans="1:4" ht="67.5">
      <c r="A6078" s="353">
        <v>87346</v>
      </c>
      <c r="B6078" s="354" t="s">
        <v>4651</v>
      </c>
      <c r="C6078" s="353" t="s">
        <v>24</v>
      </c>
      <c r="D6078" s="355">
        <v>413.82</v>
      </c>
    </row>
    <row r="6079" spans="1:4" ht="67.5">
      <c r="A6079" s="353">
        <v>87347</v>
      </c>
      <c r="B6079" s="354" t="s">
        <v>4652</v>
      </c>
      <c r="C6079" s="353" t="s">
        <v>24</v>
      </c>
      <c r="D6079" s="355">
        <v>396.72</v>
      </c>
    </row>
    <row r="6080" spans="1:4" ht="67.5">
      <c r="A6080" s="353">
        <v>87348</v>
      </c>
      <c r="B6080" s="354" t="s">
        <v>4653</v>
      </c>
      <c r="C6080" s="353" t="s">
        <v>24</v>
      </c>
      <c r="D6080" s="355">
        <v>407.23</v>
      </c>
    </row>
    <row r="6081" spans="1:4" ht="67.5">
      <c r="A6081" s="353">
        <v>87349</v>
      </c>
      <c r="B6081" s="354" t="s">
        <v>4654</v>
      </c>
      <c r="C6081" s="353" t="s">
        <v>24</v>
      </c>
      <c r="D6081" s="355">
        <v>364.38</v>
      </c>
    </row>
    <row r="6082" spans="1:4" ht="67.5">
      <c r="A6082" s="353">
        <v>87350</v>
      </c>
      <c r="B6082" s="354" t="s">
        <v>4655</v>
      </c>
      <c r="C6082" s="353" t="s">
        <v>24</v>
      </c>
      <c r="D6082" s="355">
        <v>351.9</v>
      </c>
    </row>
    <row r="6083" spans="1:4" ht="67.5">
      <c r="A6083" s="353">
        <v>87351</v>
      </c>
      <c r="B6083" s="354" t="s">
        <v>4656</v>
      </c>
      <c r="C6083" s="353" t="s">
        <v>24</v>
      </c>
      <c r="D6083" s="355">
        <v>309.99</v>
      </c>
    </row>
    <row r="6084" spans="1:4" ht="67.5">
      <c r="A6084" s="353">
        <v>87352</v>
      </c>
      <c r="B6084" s="354" t="s">
        <v>4657</v>
      </c>
      <c r="C6084" s="353" t="s">
        <v>24</v>
      </c>
      <c r="D6084" s="355">
        <v>450.61</v>
      </c>
    </row>
    <row r="6085" spans="1:4" ht="67.5">
      <c r="A6085" s="353">
        <v>87353</v>
      </c>
      <c r="B6085" s="354" t="s">
        <v>4658</v>
      </c>
      <c r="C6085" s="353" t="s">
        <v>24</v>
      </c>
      <c r="D6085" s="355">
        <v>405.44</v>
      </c>
    </row>
    <row r="6086" spans="1:4" ht="67.5">
      <c r="A6086" s="353">
        <v>87354</v>
      </c>
      <c r="B6086" s="354" t="s">
        <v>4659</v>
      </c>
      <c r="C6086" s="353" t="s">
        <v>24</v>
      </c>
      <c r="D6086" s="355">
        <v>386.65</v>
      </c>
    </row>
    <row r="6087" spans="1:4" ht="67.5">
      <c r="A6087" s="353">
        <v>87355</v>
      </c>
      <c r="B6087" s="354" t="s">
        <v>4660</v>
      </c>
      <c r="C6087" s="353" t="s">
        <v>24</v>
      </c>
      <c r="D6087" s="355">
        <v>382.01</v>
      </c>
    </row>
    <row r="6088" spans="1:4" ht="67.5">
      <c r="A6088" s="353">
        <v>87356</v>
      </c>
      <c r="B6088" s="354" t="s">
        <v>4661</v>
      </c>
      <c r="C6088" s="353" t="s">
        <v>24</v>
      </c>
      <c r="D6088" s="355">
        <v>352.04</v>
      </c>
    </row>
    <row r="6089" spans="1:4" ht="67.5">
      <c r="A6089" s="353">
        <v>87357</v>
      </c>
      <c r="B6089" s="354" t="s">
        <v>4662</v>
      </c>
      <c r="C6089" s="353" t="s">
        <v>24</v>
      </c>
      <c r="D6089" s="355">
        <v>338.24</v>
      </c>
    </row>
    <row r="6090" spans="1:4" ht="67.5">
      <c r="A6090" s="353">
        <v>87358</v>
      </c>
      <c r="B6090" s="354" t="s">
        <v>4663</v>
      </c>
      <c r="C6090" s="353" t="s">
        <v>24</v>
      </c>
      <c r="D6090" s="355">
        <v>4963.26</v>
      </c>
    </row>
    <row r="6091" spans="1:4" ht="67.5">
      <c r="A6091" s="353">
        <v>87359</v>
      </c>
      <c r="B6091" s="354" t="s">
        <v>4664</v>
      </c>
      <c r="C6091" s="353" t="s">
        <v>24</v>
      </c>
      <c r="D6091" s="355">
        <v>4959.59</v>
      </c>
    </row>
    <row r="6092" spans="1:4" ht="67.5">
      <c r="A6092" s="353">
        <v>87360</v>
      </c>
      <c r="B6092" s="354" t="s">
        <v>4665</v>
      </c>
      <c r="C6092" s="353" t="s">
        <v>24</v>
      </c>
      <c r="D6092" s="355">
        <v>5046.99</v>
      </c>
    </row>
    <row r="6093" spans="1:4" ht="67.5">
      <c r="A6093" s="353">
        <v>87361</v>
      </c>
      <c r="B6093" s="354" t="s">
        <v>4666</v>
      </c>
      <c r="C6093" s="353" t="s">
        <v>24</v>
      </c>
      <c r="D6093" s="355">
        <v>5038.34</v>
      </c>
    </row>
    <row r="6094" spans="1:4" ht="67.5">
      <c r="A6094" s="353">
        <v>87362</v>
      </c>
      <c r="B6094" s="354" t="s">
        <v>4667</v>
      </c>
      <c r="C6094" s="353" t="s">
        <v>24</v>
      </c>
      <c r="D6094" s="355">
        <v>5060.3900000000003</v>
      </c>
    </row>
    <row r="6095" spans="1:4" ht="67.5">
      <c r="A6095" s="353">
        <v>87363</v>
      </c>
      <c r="B6095" s="354" t="s">
        <v>4668</v>
      </c>
      <c r="C6095" s="353" t="s">
        <v>24</v>
      </c>
      <c r="D6095" s="355">
        <v>4990.9399999999996</v>
      </c>
    </row>
    <row r="6096" spans="1:4" ht="67.5">
      <c r="A6096" s="353">
        <v>87364</v>
      </c>
      <c r="B6096" s="354" t="s">
        <v>4669</v>
      </c>
      <c r="C6096" s="353" t="s">
        <v>24</v>
      </c>
      <c r="D6096" s="355">
        <v>5006.33</v>
      </c>
    </row>
    <row r="6097" spans="1:4" ht="67.5">
      <c r="A6097" s="353">
        <v>87365</v>
      </c>
      <c r="B6097" s="354" t="s">
        <v>4670</v>
      </c>
      <c r="C6097" s="353" t="s">
        <v>24</v>
      </c>
      <c r="D6097" s="355">
        <v>404.97</v>
      </c>
    </row>
    <row r="6098" spans="1:4" ht="67.5">
      <c r="A6098" s="353">
        <v>87366</v>
      </c>
      <c r="B6098" s="354" t="s">
        <v>4671</v>
      </c>
      <c r="C6098" s="353" t="s">
        <v>24</v>
      </c>
      <c r="D6098" s="355">
        <v>429.54</v>
      </c>
    </row>
    <row r="6099" spans="1:4" ht="67.5">
      <c r="A6099" s="353">
        <v>87367</v>
      </c>
      <c r="B6099" s="354" t="s">
        <v>4672</v>
      </c>
      <c r="C6099" s="353" t="s">
        <v>24</v>
      </c>
      <c r="D6099" s="355">
        <v>504.68</v>
      </c>
    </row>
    <row r="6100" spans="1:4" ht="67.5">
      <c r="A6100" s="353">
        <v>87368</v>
      </c>
      <c r="B6100" s="354" t="s">
        <v>4673</v>
      </c>
      <c r="C6100" s="353" t="s">
        <v>24</v>
      </c>
      <c r="D6100" s="355">
        <v>489.27</v>
      </c>
    </row>
    <row r="6101" spans="1:4" ht="67.5">
      <c r="A6101" s="353">
        <v>87369</v>
      </c>
      <c r="B6101" s="354" t="s">
        <v>4674</v>
      </c>
      <c r="C6101" s="353" t="s">
        <v>24</v>
      </c>
      <c r="D6101" s="355">
        <v>500.76</v>
      </c>
    </row>
    <row r="6102" spans="1:4" ht="67.5">
      <c r="A6102" s="353">
        <v>87370</v>
      </c>
      <c r="B6102" s="354" t="s">
        <v>4675</v>
      </c>
      <c r="C6102" s="353" t="s">
        <v>24</v>
      </c>
      <c r="D6102" s="355">
        <v>480.76</v>
      </c>
    </row>
    <row r="6103" spans="1:4" ht="67.5">
      <c r="A6103" s="353">
        <v>87371</v>
      </c>
      <c r="B6103" s="354" t="s">
        <v>4676</v>
      </c>
      <c r="C6103" s="353" t="s">
        <v>24</v>
      </c>
      <c r="D6103" s="355">
        <v>469.02</v>
      </c>
    </row>
    <row r="6104" spans="1:4" ht="40.5">
      <c r="A6104" s="353">
        <v>87372</v>
      </c>
      <c r="B6104" s="354" t="s">
        <v>4677</v>
      </c>
      <c r="C6104" s="353" t="s">
        <v>24</v>
      </c>
      <c r="D6104" s="355">
        <v>617.25</v>
      </c>
    </row>
    <row r="6105" spans="1:4" ht="40.5">
      <c r="A6105" s="353">
        <v>87373</v>
      </c>
      <c r="B6105" s="354" t="s">
        <v>4678</v>
      </c>
      <c r="C6105" s="353" t="s">
        <v>24</v>
      </c>
      <c r="D6105" s="355">
        <v>546.12</v>
      </c>
    </row>
    <row r="6106" spans="1:4" ht="40.5">
      <c r="A6106" s="353">
        <v>87374</v>
      </c>
      <c r="B6106" s="354" t="s">
        <v>4679</v>
      </c>
      <c r="C6106" s="353" t="s">
        <v>24</v>
      </c>
      <c r="D6106" s="355">
        <v>504.56</v>
      </c>
    </row>
    <row r="6107" spans="1:4" ht="40.5">
      <c r="A6107" s="353">
        <v>87375</v>
      </c>
      <c r="B6107" s="354" t="s">
        <v>4680</v>
      </c>
      <c r="C6107" s="353" t="s">
        <v>24</v>
      </c>
      <c r="D6107" s="355">
        <v>477.23</v>
      </c>
    </row>
    <row r="6108" spans="1:4" ht="54">
      <c r="A6108" s="353">
        <v>87376</v>
      </c>
      <c r="B6108" s="354" t="s">
        <v>4681</v>
      </c>
      <c r="C6108" s="353" t="s">
        <v>24</v>
      </c>
      <c r="D6108" s="355">
        <v>414.88</v>
      </c>
    </row>
    <row r="6109" spans="1:4" ht="54">
      <c r="A6109" s="353">
        <v>87377</v>
      </c>
      <c r="B6109" s="354" t="s">
        <v>4682</v>
      </c>
      <c r="C6109" s="353" t="s">
        <v>24</v>
      </c>
      <c r="D6109" s="355">
        <v>496.89</v>
      </c>
    </row>
    <row r="6110" spans="1:4" ht="54">
      <c r="A6110" s="353">
        <v>87378</v>
      </c>
      <c r="B6110" s="354" t="s">
        <v>4683</v>
      </c>
      <c r="C6110" s="353" t="s">
        <v>24</v>
      </c>
      <c r="D6110" s="355">
        <v>444.57</v>
      </c>
    </row>
    <row r="6111" spans="1:4" ht="54">
      <c r="A6111" s="353">
        <v>87379</v>
      </c>
      <c r="B6111" s="354" t="s">
        <v>4684</v>
      </c>
      <c r="C6111" s="353" t="s">
        <v>24</v>
      </c>
      <c r="D6111" s="355">
        <v>5103.41</v>
      </c>
    </row>
    <row r="6112" spans="1:4" ht="54">
      <c r="A6112" s="353">
        <v>87380</v>
      </c>
      <c r="B6112" s="354" t="s">
        <v>4685</v>
      </c>
      <c r="C6112" s="353" t="s">
        <v>24</v>
      </c>
      <c r="D6112" s="355">
        <v>5194.8599999999997</v>
      </c>
    </row>
    <row r="6113" spans="1:4" ht="54">
      <c r="A6113" s="353">
        <v>87381</v>
      </c>
      <c r="B6113" s="354" t="s">
        <v>4686</v>
      </c>
      <c r="C6113" s="353" t="s">
        <v>24</v>
      </c>
      <c r="D6113" s="355">
        <v>5136.74</v>
      </c>
    </row>
    <row r="6114" spans="1:4" ht="54">
      <c r="A6114" s="353">
        <v>87382</v>
      </c>
      <c r="B6114" s="354" t="s">
        <v>4687</v>
      </c>
      <c r="C6114" s="353" t="s">
        <v>24</v>
      </c>
      <c r="D6114" s="355">
        <v>1626.98</v>
      </c>
    </row>
    <row r="6115" spans="1:4" ht="54">
      <c r="A6115" s="353">
        <v>87383</v>
      </c>
      <c r="B6115" s="354" t="s">
        <v>4688</v>
      </c>
      <c r="C6115" s="353" t="s">
        <v>24</v>
      </c>
      <c r="D6115" s="355">
        <v>1630.3</v>
      </c>
    </row>
    <row r="6116" spans="1:4" ht="54">
      <c r="A6116" s="353">
        <v>87384</v>
      </c>
      <c r="B6116" s="354" t="s">
        <v>4689</v>
      </c>
      <c r="C6116" s="353" t="s">
        <v>24</v>
      </c>
      <c r="D6116" s="355">
        <v>1630.02</v>
      </c>
    </row>
    <row r="6117" spans="1:4" ht="40.5">
      <c r="A6117" s="353">
        <v>87385</v>
      </c>
      <c r="B6117" s="354" t="s">
        <v>4690</v>
      </c>
      <c r="C6117" s="353" t="s">
        <v>24</v>
      </c>
      <c r="D6117" s="355">
        <v>1878.06</v>
      </c>
    </row>
    <row r="6118" spans="1:4" ht="40.5">
      <c r="A6118" s="353">
        <v>87386</v>
      </c>
      <c r="B6118" s="354" t="s">
        <v>4691</v>
      </c>
      <c r="C6118" s="353" t="s">
        <v>24</v>
      </c>
      <c r="D6118" s="355">
        <v>1879.09</v>
      </c>
    </row>
    <row r="6119" spans="1:4" ht="40.5">
      <c r="A6119" s="353">
        <v>87387</v>
      </c>
      <c r="B6119" s="354" t="s">
        <v>4692</v>
      </c>
      <c r="C6119" s="353" t="s">
        <v>24</v>
      </c>
      <c r="D6119" s="355">
        <v>1881.35</v>
      </c>
    </row>
    <row r="6120" spans="1:4" ht="54">
      <c r="A6120" s="353">
        <v>87388</v>
      </c>
      <c r="B6120" s="354" t="s">
        <v>4693</v>
      </c>
      <c r="C6120" s="353" t="s">
        <v>24</v>
      </c>
      <c r="D6120" s="355">
        <v>4581.07</v>
      </c>
    </row>
    <row r="6121" spans="1:4" ht="54">
      <c r="A6121" s="353">
        <v>87389</v>
      </c>
      <c r="B6121" s="354" t="s">
        <v>4694</v>
      </c>
      <c r="C6121" s="353" t="s">
        <v>24</v>
      </c>
      <c r="D6121" s="355">
        <v>4605.82</v>
      </c>
    </row>
    <row r="6122" spans="1:4" ht="54">
      <c r="A6122" s="353">
        <v>87390</v>
      </c>
      <c r="B6122" s="354" t="s">
        <v>4695</v>
      </c>
      <c r="C6122" s="353" t="s">
        <v>24</v>
      </c>
      <c r="D6122" s="355">
        <v>4635.84</v>
      </c>
    </row>
    <row r="6123" spans="1:4" ht="40.5">
      <c r="A6123" s="353">
        <v>87391</v>
      </c>
      <c r="B6123" s="354" t="s">
        <v>4696</v>
      </c>
      <c r="C6123" s="353" t="s">
        <v>24</v>
      </c>
      <c r="D6123" s="355">
        <v>5087.33</v>
      </c>
    </row>
    <row r="6124" spans="1:4" ht="40.5">
      <c r="A6124" s="353">
        <v>87393</v>
      </c>
      <c r="B6124" s="354" t="s">
        <v>4697</v>
      </c>
      <c r="C6124" s="353" t="s">
        <v>24</v>
      </c>
      <c r="D6124" s="355">
        <v>5140.37</v>
      </c>
    </row>
    <row r="6125" spans="1:4" ht="40.5">
      <c r="A6125" s="353">
        <v>87394</v>
      </c>
      <c r="B6125" s="354" t="s">
        <v>4698</v>
      </c>
      <c r="C6125" s="353" t="s">
        <v>24</v>
      </c>
      <c r="D6125" s="355">
        <v>5193.12</v>
      </c>
    </row>
    <row r="6126" spans="1:4" ht="40.5">
      <c r="A6126" s="353">
        <v>87395</v>
      </c>
      <c r="B6126" s="354" t="s">
        <v>4699</v>
      </c>
      <c r="C6126" s="353" t="s">
        <v>24</v>
      </c>
      <c r="D6126" s="355">
        <v>3191.01</v>
      </c>
    </row>
    <row r="6127" spans="1:4" ht="40.5">
      <c r="A6127" s="353">
        <v>87396</v>
      </c>
      <c r="B6127" s="354" t="s">
        <v>4700</v>
      </c>
      <c r="C6127" s="353" t="s">
        <v>24</v>
      </c>
      <c r="D6127" s="355">
        <v>3218.58</v>
      </c>
    </row>
    <row r="6128" spans="1:4" ht="40.5">
      <c r="A6128" s="353">
        <v>87397</v>
      </c>
      <c r="B6128" s="354" t="s">
        <v>4701</v>
      </c>
      <c r="C6128" s="353" t="s">
        <v>24</v>
      </c>
      <c r="D6128" s="355">
        <v>3247</v>
      </c>
    </row>
    <row r="6129" spans="1:4" ht="40.5">
      <c r="A6129" s="353">
        <v>87398</v>
      </c>
      <c r="B6129" s="354" t="s">
        <v>4702</v>
      </c>
      <c r="C6129" s="353" t="s">
        <v>24</v>
      </c>
      <c r="D6129" s="355">
        <v>1783.01</v>
      </c>
    </row>
    <row r="6130" spans="1:4" ht="27">
      <c r="A6130" s="353">
        <v>87399</v>
      </c>
      <c r="B6130" s="354" t="s">
        <v>4703</v>
      </c>
      <c r="C6130" s="353" t="s">
        <v>24</v>
      </c>
      <c r="D6130" s="355">
        <v>2037.69</v>
      </c>
    </row>
    <row r="6131" spans="1:4" ht="27">
      <c r="A6131" s="353">
        <v>87401</v>
      </c>
      <c r="B6131" s="354" t="s">
        <v>4704</v>
      </c>
      <c r="C6131" s="353" t="s">
        <v>24</v>
      </c>
      <c r="D6131" s="355">
        <v>5328.43</v>
      </c>
    </row>
    <row r="6132" spans="1:4" ht="27">
      <c r="A6132" s="353">
        <v>87402</v>
      </c>
      <c r="B6132" s="354" t="s">
        <v>4705</v>
      </c>
      <c r="C6132" s="353" t="s">
        <v>24</v>
      </c>
      <c r="D6132" s="355">
        <v>3393.28</v>
      </c>
    </row>
    <row r="6133" spans="1:4" ht="54">
      <c r="A6133" s="353">
        <v>87404</v>
      </c>
      <c r="B6133" s="354" t="s">
        <v>4706</v>
      </c>
      <c r="C6133" s="353" t="s">
        <v>24</v>
      </c>
      <c r="D6133" s="355">
        <v>4750.1000000000004</v>
      </c>
    </row>
    <row r="6134" spans="1:4" ht="54">
      <c r="A6134" s="353">
        <v>87405</v>
      </c>
      <c r="B6134" s="354" t="s">
        <v>92</v>
      </c>
      <c r="C6134" s="353" t="s">
        <v>24</v>
      </c>
      <c r="D6134" s="355">
        <v>4771.6099999999997</v>
      </c>
    </row>
    <row r="6135" spans="1:4" ht="40.5">
      <c r="A6135" s="353">
        <v>87407</v>
      </c>
      <c r="B6135" s="354" t="s">
        <v>4707</v>
      </c>
      <c r="C6135" s="353" t="s">
        <v>24</v>
      </c>
      <c r="D6135" s="355">
        <v>1663.09</v>
      </c>
    </row>
    <row r="6136" spans="1:4" ht="40.5">
      <c r="A6136" s="353">
        <v>87408</v>
      </c>
      <c r="B6136" s="354" t="s">
        <v>93</v>
      </c>
      <c r="C6136" s="353" t="s">
        <v>24</v>
      </c>
      <c r="D6136" s="355">
        <v>1658.65</v>
      </c>
    </row>
    <row r="6137" spans="1:4" ht="40.5">
      <c r="A6137" s="353">
        <v>87410</v>
      </c>
      <c r="B6137" s="354" t="s">
        <v>4708</v>
      </c>
      <c r="C6137" s="353" t="s">
        <v>24</v>
      </c>
      <c r="D6137" s="355">
        <v>1001.97</v>
      </c>
    </row>
    <row r="6138" spans="1:4" ht="54">
      <c r="A6138" s="353">
        <v>88626</v>
      </c>
      <c r="B6138" s="354" t="s">
        <v>4709</v>
      </c>
      <c r="C6138" s="353" t="s">
        <v>24</v>
      </c>
      <c r="D6138" s="355">
        <v>413.9</v>
      </c>
    </row>
    <row r="6139" spans="1:4" ht="54">
      <c r="A6139" s="353">
        <v>88627</v>
      </c>
      <c r="B6139" s="354" t="s">
        <v>4710</v>
      </c>
      <c r="C6139" s="353" t="s">
        <v>24</v>
      </c>
      <c r="D6139" s="355">
        <v>485.09</v>
      </c>
    </row>
    <row r="6140" spans="1:4" ht="40.5">
      <c r="A6140" s="353">
        <v>88628</v>
      </c>
      <c r="B6140" s="354" t="s">
        <v>4711</v>
      </c>
      <c r="C6140" s="353" t="s">
        <v>24</v>
      </c>
      <c r="D6140" s="355">
        <v>435.13</v>
      </c>
    </row>
    <row r="6141" spans="1:4" ht="40.5">
      <c r="A6141" s="353">
        <v>88629</v>
      </c>
      <c r="B6141" s="354" t="s">
        <v>4712</v>
      </c>
      <c r="C6141" s="353" t="s">
        <v>24</v>
      </c>
      <c r="D6141" s="355">
        <v>509.05</v>
      </c>
    </row>
    <row r="6142" spans="1:4" ht="40.5">
      <c r="A6142" s="353">
        <v>88630</v>
      </c>
      <c r="B6142" s="354" t="s">
        <v>1098</v>
      </c>
      <c r="C6142" s="353" t="s">
        <v>24</v>
      </c>
      <c r="D6142" s="355">
        <v>363.91</v>
      </c>
    </row>
    <row r="6143" spans="1:4" ht="40.5">
      <c r="A6143" s="353">
        <v>88631</v>
      </c>
      <c r="B6143" s="354" t="s">
        <v>4713</v>
      </c>
      <c r="C6143" s="353" t="s">
        <v>24</v>
      </c>
      <c r="D6143" s="355">
        <v>451.29</v>
      </c>
    </row>
    <row r="6144" spans="1:4" ht="67.5">
      <c r="A6144" s="353">
        <v>88715</v>
      </c>
      <c r="B6144" s="354" t="s">
        <v>4714</v>
      </c>
      <c r="C6144" s="353" t="s">
        <v>24</v>
      </c>
      <c r="D6144" s="355">
        <v>387.35</v>
      </c>
    </row>
    <row r="6145" spans="1:4" ht="67.5">
      <c r="A6145" s="353">
        <v>95563</v>
      </c>
      <c r="B6145" s="354" t="s">
        <v>4715</v>
      </c>
      <c r="C6145" s="353" t="s">
        <v>24</v>
      </c>
      <c r="D6145" s="355">
        <v>639.48</v>
      </c>
    </row>
    <row r="6146" spans="1:4" ht="54">
      <c r="A6146" s="353">
        <v>100464</v>
      </c>
      <c r="B6146" s="354" t="s">
        <v>4716</v>
      </c>
      <c r="C6146" s="353" t="s">
        <v>24</v>
      </c>
      <c r="D6146" s="355">
        <v>428.08</v>
      </c>
    </row>
    <row r="6147" spans="1:4" ht="54">
      <c r="A6147" s="353">
        <v>100465</v>
      </c>
      <c r="B6147" s="354" t="s">
        <v>4717</v>
      </c>
      <c r="C6147" s="353" t="s">
        <v>24</v>
      </c>
      <c r="D6147" s="355">
        <v>406.14</v>
      </c>
    </row>
    <row r="6148" spans="1:4" ht="54">
      <c r="A6148" s="353">
        <v>100466</v>
      </c>
      <c r="B6148" s="354" t="s">
        <v>4718</v>
      </c>
      <c r="C6148" s="353" t="s">
        <v>24</v>
      </c>
      <c r="D6148" s="355">
        <v>396.09</v>
      </c>
    </row>
    <row r="6149" spans="1:4" ht="54">
      <c r="A6149" s="353">
        <v>100468</v>
      </c>
      <c r="B6149" s="354" t="s">
        <v>4719</v>
      </c>
      <c r="C6149" s="353" t="s">
        <v>24</v>
      </c>
      <c r="D6149" s="355">
        <v>515.12</v>
      </c>
    </row>
    <row r="6150" spans="1:4" ht="54">
      <c r="A6150" s="353">
        <v>100469</v>
      </c>
      <c r="B6150" s="354" t="s">
        <v>4720</v>
      </c>
      <c r="C6150" s="353" t="s">
        <v>24</v>
      </c>
      <c r="D6150" s="355">
        <v>428.48</v>
      </c>
    </row>
    <row r="6151" spans="1:4" ht="54">
      <c r="A6151" s="353">
        <v>100470</v>
      </c>
      <c r="B6151" s="354" t="s">
        <v>4721</v>
      </c>
      <c r="C6151" s="353" t="s">
        <v>24</v>
      </c>
      <c r="D6151" s="355">
        <v>378.22</v>
      </c>
    </row>
    <row r="6152" spans="1:4" ht="54">
      <c r="A6152" s="353">
        <v>100472</v>
      </c>
      <c r="B6152" s="354" t="s">
        <v>4722</v>
      </c>
      <c r="C6152" s="353" t="s">
        <v>24</v>
      </c>
      <c r="D6152" s="355">
        <v>407.55</v>
      </c>
    </row>
    <row r="6153" spans="1:4" ht="54">
      <c r="A6153" s="353">
        <v>100473</v>
      </c>
      <c r="B6153" s="354" t="s">
        <v>4723</v>
      </c>
      <c r="C6153" s="353" t="s">
        <v>24</v>
      </c>
      <c r="D6153" s="355">
        <v>379.15</v>
      </c>
    </row>
    <row r="6154" spans="1:4" ht="54">
      <c r="A6154" s="353">
        <v>100474</v>
      </c>
      <c r="B6154" s="354" t="s">
        <v>4724</v>
      </c>
      <c r="C6154" s="353" t="s">
        <v>24</v>
      </c>
      <c r="D6154" s="355">
        <v>368.02</v>
      </c>
    </row>
    <row r="6155" spans="1:4" ht="54">
      <c r="A6155" s="353">
        <v>100475</v>
      </c>
      <c r="B6155" s="354" t="s">
        <v>4725</v>
      </c>
      <c r="C6155" s="353" t="s">
        <v>24</v>
      </c>
      <c r="D6155" s="355">
        <v>547.29999999999995</v>
      </c>
    </row>
    <row r="6156" spans="1:4" ht="67.5">
      <c r="A6156" s="353">
        <v>100477</v>
      </c>
      <c r="B6156" s="354" t="s">
        <v>4726</v>
      </c>
      <c r="C6156" s="353" t="s">
        <v>24</v>
      </c>
      <c r="D6156" s="355">
        <v>581.34</v>
      </c>
    </row>
    <row r="6157" spans="1:4" ht="67.5">
      <c r="A6157" s="353">
        <v>100478</v>
      </c>
      <c r="B6157" s="354" t="s">
        <v>4727</v>
      </c>
      <c r="C6157" s="353" t="s">
        <v>24</v>
      </c>
      <c r="D6157" s="355">
        <v>537.97</v>
      </c>
    </row>
    <row r="6158" spans="1:4" ht="67.5">
      <c r="A6158" s="353">
        <v>100479</v>
      </c>
      <c r="B6158" s="354" t="s">
        <v>4728</v>
      </c>
      <c r="C6158" s="353" t="s">
        <v>24</v>
      </c>
      <c r="D6158" s="355">
        <v>530</v>
      </c>
    </row>
    <row r="6159" spans="1:4" ht="54">
      <c r="A6159" s="353">
        <v>100480</v>
      </c>
      <c r="B6159" s="354" t="s">
        <v>4729</v>
      </c>
      <c r="C6159" s="353" t="s">
        <v>24</v>
      </c>
      <c r="D6159" s="355">
        <v>620.78</v>
      </c>
    </row>
    <row r="6160" spans="1:4" ht="54">
      <c r="A6160" s="353">
        <v>100481</v>
      </c>
      <c r="B6160" s="354" t="s">
        <v>4730</v>
      </c>
      <c r="C6160" s="353" t="s">
        <v>24</v>
      </c>
      <c r="D6160" s="355">
        <v>468.21</v>
      </c>
    </row>
    <row r="6161" spans="1:4" ht="67.5">
      <c r="A6161" s="353">
        <v>100483</v>
      </c>
      <c r="B6161" s="354" t="s">
        <v>4731</v>
      </c>
      <c r="C6161" s="353" t="s">
        <v>24</v>
      </c>
      <c r="D6161" s="355">
        <v>493.97</v>
      </c>
    </row>
    <row r="6162" spans="1:4" ht="67.5">
      <c r="A6162" s="353">
        <v>100484</v>
      </c>
      <c r="B6162" s="354" t="s">
        <v>4732</v>
      </c>
      <c r="C6162" s="353" t="s">
        <v>24</v>
      </c>
      <c r="D6162" s="355">
        <v>466.43</v>
      </c>
    </row>
    <row r="6163" spans="1:4" ht="67.5">
      <c r="A6163" s="353">
        <v>100485</v>
      </c>
      <c r="B6163" s="354" t="s">
        <v>4733</v>
      </c>
      <c r="C6163" s="353" t="s">
        <v>24</v>
      </c>
      <c r="D6163" s="355">
        <v>456.93</v>
      </c>
    </row>
    <row r="6164" spans="1:4" ht="54">
      <c r="A6164" s="353">
        <v>100486</v>
      </c>
      <c r="B6164" s="354" t="s">
        <v>4734</v>
      </c>
      <c r="C6164" s="353" t="s">
        <v>24</v>
      </c>
      <c r="D6164" s="355">
        <v>545.51</v>
      </c>
    </row>
    <row r="6165" spans="1:4" ht="81">
      <c r="A6165" s="353">
        <v>100487</v>
      </c>
      <c r="B6165" s="354" t="s">
        <v>4735</v>
      </c>
      <c r="C6165" s="353" t="s">
        <v>24</v>
      </c>
      <c r="D6165" s="355">
        <v>373.18</v>
      </c>
    </row>
    <row r="6166" spans="1:4" ht="54">
      <c r="A6166" s="353">
        <v>100488</v>
      </c>
      <c r="B6166" s="354" t="s">
        <v>4736</v>
      </c>
      <c r="C6166" s="353" t="s">
        <v>24</v>
      </c>
      <c r="D6166" s="355">
        <v>411.55</v>
      </c>
    </row>
    <row r="6167" spans="1:4" ht="40.5">
      <c r="A6167" s="353">
        <v>100489</v>
      </c>
      <c r="B6167" s="354" t="s">
        <v>4737</v>
      </c>
      <c r="C6167" s="353" t="s">
        <v>24</v>
      </c>
      <c r="D6167" s="355">
        <v>436.29</v>
      </c>
    </row>
    <row r="6168" spans="1:4" ht="40.5">
      <c r="A6168" s="353">
        <v>100490</v>
      </c>
      <c r="B6168" s="354" t="s">
        <v>4738</v>
      </c>
      <c r="C6168" s="353" t="s">
        <v>24</v>
      </c>
      <c r="D6168" s="355">
        <v>380.47</v>
      </c>
    </row>
    <row r="6169" spans="1:4" ht="54">
      <c r="A6169" s="353">
        <v>100491</v>
      </c>
      <c r="B6169" s="354" t="s">
        <v>4739</v>
      </c>
      <c r="C6169" s="353" t="s">
        <v>24</v>
      </c>
      <c r="D6169" s="355">
        <v>549.41999999999996</v>
      </c>
    </row>
    <row r="6170" spans="1:4" ht="54">
      <c r="A6170" s="353">
        <v>100492</v>
      </c>
      <c r="B6170" s="354" t="s">
        <v>4740</v>
      </c>
      <c r="C6170" s="353" t="s">
        <v>24</v>
      </c>
      <c r="D6170" s="355">
        <v>470.73</v>
      </c>
    </row>
    <row r="6171" spans="1:4" ht="27">
      <c r="A6171" s="353">
        <v>92121</v>
      </c>
      <c r="B6171" s="354" t="s">
        <v>460</v>
      </c>
      <c r="C6171" s="353" t="s">
        <v>24</v>
      </c>
      <c r="D6171" s="355">
        <v>20.58</v>
      </c>
    </row>
    <row r="6172" spans="1:4" ht="27">
      <c r="A6172" s="353">
        <v>92122</v>
      </c>
      <c r="B6172" s="354" t="s">
        <v>461</v>
      </c>
      <c r="C6172" s="353" t="s">
        <v>24</v>
      </c>
      <c r="D6172" s="355">
        <v>33.61</v>
      </c>
    </row>
    <row r="6173" spans="1:4" ht="13.5">
      <c r="A6173" s="353">
        <v>92123</v>
      </c>
      <c r="B6173" s="354" t="s">
        <v>462</v>
      </c>
      <c r="C6173" s="353" t="s">
        <v>24</v>
      </c>
      <c r="D6173" s="355">
        <v>35.119999999999997</v>
      </c>
    </row>
    <row r="6174" spans="1:4" ht="27">
      <c r="A6174" s="353">
        <v>100195</v>
      </c>
      <c r="B6174" s="354" t="s">
        <v>4741</v>
      </c>
      <c r="C6174" s="353" t="s">
        <v>4742</v>
      </c>
      <c r="D6174" s="355">
        <v>0.51</v>
      </c>
    </row>
    <row r="6175" spans="1:4" ht="27">
      <c r="A6175" s="353">
        <v>100196</v>
      </c>
      <c r="B6175" s="354" t="s">
        <v>4743</v>
      </c>
      <c r="C6175" s="353" t="s">
        <v>4742</v>
      </c>
      <c r="D6175" s="355">
        <v>0.85</v>
      </c>
    </row>
    <row r="6176" spans="1:4" ht="27">
      <c r="A6176" s="353">
        <v>100197</v>
      </c>
      <c r="B6176" s="354" t="s">
        <v>4744</v>
      </c>
      <c r="C6176" s="353" t="s">
        <v>4742</v>
      </c>
      <c r="D6176" s="355">
        <v>1.28</v>
      </c>
    </row>
    <row r="6177" spans="1:4" ht="40.5">
      <c r="A6177" s="353">
        <v>100198</v>
      </c>
      <c r="B6177" s="354" t="s">
        <v>4745</v>
      </c>
      <c r="C6177" s="353" t="s">
        <v>4742</v>
      </c>
      <c r="D6177" s="355">
        <v>0.17</v>
      </c>
    </row>
    <row r="6178" spans="1:4" ht="40.5">
      <c r="A6178" s="353">
        <v>100199</v>
      </c>
      <c r="B6178" s="354" t="s">
        <v>4746</v>
      </c>
      <c r="C6178" s="353" t="s">
        <v>4742</v>
      </c>
      <c r="D6178" s="355">
        <v>0.21</v>
      </c>
    </row>
    <row r="6179" spans="1:4" ht="40.5">
      <c r="A6179" s="353">
        <v>100200</v>
      </c>
      <c r="B6179" s="354" t="s">
        <v>4747</v>
      </c>
      <c r="C6179" s="353" t="s">
        <v>4742</v>
      </c>
      <c r="D6179" s="355">
        <v>0.26</v>
      </c>
    </row>
    <row r="6180" spans="1:4" ht="40.5">
      <c r="A6180" s="353">
        <v>100201</v>
      </c>
      <c r="B6180" s="354" t="s">
        <v>4748</v>
      </c>
      <c r="C6180" s="353" t="s">
        <v>4742</v>
      </c>
      <c r="D6180" s="355">
        <v>0.52</v>
      </c>
    </row>
    <row r="6181" spans="1:4" ht="40.5">
      <c r="A6181" s="353">
        <v>100202</v>
      </c>
      <c r="B6181" s="354" t="s">
        <v>4749</v>
      </c>
      <c r="C6181" s="353" t="s">
        <v>4742</v>
      </c>
      <c r="D6181" s="355">
        <v>0.61</v>
      </c>
    </row>
    <row r="6182" spans="1:4" ht="40.5">
      <c r="A6182" s="353">
        <v>100203</v>
      </c>
      <c r="B6182" s="354" t="s">
        <v>4750</v>
      </c>
      <c r="C6182" s="353" t="s">
        <v>4742</v>
      </c>
      <c r="D6182" s="355">
        <v>0.72</v>
      </c>
    </row>
    <row r="6183" spans="1:4" ht="40.5">
      <c r="A6183" s="353">
        <v>100204</v>
      </c>
      <c r="B6183" s="354" t="s">
        <v>4751</v>
      </c>
      <c r="C6183" s="353" t="s">
        <v>4742</v>
      </c>
      <c r="D6183" s="355">
        <v>7.0000000000000007E-2</v>
      </c>
    </row>
    <row r="6184" spans="1:4" ht="40.5">
      <c r="A6184" s="353">
        <v>100205</v>
      </c>
      <c r="B6184" s="354" t="s">
        <v>4752</v>
      </c>
      <c r="C6184" s="353" t="s">
        <v>84</v>
      </c>
      <c r="D6184" s="355">
        <v>957.65</v>
      </c>
    </row>
    <row r="6185" spans="1:4" ht="40.5">
      <c r="A6185" s="353">
        <v>100206</v>
      </c>
      <c r="B6185" s="354" t="s">
        <v>4753</v>
      </c>
      <c r="C6185" s="353" t="s">
        <v>84</v>
      </c>
      <c r="D6185" s="355">
        <v>692.22</v>
      </c>
    </row>
    <row r="6186" spans="1:4" ht="40.5">
      <c r="A6186" s="353">
        <v>100207</v>
      </c>
      <c r="B6186" s="354" t="s">
        <v>4754</v>
      </c>
      <c r="C6186" s="353" t="s">
        <v>84</v>
      </c>
      <c r="D6186" s="355">
        <v>292.60000000000002</v>
      </c>
    </row>
    <row r="6187" spans="1:4" ht="54">
      <c r="A6187" s="353">
        <v>100208</v>
      </c>
      <c r="B6187" s="354" t="s">
        <v>4755</v>
      </c>
      <c r="C6187" s="353" t="s">
        <v>4756</v>
      </c>
      <c r="D6187" s="355">
        <v>12.66</v>
      </c>
    </row>
    <row r="6188" spans="1:4" ht="54">
      <c r="A6188" s="353">
        <v>100209</v>
      </c>
      <c r="B6188" s="354" t="s">
        <v>4757</v>
      </c>
      <c r="C6188" s="353" t="s">
        <v>4756</v>
      </c>
      <c r="D6188" s="355">
        <v>6.33</v>
      </c>
    </row>
    <row r="6189" spans="1:4" ht="54">
      <c r="A6189" s="353">
        <v>100210</v>
      </c>
      <c r="B6189" s="354" t="s">
        <v>4758</v>
      </c>
      <c r="C6189" s="353" t="s">
        <v>4756</v>
      </c>
      <c r="D6189" s="355">
        <v>11.67</v>
      </c>
    </row>
    <row r="6190" spans="1:4" ht="54">
      <c r="A6190" s="353">
        <v>100211</v>
      </c>
      <c r="B6190" s="354" t="s">
        <v>4759</v>
      </c>
      <c r="C6190" s="353" t="s">
        <v>4756</v>
      </c>
      <c r="D6190" s="355">
        <v>4.5</v>
      </c>
    </row>
    <row r="6191" spans="1:4" ht="54">
      <c r="A6191" s="353">
        <v>100212</v>
      </c>
      <c r="B6191" s="354" t="s">
        <v>4760</v>
      </c>
      <c r="C6191" s="353" t="s">
        <v>4756</v>
      </c>
      <c r="D6191" s="355">
        <v>4.97</v>
      </c>
    </row>
    <row r="6192" spans="1:4" ht="54">
      <c r="A6192" s="353">
        <v>100213</v>
      </c>
      <c r="B6192" s="354" t="s">
        <v>4761</v>
      </c>
      <c r="C6192" s="353" t="s">
        <v>4756</v>
      </c>
      <c r="D6192" s="355">
        <v>1.78</v>
      </c>
    </row>
    <row r="6193" spans="1:4" ht="54">
      <c r="A6193" s="353">
        <v>100214</v>
      </c>
      <c r="B6193" s="354" t="s">
        <v>4762</v>
      </c>
      <c r="C6193" s="353" t="s">
        <v>4756</v>
      </c>
      <c r="D6193" s="355">
        <v>2.74</v>
      </c>
    </row>
    <row r="6194" spans="1:4" ht="54">
      <c r="A6194" s="353">
        <v>100215</v>
      </c>
      <c r="B6194" s="354" t="s">
        <v>4763</v>
      </c>
      <c r="C6194" s="353" t="s">
        <v>4756</v>
      </c>
      <c r="D6194" s="355">
        <v>2.35</v>
      </c>
    </row>
    <row r="6195" spans="1:4" ht="54">
      <c r="A6195" s="353">
        <v>100216</v>
      </c>
      <c r="B6195" s="354" t="s">
        <v>4764</v>
      </c>
      <c r="C6195" s="353" t="s">
        <v>4756</v>
      </c>
      <c r="D6195" s="355">
        <v>0.63</v>
      </c>
    </row>
    <row r="6196" spans="1:4" ht="54">
      <c r="A6196" s="353">
        <v>100217</v>
      </c>
      <c r="B6196" s="354" t="s">
        <v>4765</v>
      </c>
      <c r="C6196" s="353" t="s">
        <v>4756</v>
      </c>
      <c r="D6196" s="355">
        <v>2.13</v>
      </c>
    </row>
    <row r="6197" spans="1:4" ht="54">
      <c r="A6197" s="353">
        <v>100218</v>
      </c>
      <c r="B6197" s="354" t="s">
        <v>4766</v>
      </c>
      <c r="C6197" s="353" t="s">
        <v>4756</v>
      </c>
      <c r="D6197" s="355">
        <v>1.46</v>
      </c>
    </row>
    <row r="6198" spans="1:4" ht="54">
      <c r="A6198" s="353">
        <v>100219</v>
      </c>
      <c r="B6198" s="354" t="s">
        <v>4767</v>
      </c>
      <c r="C6198" s="353" t="s">
        <v>4756</v>
      </c>
      <c r="D6198" s="355">
        <v>0.32</v>
      </c>
    </row>
    <row r="6199" spans="1:4" ht="40.5">
      <c r="A6199" s="353">
        <v>100220</v>
      </c>
      <c r="B6199" s="354" t="s">
        <v>4768</v>
      </c>
      <c r="C6199" s="353" t="s">
        <v>4769</v>
      </c>
      <c r="D6199" s="355">
        <v>18.2</v>
      </c>
    </row>
    <row r="6200" spans="1:4" ht="40.5">
      <c r="A6200" s="353">
        <v>100221</v>
      </c>
      <c r="B6200" s="354" t="s">
        <v>4770</v>
      </c>
      <c r="C6200" s="353" t="s">
        <v>4769</v>
      </c>
      <c r="D6200" s="355">
        <v>20.63</v>
      </c>
    </row>
    <row r="6201" spans="1:4" ht="40.5">
      <c r="A6201" s="353">
        <v>100222</v>
      </c>
      <c r="B6201" s="354" t="s">
        <v>4771</v>
      </c>
      <c r="C6201" s="353" t="s">
        <v>4769</v>
      </c>
      <c r="D6201" s="355">
        <v>7.81</v>
      </c>
    </row>
    <row r="6202" spans="1:4" ht="40.5">
      <c r="A6202" s="353">
        <v>100223</v>
      </c>
      <c r="B6202" s="354" t="s">
        <v>4772</v>
      </c>
      <c r="C6202" s="353" t="s">
        <v>4769</v>
      </c>
      <c r="D6202" s="355">
        <v>3.65</v>
      </c>
    </row>
    <row r="6203" spans="1:4" ht="40.5">
      <c r="A6203" s="353">
        <v>100224</v>
      </c>
      <c r="B6203" s="354" t="s">
        <v>4773</v>
      </c>
      <c r="C6203" s="353" t="s">
        <v>4769</v>
      </c>
      <c r="D6203" s="355">
        <v>2.13</v>
      </c>
    </row>
    <row r="6204" spans="1:4" ht="27">
      <c r="A6204" s="353">
        <v>100225</v>
      </c>
      <c r="B6204" s="354" t="s">
        <v>4774</v>
      </c>
      <c r="C6204" s="353" t="s">
        <v>4775</v>
      </c>
      <c r="D6204" s="355">
        <v>1.43</v>
      </c>
    </row>
    <row r="6205" spans="1:4" ht="40.5">
      <c r="A6205" s="353">
        <v>100226</v>
      </c>
      <c r="B6205" s="354" t="s">
        <v>4776</v>
      </c>
      <c r="C6205" s="353" t="s">
        <v>4775</v>
      </c>
      <c r="D6205" s="355">
        <v>0.45</v>
      </c>
    </row>
    <row r="6206" spans="1:4" ht="40.5">
      <c r="A6206" s="353">
        <v>100227</v>
      </c>
      <c r="B6206" s="354" t="s">
        <v>4777</v>
      </c>
      <c r="C6206" s="353" t="s">
        <v>4775</v>
      </c>
      <c r="D6206" s="355">
        <v>0.66</v>
      </c>
    </row>
    <row r="6207" spans="1:4" ht="40.5">
      <c r="A6207" s="353">
        <v>100228</v>
      </c>
      <c r="B6207" s="354" t="s">
        <v>4778</v>
      </c>
      <c r="C6207" s="353" t="s">
        <v>4775</v>
      </c>
      <c r="D6207" s="355">
        <v>0.2</v>
      </c>
    </row>
    <row r="6208" spans="1:4" ht="40.5">
      <c r="A6208" s="353">
        <v>100229</v>
      </c>
      <c r="B6208" s="354" t="s">
        <v>4779</v>
      </c>
      <c r="C6208" s="353" t="s">
        <v>17</v>
      </c>
      <c r="D6208" s="355">
        <v>0</v>
      </c>
    </row>
    <row r="6209" spans="1:4" ht="40.5">
      <c r="A6209" s="353">
        <v>100230</v>
      </c>
      <c r="B6209" s="354" t="s">
        <v>4780</v>
      </c>
      <c r="C6209" s="353" t="s">
        <v>17</v>
      </c>
      <c r="D6209" s="355">
        <v>0.01</v>
      </c>
    </row>
    <row r="6210" spans="1:4" ht="40.5">
      <c r="A6210" s="353">
        <v>100231</v>
      </c>
      <c r="B6210" s="354" t="s">
        <v>4781</v>
      </c>
      <c r="C6210" s="353" t="s">
        <v>17</v>
      </c>
      <c r="D6210" s="355">
        <v>0.02</v>
      </c>
    </row>
    <row r="6211" spans="1:4" ht="54">
      <c r="A6211" s="353">
        <v>100232</v>
      </c>
      <c r="B6211" s="354" t="s">
        <v>4782</v>
      </c>
      <c r="C6211" s="353" t="s">
        <v>27</v>
      </c>
      <c r="D6211" s="355">
        <v>0.24</v>
      </c>
    </row>
    <row r="6212" spans="1:4" ht="54">
      <c r="A6212" s="353">
        <v>100233</v>
      </c>
      <c r="B6212" s="354" t="s">
        <v>4783</v>
      </c>
      <c r="C6212" s="353" t="s">
        <v>27</v>
      </c>
      <c r="D6212" s="355">
        <v>0.12</v>
      </c>
    </row>
    <row r="6213" spans="1:4" ht="40.5">
      <c r="A6213" s="353">
        <v>100234</v>
      </c>
      <c r="B6213" s="354" t="s">
        <v>4784</v>
      </c>
      <c r="C6213" s="353" t="s">
        <v>36</v>
      </c>
      <c r="D6213" s="355">
        <v>0.36</v>
      </c>
    </row>
    <row r="6214" spans="1:4" ht="40.5">
      <c r="A6214" s="353">
        <v>100235</v>
      </c>
      <c r="B6214" s="354" t="s">
        <v>4785</v>
      </c>
      <c r="C6214" s="353" t="s">
        <v>44</v>
      </c>
      <c r="D6214" s="355">
        <v>0.02</v>
      </c>
    </row>
    <row r="6215" spans="1:4" ht="40.5">
      <c r="A6215" s="353">
        <v>100236</v>
      </c>
      <c r="B6215" s="354" t="s">
        <v>4786</v>
      </c>
      <c r="C6215" s="353" t="s">
        <v>4787</v>
      </c>
      <c r="D6215" s="355">
        <v>1.81</v>
      </c>
    </row>
    <row r="6216" spans="1:4" ht="54">
      <c r="A6216" s="353">
        <v>100237</v>
      </c>
      <c r="B6216" s="354" t="s">
        <v>4788</v>
      </c>
      <c r="C6216" s="353" t="s">
        <v>4787</v>
      </c>
      <c r="D6216" s="355">
        <v>2.17</v>
      </c>
    </row>
    <row r="6217" spans="1:4" ht="40.5">
      <c r="A6217" s="353">
        <v>100238</v>
      </c>
      <c r="B6217" s="354" t="s">
        <v>4789</v>
      </c>
      <c r="C6217" s="353" t="s">
        <v>4787</v>
      </c>
      <c r="D6217" s="355">
        <v>3.48</v>
      </c>
    </row>
    <row r="6218" spans="1:4" ht="54">
      <c r="A6218" s="353">
        <v>100239</v>
      </c>
      <c r="B6218" s="354" t="s">
        <v>4790</v>
      </c>
      <c r="C6218" s="353" t="s">
        <v>4787</v>
      </c>
      <c r="D6218" s="355">
        <v>4.3499999999999996</v>
      </c>
    </row>
    <row r="6219" spans="1:4" ht="54">
      <c r="A6219" s="353">
        <v>100240</v>
      </c>
      <c r="B6219" s="354" t="s">
        <v>4791</v>
      </c>
      <c r="C6219" s="353" t="s">
        <v>4787</v>
      </c>
      <c r="D6219" s="355">
        <v>2.61</v>
      </c>
    </row>
    <row r="6220" spans="1:4" ht="54">
      <c r="A6220" s="353">
        <v>100241</v>
      </c>
      <c r="B6220" s="354" t="s">
        <v>4792</v>
      </c>
      <c r="C6220" s="353" t="s">
        <v>4787</v>
      </c>
      <c r="D6220" s="355">
        <v>4.3499999999999996</v>
      </c>
    </row>
    <row r="6221" spans="1:4" ht="54">
      <c r="A6221" s="353">
        <v>100242</v>
      </c>
      <c r="B6221" s="354" t="s">
        <v>4793</v>
      </c>
      <c r="C6221" s="353" t="s">
        <v>4787</v>
      </c>
      <c r="D6221" s="355">
        <v>12.86</v>
      </c>
    </row>
    <row r="6222" spans="1:4" ht="54">
      <c r="A6222" s="353">
        <v>100243</v>
      </c>
      <c r="B6222" s="354" t="s">
        <v>4794</v>
      </c>
      <c r="C6222" s="353" t="s">
        <v>4787</v>
      </c>
      <c r="D6222" s="355">
        <v>2.09</v>
      </c>
    </row>
    <row r="6223" spans="1:4" ht="54">
      <c r="A6223" s="353">
        <v>100244</v>
      </c>
      <c r="B6223" s="354" t="s">
        <v>4795</v>
      </c>
      <c r="C6223" s="353" t="s">
        <v>4787</v>
      </c>
      <c r="D6223" s="355">
        <v>2.61</v>
      </c>
    </row>
    <row r="6224" spans="1:4" ht="54">
      <c r="A6224" s="353">
        <v>100245</v>
      </c>
      <c r="B6224" s="354" t="s">
        <v>4796</v>
      </c>
      <c r="C6224" s="353" t="s">
        <v>4787</v>
      </c>
      <c r="D6224" s="355">
        <v>5.22</v>
      </c>
    </row>
    <row r="6225" spans="1:4" ht="67.5">
      <c r="A6225" s="353">
        <v>100246</v>
      </c>
      <c r="B6225" s="354" t="s">
        <v>4797</v>
      </c>
      <c r="C6225" s="353" t="s">
        <v>4787</v>
      </c>
      <c r="D6225" s="355">
        <v>1.74</v>
      </c>
    </row>
    <row r="6226" spans="1:4" ht="81">
      <c r="A6226" s="353">
        <v>100247</v>
      </c>
      <c r="B6226" s="354" t="s">
        <v>4798</v>
      </c>
      <c r="C6226" s="353" t="s">
        <v>4787</v>
      </c>
      <c r="D6226" s="355">
        <v>2.17</v>
      </c>
    </row>
    <row r="6227" spans="1:4" ht="81">
      <c r="A6227" s="353">
        <v>100248</v>
      </c>
      <c r="B6227" s="354" t="s">
        <v>4799</v>
      </c>
      <c r="C6227" s="353" t="s">
        <v>4787</v>
      </c>
      <c r="D6227" s="355">
        <v>8.57</v>
      </c>
    </row>
    <row r="6228" spans="1:4" ht="54">
      <c r="A6228" s="353">
        <v>100249</v>
      </c>
      <c r="B6228" s="354" t="s">
        <v>4800</v>
      </c>
      <c r="C6228" s="353" t="s">
        <v>4787</v>
      </c>
      <c r="D6228" s="355">
        <v>1.74</v>
      </c>
    </row>
    <row r="6229" spans="1:4" ht="67.5">
      <c r="A6229" s="353">
        <v>100250</v>
      </c>
      <c r="B6229" s="354" t="s">
        <v>4801</v>
      </c>
      <c r="C6229" s="353" t="s">
        <v>4787</v>
      </c>
      <c r="D6229" s="355">
        <v>2.9</v>
      </c>
    </row>
    <row r="6230" spans="1:4" ht="67.5">
      <c r="A6230" s="353">
        <v>100251</v>
      </c>
      <c r="B6230" s="354" t="s">
        <v>4802</v>
      </c>
      <c r="C6230" s="353" t="s">
        <v>4787</v>
      </c>
      <c r="D6230" s="355">
        <v>8.57</v>
      </c>
    </row>
    <row r="6231" spans="1:4" ht="67.5">
      <c r="A6231" s="353">
        <v>100252</v>
      </c>
      <c r="B6231" s="354" t="s">
        <v>4803</v>
      </c>
      <c r="C6231" s="353" t="s">
        <v>4787</v>
      </c>
      <c r="D6231" s="355">
        <v>12.86</v>
      </c>
    </row>
    <row r="6232" spans="1:4" ht="67.5">
      <c r="A6232" s="353">
        <v>100253</v>
      </c>
      <c r="B6232" s="354" t="s">
        <v>4804</v>
      </c>
      <c r="C6232" s="353" t="s">
        <v>4787</v>
      </c>
      <c r="D6232" s="355">
        <v>17.149999999999999</v>
      </c>
    </row>
    <row r="6233" spans="1:4" ht="67.5">
      <c r="A6233" s="353">
        <v>100254</v>
      </c>
      <c r="B6233" s="354" t="s">
        <v>4805</v>
      </c>
      <c r="C6233" s="353" t="s">
        <v>4787</v>
      </c>
      <c r="D6233" s="355">
        <v>25.73</v>
      </c>
    </row>
    <row r="6234" spans="1:4" ht="54">
      <c r="A6234" s="353">
        <v>100255</v>
      </c>
      <c r="B6234" s="354" t="s">
        <v>4806</v>
      </c>
      <c r="C6234" s="353" t="s">
        <v>4787</v>
      </c>
      <c r="D6234" s="355">
        <v>8.6999999999999993</v>
      </c>
    </row>
    <row r="6235" spans="1:4" ht="54">
      <c r="A6235" s="353">
        <v>100256</v>
      </c>
      <c r="B6235" s="354" t="s">
        <v>4807</v>
      </c>
      <c r="C6235" s="353" t="s">
        <v>4787</v>
      </c>
      <c r="D6235" s="355">
        <v>5.8</v>
      </c>
    </row>
    <row r="6236" spans="1:4" ht="54">
      <c r="A6236" s="353">
        <v>100257</v>
      </c>
      <c r="B6236" s="354" t="s">
        <v>4808</v>
      </c>
      <c r="C6236" s="353" t="s">
        <v>4787</v>
      </c>
      <c r="D6236" s="355">
        <v>3.48</v>
      </c>
    </row>
    <row r="6237" spans="1:4" ht="40.5">
      <c r="A6237" s="353">
        <v>100258</v>
      </c>
      <c r="B6237" s="354" t="s">
        <v>4809</v>
      </c>
      <c r="C6237" s="353" t="s">
        <v>4787</v>
      </c>
      <c r="D6237" s="355">
        <v>8.6999999999999993</v>
      </c>
    </row>
    <row r="6238" spans="1:4" ht="40.5">
      <c r="A6238" s="353">
        <v>100259</v>
      </c>
      <c r="B6238" s="354" t="s">
        <v>4810</v>
      </c>
      <c r="C6238" s="353" t="s">
        <v>4787</v>
      </c>
      <c r="D6238" s="355">
        <v>17.149999999999999</v>
      </c>
    </row>
    <row r="6239" spans="1:4" ht="40.5">
      <c r="A6239" s="353">
        <v>100260</v>
      </c>
      <c r="B6239" s="354" t="s">
        <v>4811</v>
      </c>
      <c r="C6239" s="353" t="s">
        <v>4742</v>
      </c>
      <c r="D6239" s="355">
        <v>5.65</v>
      </c>
    </row>
    <row r="6240" spans="1:4" ht="40.5">
      <c r="A6240" s="353">
        <v>100261</v>
      </c>
      <c r="B6240" s="354" t="s">
        <v>4812</v>
      </c>
      <c r="C6240" s="353" t="s">
        <v>4742</v>
      </c>
      <c r="D6240" s="355">
        <v>3.55</v>
      </c>
    </row>
    <row r="6241" spans="1:4" ht="40.5">
      <c r="A6241" s="353">
        <v>100262</v>
      </c>
      <c r="B6241" s="354" t="s">
        <v>4813</v>
      </c>
      <c r="C6241" s="353" t="s">
        <v>4742</v>
      </c>
      <c r="D6241" s="355">
        <v>2.2000000000000002</v>
      </c>
    </row>
    <row r="6242" spans="1:4" ht="54">
      <c r="A6242" s="353">
        <v>100263</v>
      </c>
      <c r="B6242" s="354" t="s">
        <v>4814</v>
      </c>
      <c r="C6242" s="353" t="s">
        <v>4742</v>
      </c>
      <c r="D6242" s="355">
        <v>1.41</v>
      </c>
    </row>
    <row r="6243" spans="1:4" ht="27">
      <c r="A6243" s="353">
        <v>100264</v>
      </c>
      <c r="B6243" s="354" t="s">
        <v>4815</v>
      </c>
      <c r="C6243" s="353" t="s">
        <v>4769</v>
      </c>
      <c r="D6243" s="355">
        <v>25.69</v>
      </c>
    </row>
    <row r="6244" spans="1:4" ht="27">
      <c r="A6244" s="353">
        <v>100265</v>
      </c>
      <c r="B6244" s="354" t="s">
        <v>4816</v>
      </c>
      <c r="C6244" s="353" t="s">
        <v>36</v>
      </c>
      <c r="D6244" s="355">
        <v>0.53</v>
      </c>
    </row>
    <row r="6245" spans="1:4" ht="27">
      <c r="A6245" s="353">
        <v>100266</v>
      </c>
      <c r="B6245" s="354" t="s">
        <v>4817</v>
      </c>
      <c r="C6245" s="353" t="s">
        <v>4756</v>
      </c>
      <c r="D6245" s="355">
        <v>54.6</v>
      </c>
    </row>
    <row r="6246" spans="1:4" ht="27">
      <c r="A6246" s="353">
        <v>100267</v>
      </c>
      <c r="B6246" s="354" t="s">
        <v>4818</v>
      </c>
      <c r="C6246" s="353" t="s">
        <v>27</v>
      </c>
      <c r="D6246" s="355">
        <v>1.08</v>
      </c>
    </row>
    <row r="6247" spans="1:4" ht="67.5">
      <c r="A6247" s="353">
        <v>100268</v>
      </c>
      <c r="B6247" s="354" t="s">
        <v>4819</v>
      </c>
      <c r="C6247" s="353" t="s">
        <v>4756</v>
      </c>
      <c r="D6247" s="355">
        <v>54.6</v>
      </c>
    </row>
    <row r="6248" spans="1:4" ht="67.5">
      <c r="A6248" s="353">
        <v>100269</v>
      </c>
      <c r="B6248" s="354" t="s">
        <v>4820</v>
      </c>
      <c r="C6248" s="353" t="s">
        <v>27</v>
      </c>
      <c r="D6248" s="355">
        <v>1.08</v>
      </c>
    </row>
    <row r="6249" spans="1:4" ht="67.5">
      <c r="A6249" s="353">
        <v>100270</v>
      </c>
      <c r="B6249" s="354" t="s">
        <v>4821</v>
      </c>
      <c r="C6249" s="353" t="s">
        <v>4756</v>
      </c>
      <c r="D6249" s="355">
        <v>40.92</v>
      </c>
    </row>
    <row r="6250" spans="1:4" ht="27">
      <c r="A6250" s="353">
        <v>100271</v>
      </c>
      <c r="B6250" s="354" t="s">
        <v>4822</v>
      </c>
      <c r="C6250" s="353" t="s">
        <v>4769</v>
      </c>
      <c r="D6250" s="355">
        <v>40.950000000000003</v>
      </c>
    </row>
    <row r="6251" spans="1:4" ht="27">
      <c r="A6251" s="353">
        <v>100272</v>
      </c>
      <c r="B6251" s="354" t="s">
        <v>4823</v>
      </c>
      <c r="C6251" s="353" t="s">
        <v>36</v>
      </c>
      <c r="D6251" s="355">
        <v>0.81</v>
      </c>
    </row>
    <row r="6252" spans="1:4" ht="27">
      <c r="A6252" s="353">
        <v>100273</v>
      </c>
      <c r="B6252" s="354" t="s">
        <v>4824</v>
      </c>
      <c r="C6252" s="353" t="s">
        <v>4742</v>
      </c>
      <c r="D6252" s="355">
        <v>2.13</v>
      </c>
    </row>
    <row r="6253" spans="1:4" ht="40.5">
      <c r="A6253" s="353">
        <v>100274</v>
      </c>
      <c r="B6253" s="354" t="s">
        <v>4825</v>
      </c>
      <c r="C6253" s="353" t="s">
        <v>4769</v>
      </c>
      <c r="D6253" s="355">
        <v>18.21</v>
      </c>
    </row>
    <row r="6254" spans="1:4" ht="40.5">
      <c r="A6254" s="353">
        <v>100275</v>
      </c>
      <c r="B6254" s="354" t="s">
        <v>4826</v>
      </c>
      <c r="C6254" s="353" t="s">
        <v>4769</v>
      </c>
      <c r="D6254" s="355">
        <v>11.77</v>
      </c>
    </row>
    <row r="6255" spans="1:4" ht="54">
      <c r="A6255" s="353">
        <v>100276</v>
      </c>
      <c r="B6255" s="354" t="s">
        <v>4827</v>
      </c>
      <c r="C6255" s="353" t="s">
        <v>4769</v>
      </c>
      <c r="D6255" s="355">
        <v>21.48</v>
      </c>
    </row>
    <row r="6256" spans="1:4" ht="67.5">
      <c r="A6256" s="353">
        <v>100277</v>
      </c>
      <c r="B6256" s="354" t="s">
        <v>4828</v>
      </c>
      <c r="C6256" s="353" t="s">
        <v>4769</v>
      </c>
      <c r="D6256" s="355">
        <v>1.36</v>
      </c>
    </row>
    <row r="6257" spans="1:4" ht="40.5">
      <c r="A6257" s="353">
        <v>100278</v>
      </c>
      <c r="B6257" s="354" t="s">
        <v>4829</v>
      </c>
      <c r="C6257" s="353" t="s">
        <v>4756</v>
      </c>
      <c r="D6257" s="355">
        <v>26.12</v>
      </c>
    </row>
    <row r="6258" spans="1:4" ht="54">
      <c r="A6258" s="353">
        <v>100279</v>
      </c>
      <c r="B6258" s="354" t="s">
        <v>4830</v>
      </c>
      <c r="C6258" s="353" t="s">
        <v>27</v>
      </c>
      <c r="D6258" s="355">
        <v>0.5</v>
      </c>
    </row>
    <row r="6259" spans="1:4" ht="54">
      <c r="A6259" s="353">
        <v>100280</v>
      </c>
      <c r="B6259" s="354" t="s">
        <v>4831</v>
      </c>
      <c r="C6259" s="353" t="s">
        <v>4756</v>
      </c>
      <c r="D6259" s="355">
        <v>11.99</v>
      </c>
    </row>
    <row r="6260" spans="1:4" ht="54">
      <c r="A6260" s="353">
        <v>100281</v>
      </c>
      <c r="B6260" s="354" t="s">
        <v>4832</v>
      </c>
      <c r="C6260" s="353" t="s">
        <v>4756</v>
      </c>
      <c r="D6260" s="355">
        <v>2.61</v>
      </c>
    </row>
    <row r="6261" spans="1:4" ht="40.5">
      <c r="A6261" s="353">
        <v>100282</v>
      </c>
      <c r="B6261" s="354" t="s">
        <v>4833</v>
      </c>
      <c r="C6261" s="353" t="s">
        <v>4769</v>
      </c>
      <c r="D6261" s="355">
        <v>102.29</v>
      </c>
    </row>
    <row r="6262" spans="1:4" ht="40.5">
      <c r="A6262" s="353">
        <v>100283</v>
      </c>
      <c r="B6262" s="354" t="s">
        <v>4834</v>
      </c>
      <c r="C6262" s="353" t="s">
        <v>4769</v>
      </c>
      <c r="D6262" s="355">
        <v>16.52</v>
      </c>
    </row>
    <row r="6263" spans="1:4" ht="40.5">
      <c r="A6263" s="353">
        <v>100284</v>
      </c>
      <c r="B6263" s="354" t="s">
        <v>4835</v>
      </c>
      <c r="C6263" s="353" t="s">
        <v>4769</v>
      </c>
      <c r="D6263" s="355">
        <v>7.66</v>
      </c>
    </row>
    <row r="6264" spans="1:4" ht="40.5">
      <c r="A6264" s="353">
        <v>100285</v>
      </c>
      <c r="B6264" s="354" t="s">
        <v>4836</v>
      </c>
      <c r="C6264" s="353" t="s">
        <v>4787</v>
      </c>
      <c r="D6264" s="355">
        <v>27.48</v>
      </c>
    </row>
    <row r="6265" spans="1:4" ht="40.5">
      <c r="A6265" s="353">
        <v>100286</v>
      </c>
      <c r="B6265" s="354" t="s">
        <v>4837</v>
      </c>
      <c r="C6265" s="353" t="s">
        <v>4787</v>
      </c>
      <c r="D6265" s="355">
        <v>8.9499999999999993</v>
      </c>
    </row>
    <row r="6266" spans="1:4" ht="40.5">
      <c r="A6266" s="353">
        <v>100287</v>
      </c>
      <c r="B6266" s="354" t="s">
        <v>4838</v>
      </c>
      <c r="C6266" s="353" t="s">
        <v>4787</v>
      </c>
      <c r="D6266" s="355">
        <v>8.57</v>
      </c>
    </row>
    <row r="6267" spans="1:4" ht="27">
      <c r="A6267" s="353">
        <v>99802</v>
      </c>
      <c r="B6267" s="354" t="s">
        <v>4839</v>
      </c>
      <c r="C6267" s="353" t="s">
        <v>36</v>
      </c>
      <c r="D6267" s="355">
        <v>0.35</v>
      </c>
    </row>
    <row r="6268" spans="1:4" ht="27">
      <c r="A6268" s="353">
        <v>99803</v>
      </c>
      <c r="B6268" s="354" t="s">
        <v>4840</v>
      </c>
      <c r="C6268" s="353" t="s">
        <v>36</v>
      </c>
      <c r="D6268" s="355">
        <v>1.35</v>
      </c>
    </row>
    <row r="6269" spans="1:4" ht="40.5">
      <c r="A6269" s="353">
        <v>99805</v>
      </c>
      <c r="B6269" s="354" t="s">
        <v>4841</v>
      </c>
      <c r="C6269" s="353" t="s">
        <v>36</v>
      </c>
      <c r="D6269" s="355">
        <v>7.13</v>
      </c>
    </row>
    <row r="6270" spans="1:4" ht="27">
      <c r="A6270" s="353">
        <v>99806</v>
      </c>
      <c r="B6270" s="354" t="s">
        <v>4842</v>
      </c>
      <c r="C6270" s="353" t="s">
        <v>36</v>
      </c>
      <c r="D6270" s="355">
        <v>0.56000000000000005</v>
      </c>
    </row>
    <row r="6271" spans="1:4" ht="40.5">
      <c r="A6271" s="353">
        <v>99808</v>
      </c>
      <c r="B6271" s="354" t="s">
        <v>4843</v>
      </c>
      <c r="C6271" s="353" t="s">
        <v>36</v>
      </c>
      <c r="D6271" s="355">
        <v>2.36</v>
      </c>
    </row>
    <row r="6272" spans="1:4" ht="27">
      <c r="A6272" s="353">
        <v>99809</v>
      </c>
      <c r="B6272" s="354" t="s">
        <v>4844</v>
      </c>
      <c r="C6272" s="353" t="s">
        <v>36</v>
      </c>
      <c r="D6272" s="355">
        <v>3.86</v>
      </c>
    </row>
    <row r="6273" spans="1:4" ht="27">
      <c r="A6273" s="353">
        <v>99811</v>
      </c>
      <c r="B6273" s="354" t="s">
        <v>4845</v>
      </c>
      <c r="C6273" s="353" t="s">
        <v>36</v>
      </c>
      <c r="D6273" s="355">
        <v>2.31</v>
      </c>
    </row>
    <row r="6274" spans="1:4" ht="27">
      <c r="A6274" s="353">
        <v>99812</v>
      </c>
      <c r="B6274" s="354" t="s">
        <v>4846</v>
      </c>
      <c r="C6274" s="353" t="s">
        <v>36</v>
      </c>
      <c r="D6274" s="355">
        <v>0.74</v>
      </c>
    </row>
    <row r="6275" spans="1:4" ht="27">
      <c r="A6275" s="353">
        <v>99814</v>
      </c>
      <c r="B6275" s="354" t="s">
        <v>4847</v>
      </c>
      <c r="C6275" s="353" t="s">
        <v>36</v>
      </c>
      <c r="D6275" s="355">
        <v>1.26</v>
      </c>
    </row>
    <row r="6276" spans="1:4" ht="13.5">
      <c r="A6276" s="353">
        <v>99822</v>
      </c>
      <c r="B6276" s="354" t="s">
        <v>4848</v>
      </c>
      <c r="C6276" s="353" t="s">
        <v>36</v>
      </c>
      <c r="D6276" s="355">
        <v>0.65</v>
      </c>
    </row>
    <row r="6277" spans="1:4" ht="27">
      <c r="A6277" s="353">
        <v>99826</v>
      </c>
      <c r="B6277" s="354" t="s">
        <v>4849</v>
      </c>
      <c r="C6277" s="353" t="s">
        <v>36</v>
      </c>
      <c r="D6277" s="355">
        <v>1</v>
      </c>
    </row>
    <row r="6278" spans="1:4" ht="67.5">
      <c r="A6278" s="353">
        <v>97010</v>
      </c>
      <c r="B6278" s="354" t="s">
        <v>3293</v>
      </c>
      <c r="C6278" s="353" t="s">
        <v>15</v>
      </c>
      <c r="D6278" s="355">
        <v>39.57</v>
      </c>
    </row>
    <row r="6279" spans="1:4" ht="67.5">
      <c r="A6279" s="353">
        <v>97011</v>
      </c>
      <c r="B6279" s="354" t="s">
        <v>3294</v>
      </c>
      <c r="C6279" s="353" t="s">
        <v>15</v>
      </c>
      <c r="D6279" s="355">
        <v>30.76</v>
      </c>
    </row>
    <row r="6280" spans="1:4" ht="67.5">
      <c r="A6280" s="353">
        <v>97012</v>
      </c>
      <c r="B6280" s="354" t="s">
        <v>3295</v>
      </c>
      <c r="C6280" s="353" t="s">
        <v>15</v>
      </c>
      <c r="D6280" s="355">
        <v>26.36</v>
      </c>
    </row>
    <row r="6281" spans="1:4" ht="67.5">
      <c r="A6281" s="353">
        <v>97013</v>
      </c>
      <c r="B6281" s="354" t="s">
        <v>3296</v>
      </c>
      <c r="C6281" s="353" t="s">
        <v>15</v>
      </c>
      <c r="D6281" s="355">
        <v>55.38</v>
      </c>
    </row>
    <row r="6282" spans="1:4" ht="54">
      <c r="A6282" s="353">
        <v>97014</v>
      </c>
      <c r="B6282" s="354" t="s">
        <v>3297</v>
      </c>
      <c r="C6282" s="353" t="s">
        <v>15</v>
      </c>
      <c r="D6282" s="355">
        <v>41.47</v>
      </c>
    </row>
    <row r="6283" spans="1:4" ht="67.5">
      <c r="A6283" s="353">
        <v>97015</v>
      </c>
      <c r="B6283" s="354" t="s">
        <v>3298</v>
      </c>
      <c r="C6283" s="353" t="s">
        <v>15</v>
      </c>
      <c r="D6283" s="355">
        <v>34.450000000000003</v>
      </c>
    </row>
    <row r="6284" spans="1:4" ht="67.5">
      <c r="A6284" s="353">
        <v>97016</v>
      </c>
      <c r="B6284" s="354" t="s">
        <v>3299</v>
      </c>
      <c r="C6284" s="353" t="s">
        <v>15</v>
      </c>
      <c r="D6284" s="355">
        <v>34.729999999999997</v>
      </c>
    </row>
    <row r="6285" spans="1:4" ht="54">
      <c r="A6285" s="353">
        <v>97017</v>
      </c>
      <c r="B6285" s="354" t="s">
        <v>3300</v>
      </c>
      <c r="C6285" s="353" t="s">
        <v>15</v>
      </c>
      <c r="D6285" s="355">
        <v>26.33</v>
      </c>
    </row>
    <row r="6286" spans="1:4" ht="67.5">
      <c r="A6286" s="353">
        <v>97018</v>
      </c>
      <c r="B6286" s="354" t="s">
        <v>3301</v>
      </c>
      <c r="C6286" s="353" t="s">
        <v>15</v>
      </c>
      <c r="D6286" s="355">
        <v>21.98</v>
      </c>
    </row>
    <row r="6287" spans="1:4" ht="94.5">
      <c r="A6287" s="353">
        <v>97031</v>
      </c>
      <c r="B6287" s="354" t="s">
        <v>3302</v>
      </c>
      <c r="C6287" s="353" t="s">
        <v>15</v>
      </c>
      <c r="D6287" s="355">
        <v>62.63</v>
      </c>
    </row>
    <row r="6288" spans="1:4" ht="94.5">
      <c r="A6288" s="353">
        <v>97032</v>
      </c>
      <c r="B6288" s="354" t="s">
        <v>4850</v>
      </c>
      <c r="C6288" s="353" t="s">
        <v>15</v>
      </c>
      <c r="D6288" s="355">
        <v>38.44</v>
      </c>
    </row>
    <row r="6289" spans="1:4" ht="94.5">
      <c r="A6289" s="353">
        <v>97033</v>
      </c>
      <c r="B6289" s="354" t="s">
        <v>3543</v>
      </c>
      <c r="C6289" s="353" t="s">
        <v>15</v>
      </c>
      <c r="D6289" s="355">
        <v>63.65</v>
      </c>
    </row>
    <row r="6290" spans="1:4" ht="94.5">
      <c r="A6290" s="353">
        <v>97034</v>
      </c>
      <c r="B6290" s="354" t="s">
        <v>3544</v>
      </c>
      <c r="C6290" s="353" t="s">
        <v>15</v>
      </c>
      <c r="D6290" s="355">
        <v>38.04</v>
      </c>
    </row>
    <row r="6291" spans="1:4" ht="40.5">
      <c r="A6291" s="353">
        <v>97039</v>
      </c>
      <c r="B6291" s="354" t="s">
        <v>3303</v>
      </c>
      <c r="C6291" s="353" t="s">
        <v>36</v>
      </c>
      <c r="D6291" s="355">
        <v>39.1</v>
      </c>
    </row>
    <row r="6292" spans="1:4" ht="40.5">
      <c r="A6292" s="353">
        <v>97040</v>
      </c>
      <c r="B6292" s="354" t="s">
        <v>3304</v>
      </c>
      <c r="C6292" s="353" t="s">
        <v>36</v>
      </c>
      <c r="D6292" s="355">
        <v>13.05</v>
      </c>
    </row>
    <row r="6293" spans="1:4" ht="40.5">
      <c r="A6293" s="353">
        <v>97041</v>
      </c>
      <c r="B6293" s="354" t="s">
        <v>3305</v>
      </c>
      <c r="C6293" s="353" t="s">
        <v>36</v>
      </c>
      <c r="D6293" s="355">
        <v>155.71</v>
      </c>
    </row>
    <row r="6294" spans="1:4" ht="27">
      <c r="A6294" s="353">
        <v>97046</v>
      </c>
      <c r="B6294" s="354" t="s">
        <v>3545</v>
      </c>
      <c r="C6294" s="353" t="s">
        <v>36</v>
      </c>
      <c r="D6294" s="355">
        <v>0.33</v>
      </c>
    </row>
    <row r="6295" spans="1:4" ht="40.5">
      <c r="A6295" s="353">
        <v>97047</v>
      </c>
      <c r="B6295" s="354" t="s">
        <v>3546</v>
      </c>
      <c r="C6295" s="353" t="s">
        <v>36</v>
      </c>
      <c r="D6295" s="355">
        <v>0.13</v>
      </c>
    </row>
    <row r="6296" spans="1:4" ht="40.5">
      <c r="A6296" s="353">
        <v>97048</v>
      </c>
      <c r="B6296" s="354" t="s">
        <v>3547</v>
      </c>
      <c r="C6296" s="353" t="s">
        <v>36</v>
      </c>
      <c r="D6296" s="355">
        <v>0.09</v>
      </c>
    </row>
    <row r="6297" spans="1:4" ht="27">
      <c r="A6297" s="353">
        <v>97054</v>
      </c>
      <c r="B6297" s="354" t="s">
        <v>6327</v>
      </c>
      <c r="C6297" s="353" t="s">
        <v>27</v>
      </c>
      <c r="D6297" s="355">
        <v>29.88</v>
      </c>
    </row>
    <row r="6298" spans="1:4" ht="27">
      <c r="A6298" s="353">
        <v>97062</v>
      </c>
      <c r="B6298" s="354" t="s">
        <v>3306</v>
      </c>
      <c r="C6298" s="353" t="s">
        <v>36</v>
      </c>
      <c r="D6298" s="355">
        <v>4.84</v>
      </c>
    </row>
    <row r="6299" spans="1:4" ht="67.5">
      <c r="A6299" s="353">
        <v>97063</v>
      </c>
      <c r="B6299" s="354" t="s">
        <v>3307</v>
      </c>
      <c r="C6299" s="353" t="s">
        <v>36</v>
      </c>
      <c r="D6299" s="355">
        <v>5.98</v>
      </c>
    </row>
    <row r="6300" spans="1:4" ht="40.5">
      <c r="A6300" s="353">
        <v>97064</v>
      </c>
      <c r="B6300" s="354" t="s">
        <v>3308</v>
      </c>
      <c r="C6300" s="353" t="s">
        <v>15</v>
      </c>
      <c r="D6300" s="355">
        <v>11.17</v>
      </c>
    </row>
    <row r="6301" spans="1:4" ht="40.5">
      <c r="A6301" s="353">
        <v>97065</v>
      </c>
      <c r="B6301" s="354" t="s">
        <v>3309</v>
      </c>
      <c r="C6301" s="353" t="s">
        <v>24</v>
      </c>
      <c r="D6301" s="355">
        <v>3.98</v>
      </c>
    </row>
    <row r="6302" spans="1:4" ht="40.5">
      <c r="A6302" s="353">
        <v>97066</v>
      </c>
      <c r="B6302" s="354" t="s">
        <v>4851</v>
      </c>
      <c r="C6302" s="353" t="s">
        <v>36</v>
      </c>
      <c r="D6302" s="355">
        <v>56.46</v>
      </c>
    </row>
    <row r="6303" spans="1:4" ht="54">
      <c r="A6303" s="353">
        <v>97067</v>
      </c>
      <c r="B6303" s="354" t="s">
        <v>3310</v>
      </c>
      <c r="C6303" s="353" t="s">
        <v>15</v>
      </c>
      <c r="D6303" s="355">
        <v>432.09</v>
      </c>
    </row>
    <row r="6304" spans="1:4" ht="40.5">
      <c r="A6304" s="353">
        <v>97621</v>
      </c>
      <c r="B6304" s="354" t="s">
        <v>3417</v>
      </c>
      <c r="C6304" s="353" t="s">
        <v>24</v>
      </c>
      <c r="D6304" s="355">
        <v>75.02</v>
      </c>
    </row>
    <row r="6305" spans="1:4" ht="40.5">
      <c r="A6305" s="353">
        <v>97622</v>
      </c>
      <c r="B6305" s="354" t="s">
        <v>3418</v>
      </c>
      <c r="C6305" s="353" t="s">
        <v>24</v>
      </c>
      <c r="D6305" s="355">
        <v>36.56</v>
      </c>
    </row>
    <row r="6306" spans="1:4" ht="40.5">
      <c r="A6306" s="353">
        <v>97623</v>
      </c>
      <c r="B6306" s="354" t="s">
        <v>3419</v>
      </c>
      <c r="C6306" s="353" t="s">
        <v>24</v>
      </c>
      <c r="D6306" s="355">
        <v>112</v>
      </c>
    </row>
    <row r="6307" spans="1:4" ht="40.5">
      <c r="A6307" s="353">
        <v>97624</v>
      </c>
      <c r="B6307" s="354" t="s">
        <v>3420</v>
      </c>
      <c r="C6307" s="353" t="s">
        <v>24</v>
      </c>
      <c r="D6307" s="355">
        <v>68.739999999999995</v>
      </c>
    </row>
    <row r="6308" spans="1:4" ht="40.5">
      <c r="A6308" s="353">
        <v>97625</v>
      </c>
      <c r="B6308" s="354" t="s">
        <v>3421</v>
      </c>
      <c r="C6308" s="353" t="s">
        <v>24</v>
      </c>
      <c r="D6308" s="355">
        <v>40.36</v>
      </c>
    </row>
    <row r="6309" spans="1:4" ht="40.5">
      <c r="A6309" s="353">
        <v>97626</v>
      </c>
      <c r="B6309" s="354" t="s">
        <v>3422</v>
      </c>
      <c r="C6309" s="353" t="s">
        <v>24</v>
      </c>
      <c r="D6309" s="355">
        <v>394.94</v>
      </c>
    </row>
    <row r="6310" spans="1:4" ht="54">
      <c r="A6310" s="353">
        <v>97627</v>
      </c>
      <c r="B6310" s="354" t="s">
        <v>3423</v>
      </c>
      <c r="C6310" s="353" t="s">
        <v>24</v>
      </c>
      <c r="D6310" s="355">
        <v>181.53</v>
      </c>
    </row>
    <row r="6311" spans="1:4" ht="27">
      <c r="A6311" s="353">
        <v>97628</v>
      </c>
      <c r="B6311" s="354" t="s">
        <v>3424</v>
      </c>
      <c r="C6311" s="353" t="s">
        <v>24</v>
      </c>
      <c r="D6311" s="355">
        <v>180.7</v>
      </c>
    </row>
    <row r="6312" spans="1:4" ht="40.5">
      <c r="A6312" s="353">
        <v>97629</v>
      </c>
      <c r="B6312" s="354" t="s">
        <v>3425</v>
      </c>
      <c r="C6312" s="353" t="s">
        <v>24</v>
      </c>
      <c r="D6312" s="355">
        <v>78.42</v>
      </c>
    </row>
    <row r="6313" spans="1:4" ht="27">
      <c r="A6313" s="353">
        <v>97631</v>
      </c>
      <c r="B6313" s="354" t="s">
        <v>3426</v>
      </c>
      <c r="C6313" s="353" t="s">
        <v>36</v>
      </c>
      <c r="D6313" s="355">
        <v>2.13</v>
      </c>
    </row>
    <row r="6314" spans="1:4" ht="27">
      <c r="A6314" s="353">
        <v>97632</v>
      </c>
      <c r="B6314" s="354" t="s">
        <v>3427</v>
      </c>
      <c r="C6314" s="353" t="s">
        <v>15</v>
      </c>
      <c r="D6314" s="355">
        <v>1.66</v>
      </c>
    </row>
    <row r="6315" spans="1:4" ht="40.5">
      <c r="A6315" s="353">
        <v>97633</v>
      </c>
      <c r="B6315" s="354" t="s">
        <v>3428</v>
      </c>
      <c r="C6315" s="353" t="s">
        <v>36</v>
      </c>
      <c r="D6315" s="355">
        <v>14.57</v>
      </c>
    </row>
    <row r="6316" spans="1:4" ht="40.5">
      <c r="A6316" s="353">
        <v>97634</v>
      </c>
      <c r="B6316" s="354" t="s">
        <v>3429</v>
      </c>
      <c r="C6316" s="353" t="s">
        <v>36</v>
      </c>
      <c r="D6316" s="355">
        <v>7.66</v>
      </c>
    </row>
    <row r="6317" spans="1:4" ht="40.5">
      <c r="A6317" s="353">
        <v>97635</v>
      </c>
      <c r="B6317" s="354" t="s">
        <v>3430</v>
      </c>
      <c r="C6317" s="353" t="s">
        <v>36</v>
      </c>
      <c r="D6317" s="355">
        <v>10.199999999999999</v>
      </c>
    </row>
    <row r="6318" spans="1:4" ht="40.5">
      <c r="A6318" s="353">
        <v>97636</v>
      </c>
      <c r="B6318" s="354" t="s">
        <v>3431</v>
      </c>
      <c r="C6318" s="353" t="s">
        <v>36</v>
      </c>
      <c r="D6318" s="355">
        <v>12.6</v>
      </c>
    </row>
    <row r="6319" spans="1:4" ht="40.5">
      <c r="A6319" s="353">
        <v>97637</v>
      </c>
      <c r="B6319" s="354" t="s">
        <v>3432</v>
      </c>
      <c r="C6319" s="353" t="s">
        <v>36</v>
      </c>
      <c r="D6319" s="355">
        <v>1.63</v>
      </c>
    </row>
    <row r="6320" spans="1:4" ht="40.5">
      <c r="A6320" s="353">
        <v>97638</v>
      </c>
      <c r="B6320" s="354" t="s">
        <v>3433</v>
      </c>
      <c r="C6320" s="353" t="s">
        <v>36</v>
      </c>
      <c r="D6320" s="355">
        <v>4.76</v>
      </c>
    </row>
    <row r="6321" spans="1:4" ht="40.5">
      <c r="A6321" s="353">
        <v>97639</v>
      </c>
      <c r="B6321" s="354" t="s">
        <v>3434</v>
      </c>
      <c r="C6321" s="353" t="s">
        <v>36</v>
      </c>
      <c r="D6321" s="355">
        <v>12.85</v>
      </c>
    </row>
    <row r="6322" spans="1:4" ht="40.5">
      <c r="A6322" s="353">
        <v>97640</v>
      </c>
      <c r="B6322" s="354" t="s">
        <v>3435</v>
      </c>
      <c r="C6322" s="353" t="s">
        <v>36</v>
      </c>
      <c r="D6322" s="355">
        <v>1.03</v>
      </c>
    </row>
    <row r="6323" spans="1:4" ht="27">
      <c r="A6323" s="353">
        <v>97641</v>
      </c>
      <c r="B6323" s="354" t="s">
        <v>3436</v>
      </c>
      <c r="C6323" s="353" t="s">
        <v>36</v>
      </c>
      <c r="D6323" s="355">
        <v>3.21</v>
      </c>
    </row>
    <row r="6324" spans="1:4" ht="40.5">
      <c r="A6324" s="353">
        <v>97642</v>
      </c>
      <c r="B6324" s="354" t="s">
        <v>3437</v>
      </c>
      <c r="C6324" s="353" t="s">
        <v>36</v>
      </c>
      <c r="D6324" s="355">
        <v>1.84</v>
      </c>
    </row>
    <row r="6325" spans="1:4" ht="40.5">
      <c r="A6325" s="353">
        <v>97643</v>
      </c>
      <c r="B6325" s="354" t="s">
        <v>3438</v>
      </c>
      <c r="C6325" s="353" t="s">
        <v>36</v>
      </c>
      <c r="D6325" s="355">
        <v>15.76</v>
      </c>
    </row>
    <row r="6326" spans="1:4" ht="27">
      <c r="A6326" s="353">
        <v>97644</v>
      </c>
      <c r="B6326" s="354" t="s">
        <v>3439</v>
      </c>
      <c r="C6326" s="353" t="s">
        <v>36</v>
      </c>
      <c r="D6326" s="355">
        <v>5.93</v>
      </c>
    </row>
    <row r="6327" spans="1:4" ht="27">
      <c r="A6327" s="353">
        <v>97645</v>
      </c>
      <c r="B6327" s="354" t="s">
        <v>3440</v>
      </c>
      <c r="C6327" s="353" t="s">
        <v>36</v>
      </c>
      <c r="D6327" s="355">
        <v>22.68</v>
      </c>
    </row>
    <row r="6328" spans="1:4" ht="40.5">
      <c r="A6328" s="353">
        <v>97647</v>
      </c>
      <c r="B6328" s="354" t="s">
        <v>3441</v>
      </c>
      <c r="C6328" s="353" t="s">
        <v>36</v>
      </c>
      <c r="D6328" s="355">
        <v>2.2799999999999998</v>
      </c>
    </row>
    <row r="6329" spans="1:4" ht="40.5">
      <c r="A6329" s="353">
        <v>97648</v>
      </c>
      <c r="B6329" s="354" t="s">
        <v>3442</v>
      </c>
      <c r="C6329" s="353" t="s">
        <v>36</v>
      </c>
      <c r="D6329" s="355">
        <v>1.31</v>
      </c>
    </row>
    <row r="6330" spans="1:4" ht="54">
      <c r="A6330" s="353">
        <v>97649</v>
      </c>
      <c r="B6330" s="354" t="s">
        <v>3443</v>
      </c>
      <c r="C6330" s="353" t="s">
        <v>36</v>
      </c>
      <c r="D6330" s="355">
        <v>3.02</v>
      </c>
    </row>
    <row r="6331" spans="1:4" ht="40.5">
      <c r="A6331" s="353">
        <v>97650</v>
      </c>
      <c r="B6331" s="354" t="s">
        <v>3444</v>
      </c>
      <c r="C6331" s="353" t="s">
        <v>36</v>
      </c>
      <c r="D6331" s="355">
        <v>4.91</v>
      </c>
    </row>
    <row r="6332" spans="1:4" ht="40.5">
      <c r="A6332" s="353">
        <v>97651</v>
      </c>
      <c r="B6332" s="354" t="s">
        <v>3445</v>
      </c>
      <c r="C6332" s="353" t="s">
        <v>27</v>
      </c>
      <c r="D6332" s="355">
        <v>54.35</v>
      </c>
    </row>
    <row r="6333" spans="1:4" ht="40.5">
      <c r="A6333" s="353">
        <v>97652</v>
      </c>
      <c r="B6333" s="354" t="s">
        <v>3446</v>
      </c>
      <c r="C6333" s="353" t="s">
        <v>27</v>
      </c>
      <c r="D6333" s="355">
        <v>123.2</v>
      </c>
    </row>
    <row r="6334" spans="1:4" ht="40.5">
      <c r="A6334" s="353">
        <v>97653</v>
      </c>
      <c r="B6334" s="354" t="s">
        <v>3447</v>
      </c>
      <c r="C6334" s="353" t="s">
        <v>27</v>
      </c>
      <c r="D6334" s="355">
        <v>107.69</v>
      </c>
    </row>
    <row r="6335" spans="1:4" ht="54">
      <c r="A6335" s="353">
        <v>97654</v>
      </c>
      <c r="B6335" s="354" t="s">
        <v>3448</v>
      </c>
      <c r="C6335" s="353" t="s">
        <v>27</v>
      </c>
      <c r="D6335" s="355">
        <v>126.55</v>
      </c>
    </row>
    <row r="6336" spans="1:4" ht="40.5">
      <c r="A6336" s="353">
        <v>97655</v>
      </c>
      <c r="B6336" s="354" t="s">
        <v>3449</v>
      </c>
      <c r="C6336" s="353" t="s">
        <v>36</v>
      </c>
      <c r="D6336" s="355">
        <v>16.12</v>
      </c>
    </row>
    <row r="6337" spans="1:4" ht="40.5">
      <c r="A6337" s="353">
        <v>97656</v>
      </c>
      <c r="B6337" s="354" t="s">
        <v>3450</v>
      </c>
      <c r="C6337" s="353" t="s">
        <v>27</v>
      </c>
      <c r="D6337" s="355">
        <v>157.4</v>
      </c>
    </row>
    <row r="6338" spans="1:4" ht="40.5">
      <c r="A6338" s="353">
        <v>97657</v>
      </c>
      <c r="B6338" s="354" t="s">
        <v>3451</v>
      </c>
      <c r="C6338" s="353" t="s">
        <v>27</v>
      </c>
      <c r="D6338" s="355">
        <v>311.98</v>
      </c>
    </row>
    <row r="6339" spans="1:4" ht="40.5">
      <c r="A6339" s="353">
        <v>97658</v>
      </c>
      <c r="B6339" s="354" t="s">
        <v>3452</v>
      </c>
      <c r="C6339" s="353" t="s">
        <v>27</v>
      </c>
      <c r="D6339" s="355">
        <v>146.03</v>
      </c>
    </row>
    <row r="6340" spans="1:4" ht="54">
      <c r="A6340" s="353">
        <v>97659</v>
      </c>
      <c r="B6340" s="354" t="s">
        <v>3453</v>
      </c>
      <c r="C6340" s="353" t="s">
        <v>27</v>
      </c>
      <c r="D6340" s="355">
        <v>189.18</v>
      </c>
    </row>
    <row r="6341" spans="1:4" ht="40.5">
      <c r="A6341" s="353">
        <v>97660</v>
      </c>
      <c r="B6341" s="354" t="s">
        <v>3454</v>
      </c>
      <c r="C6341" s="353" t="s">
        <v>27</v>
      </c>
      <c r="D6341" s="355">
        <v>0.43</v>
      </c>
    </row>
    <row r="6342" spans="1:4" ht="27">
      <c r="A6342" s="353">
        <v>97661</v>
      </c>
      <c r="B6342" s="354" t="s">
        <v>3455</v>
      </c>
      <c r="C6342" s="353" t="s">
        <v>15</v>
      </c>
      <c r="D6342" s="355">
        <v>0.43</v>
      </c>
    </row>
    <row r="6343" spans="1:4" ht="40.5">
      <c r="A6343" s="353">
        <v>97662</v>
      </c>
      <c r="B6343" s="354" t="s">
        <v>3456</v>
      </c>
      <c r="C6343" s="353" t="s">
        <v>15</v>
      </c>
      <c r="D6343" s="355">
        <v>0.31</v>
      </c>
    </row>
    <row r="6344" spans="1:4" ht="27">
      <c r="A6344" s="353">
        <v>97663</v>
      </c>
      <c r="B6344" s="354" t="s">
        <v>3457</v>
      </c>
      <c r="C6344" s="353" t="s">
        <v>27</v>
      </c>
      <c r="D6344" s="355">
        <v>7.92</v>
      </c>
    </row>
    <row r="6345" spans="1:4" ht="27">
      <c r="A6345" s="353">
        <v>97664</v>
      </c>
      <c r="B6345" s="354" t="s">
        <v>3458</v>
      </c>
      <c r="C6345" s="353" t="s">
        <v>27</v>
      </c>
      <c r="D6345" s="355">
        <v>0.98</v>
      </c>
    </row>
    <row r="6346" spans="1:4" ht="27">
      <c r="A6346" s="353">
        <v>97665</v>
      </c>
      <c r="B6346" s="354" t="s">
        <v>3459</v>
      </c>
      <c r="C6346" s="353" t="s">
        <v>27</v>
      </c>
      <c r="D6346" s="355">
        <v>0.83</v>
      </c>
    </row>
    <row r="6347" spans="1:4" ht="27">
      <c r="A6347" s="353">
        <v>97666</v>
      </c>
      <c r="B6347" s="354" t="s">
        <v>3460</v>
      </c>
      <c r="C6347" s="353" t="s">
        <v>27</v>
      </c>
      <c r="D6347" s="355">
        <v>5.78</v>
      </c>
    </row>
    <row r="6348" spans="1:4" ht="40.5">
      <c r="A6348" s="353">
        <v>95967</v>
      </c>
      <c r="B6348" s="354" t="s">
        <v>2925</v>
      </c>
      <c r="C6348" s="353" t="s">
        <v>19</v>
      </c>
      <c r="D6348" s="355">
        <v>111.24</v>
      </c>
    </row>
    <row r="6349" spans="1:4" ht="27">
      <c r="A6349" s="353">
        <v>99058</v>
      </c>
      <c r="B6349" s="354" t="s">
        <v>4852</v>
      </c>
      <c r="C6349" s="353" t="s">
        <v>27</v>
      </c>
      <c r="D6349" s="355">
        <v>5.74</v>
      </c>
    </row>
    <row r="6350" spans="1:4" ht="54">
      <c r="A6350" s="353">
        <v>99059</v>
      </c>
      <c r="B6350" s="354" t="s">
        <v>4853</v>
      </c>
      <c r="C6350" s="353" t="s">
        <v>15</v>
      </c>
      <c r="D6350" s="355">
        <v>38.71</v>
      </c>
    </row>
    <row r="6351" spans="1:4" ht="27">
      <c r="A6351" s="353">
        <v>99060</v>
      </c>
      <c r="B6351" s="354" t="s">
        <v>6328</v>
      </c>
      <c r="C6351" s="353" t="s">
        <v>27</v>
      </c>
      <c r="D6351" s="355">
        <v>98.95</v>
      </c>
    </row>
    <row r="6352" spans="1:4" ht="27">
      <c r="A6352" s="353">
        <v>99061</v>
      </c>
      <c r="B6352" s="354" t="s">
        <v>6329</v>
      </c>
      <c r="C6352" s="353" t="s">
        <v>27</v>
      </c>
      <c r="D6352" s="355">
        <v>67.599999999999994</v>
      </c>
    </row>
    <row r="6353" spans="1:4" ht="27">
      <c r="A6353" s="353">
        <v>99062</v>
      </c>
      <c r="B6353" s="354" t="s">
        <v>4854</v>
      </c>
      <c r="C6353" s="353" t="s">
        <v>27</v>
      </c>
      <c r="D6353" s="355">
        <v>1.65</v>
      </c>
    </row>
    <row r="6354" spans="1:4" ht="27">
      <c r="A6354" s="353">
        <v>99063</v>
      </c>
      <c r="B6354" s="354" t="s">
        <v>4855</v>
      </c>
      <c r="C6354" s="353" t="s">
        <v>15</v>
      </c>
      <c r="D6354" s="355">
        <v>3.38</v>
      </c>
    </row>
    <row r="6355" spans="1:4" ht="13.5">
      <c r="A6355" s="353">
        <v>99064</v>
      </c>
      <c r="B6355" s="354" t="s">
        <v>4856</v>
      </c>
      <c r="C6355" s="353" t="s">
        <v>15</v>
      </c>
      <c r="D6355" s="355">
        <v>0.28000000000000003</v>
      </c>
    </row>
    <row r="6356" spans="1:4" ht="40.5">
      <c r="A6356" s="353">
        <v>93588</v>
      </c>
      <c r="B6356" s="354" t="s">
        <v>6330</v>
      </c>
      <c r="C6356" s="353" t="s">
        <v>84</v>
      </c>
      <c r="D6356" s="355">
        <v>2.17</v>
      </c>
    </row>
    <row r="6357" spans="1:4" ht="40.5">
      <c r="A6357" s="353">
        <v>93589</v>
      </c>
      <c r="B6357" s="354" t="s">
        <v>6331</v>
      </c>
      <c r="C6357" s="353" t="s">
        <v>84</v>
      </c>
      <c r="D6357" s="355">
        <v>1.86</v>
      </c>
    </row>
    <row r="6358" spans="1:4" ht="54">
      <c r="A6358" s="353">
        <v>93590</v>
      </c>
      <c r="B6358" s="354" t="s">
        <v>6332</v>
      </c>
      <c r="C6358" s="353" t="s">
        <v>84</v>
      </c>
      <c r="D6358" s="355">
        <v>0.68</v>
      </c>
    </row>
    <row r="6359" spans="1:4" ht="40.5">
      <c r="A6359" s="353">
        <v>93591</v>
      </c>
      <c r="B6359" s="354" t="s">
        <v>6333</v>
      </c>
      <c r="C6359" s="353" t="s">
        <v>84</v>
      </c>
      <c r="D6359" s="355">
        <v>2</v>
      </c>
    </row>
    <row r="6360" spans="1:4" ht="40.5">
      <c r="A6360" s="353">
        <v>93592</v>
      </c>
      <c r="B6360" s="354" t="s">
        <v>6334</v>
      </c>
      <c r="C6360" s="353" t="s">
        <v>84</v>
      </c>
      <c r="D6360" s="355">
        <v>1.73</v>
      </c>
    </row>
    <row r="6361" spans="1:4" ht="54">
      <c r="A6361" s="353">
        <v>93593</v>
      </c>
      <c r="B6361" s="354" t="s">
        <v>6335</v>
      </c>
      <c r="C6361" s="353" t="s">
        <v>84</v>
      </c>
      <c r="D6361" s="355">
        <v>0.63</v>
      </c>
    </row>
    <row r="6362" spans="1:4" ht="40.5">
      <c r="A6362" s="353">
        <v>93594</v>
      </c>
      <c r="B6362" s="354" t="s">
        <v>6336</v>
      </c>
      <c r="C6362" s="353" t="s">
        <v>83</v>
      </c>
      <c r="D6362" s="355">
        <v>1.44</v>
      </c>
    </row>
    <row r="6363" spans="1:4" ht="40.5">
      <c r="A6363" s="353">
        <v>93595</v>
      </c>
      <c r="B6363" s="354" t="s">
        <v>6337</v>
      </c>
      <c r="C6363" s="353" t="s">
        <v>83</v>
      </c>
      <c r="D6363" s="355">
        <v>1.25</v>
      </c>
    </row>
    <row r="6364" spans="1:4" ht="54">
      <c r="A6364" s="353">
        <v>93596</v>
      </c>
      <c r="B6364" s="354" t="s">
        <v>6338</v>
      </c>
      <c r="C6364" s="353" t="s">
        <v>83</v>
      </c>
      <c r="D6364" s="355">
        <v>0.45</v>
      </c>
    </row>
    <row r="6365" spans="1:4" ht="40.5">
      <c r="A6365" s="353">
        <v>93597</v>
      </c>
      <c r="B6365" s="354" t="s">
        <v>6339</v>
      </c>
      <c r="C6365" s="353" t="s">
        <v>83</v>
      </c>
      <c r="D6365" s="355">
        <v>1.33</v>
      </c>
    </row>
    <row r="6366" spans="1:4" ht="40.5">
      <c r="A6366" s="353">
        <v>93598</v>
      </c>
      <c r="B6366" s="354" t="s">
        <v>6340</v>
      </c>
      <c r="C6366" s="353" t="s">
        <v>83</v>
      </c>
      <c r="D6366" s="355">
        <v>1.1499999999999999</v>
      </c>
    </row>
    <row r="6367" spans="1:4" ht="54">
      <c r="A6367" s="353">
        <v>93599</v>
      </c>
      <c r="B6367" s="354" t="s">
        <v>6341</v>
      </c>
      <c r="C6367" s="353" t="s">
        <v>83</v>
      </c>
      <c r="D6367" s="355">
        <v>0.42</v>
      </c>
    </row>
    <row r="6368" spans="1:4" ht="40.5">
      <c r="A6368" s="353">
        <v>95425</v>
      </c>
      <c r="B6368" s="354" t="s">
        <v>6342</v>
      </c>
      <c r="C6368" s="353" t="s">
        <v>84</v>
      </c>
      <c r="D6368" s="355">
        <v>1.71</v>
      </c>
    </row>
    <row r="6369" spans="1:4" ht="40.5">
      <c r="A6369" s="353">
        <v>95426</v>
      </c>
      <c r="B6369" s="354" t="s">
        <v>6343</v>
      </c>
      <c r="C6369" s="353" t="s">
        <v>84</v>
      </c>
      <c r="D6369" s="355">
        <v>1.48</v>
      </c>
    </row>
    <row r="6370" spans="1:4" ht="54">
      <c r="A6370" s="353">
        <v>95427</v>
      </c>
      <c r="B6370" s="354" t="s">
        <v>6344</v>
      </c>
      <c r="C6370" s="353" t="s">
        <v>84</v>
      </c>
      <c r="D6370" s="355">
        <v>0.56000000000000005</v>
      </c>
    </row>
    <row r="6371" spans="1:4" ht="40.5">
      <c r="A6371" s="353">
        <v>95428</v>
      </c>
      <c r="B6371" s="354" t="s">
        <v>6345</v>
      </c>
      <c r="C6371" s="353" t="s">
        <v>83</v>
      </c>
      <c r="D6371" s="355">
        <v>1.1499999999999999</v>
      </c>
    </row>
    <row r="6372" spans="1:4" ht="40.5">
      <c r="A6372" s="353">
        <v>95429</v>
      </c>
      <c r="B6372" s="354" t="s">
        <v>6346</v>
      </c>
      <c r="C6372" s="353" t="s">
        <v>83</v>
      </c>
      <c r="D6372" s="355">
        <v>1</v>
      </c>
    </row>
    <row r="6373" spans="1:4" ht="54">
      <c r="A6373" s="353">
        <v>95430</v>
      </c>
      <c r="B6373" s="354" t="s">
        <v>6347</v>
      </c>
      <c r="C6373" s="353" t="s">
        <v>83</v>
      </c>
      <c r="D6373" s="355">
        <v>0.34</v>
      </c>
    </row>
    <row r="6374" spans="1:4" ht="40.5">
      <c r="A6374" s="353">
        <v>95875</v>
      </c>
      <c r="B6374" s="354" t="s">
        <v>6348</v>
      </c>
      <c r="C6374" s="353" t="s">
        <v>84</v>
      </c>
      <c r="D6374" s="355">
        <v>1.71</v>
      </c>
    </row>
    <row r="6375" spans="1:4" ht="40.5">
      <c r="A6375" s="353">
        <v>95876</v>
      </c>
      <c r="B6375" s="354" t="s">
        <v>6349</v>
      </c>
      <c r="C6375" s="353" t="s">
        <v>84</v>
      </c>
      <c r="D6375" s="355">
        <v>1.57</v>
      </c>
    </row>
    <row r="6376" spans="1:4" ht="40.5">
      <c r="A6376" s="353">
        <v>95877</v>
      </c>
      <c r="B6376" s="354" t="s">
        <v>6350</v>
      </c>
      <c r="C6376" s="353" t="s">
        <v>84</v>
      </c>
      <c r="D6376" s="355">
        <v>1.36</v>
      </c>
    </row>
    <row r="6377" spans="1:4" ht="40.5">
      <c r="A6377" s="353">
        <v>95878</v>
      </c>
      <c r="B6377" s="354" t="s">
        <v>6351</v>
      </c>
      <c r="C6377" s="353" t="s">
        <v>83</v>
      </c>
      <c r="D6377" s="355">
        <v>1.1599999999999999</v>
      </c>
    </row>
    <row r="6378" spans="1:4" ht="40.5">
      <c r="A6378" s="353">
        <v>95879</v>
      </c>
      <c r="B6378" s="354" t="s">
        <v>6352</v>
      </c>
      <c r="C6378" s="353" t="s">
        <v>83</v>
      </c>
      <c r="D6378" s="355">
        <v>1.06</v>
      </c>
    </row>
    <row r="6379" spans="1:4" ht="40.5">
      <c r="A6379" s="353">
        <v>95880</v>
      </c>
      <c r="B6379" s="354" t="s">
        <v>6353</v>
      </c>
      <c r="C6379" s="353" t="s">
        <v>83</v>
      </c>
      <c r="D6379" s="355">
        <v>0.91</v>
      </c>
    </row>
    <row r="6380" spans="1:4" ht="40.5">
      <c r="A6380" s="353">
        <v>97912</v>
      </c>
      <c r="B6380" s="354" t="s">
        <v>6354</v>
      </c>
      <c r="C6380" s="353" t="s">
        <v>84</v>
      </c>
      <c r="D6380" s="355">
        <v>2.5499999999999998</v>
      </c>
    </row>
    <row r="6381" spans="1:4" ht="40.5">
      <c r="A6381" s="353">
        <v>97913</v>
      </c>
      <c r="B6381" s="354" t="s">
        <v>6355</v>
      </c>
      <c r="C6381" s="353" t="s">
        <v>84</v>
      </c>
      <c r="D6381" s="355">
        <v>2.2200000000000002</v>
      </c>
    </row>
    <row r="6382" spans="1:4" ht="40.5">
      <c r="A6382" s="353">
        <v>97914</v>
      </c>
      <c r="B6382" s="354" t="s">
        <v>6356</v>
      </c>
      <c r="C6382" s="353" t="s">
        <v>84</v>
      </c>
      <c r="D6382" s="355">
        <v>2.0299999999999998</v>
      </c>
    </row>
    <row r="6383" spans="1:4" ht="54">
      <c r="A6383" s="353">
        <v>97915</v>
      </c>
      <c r="B6383" s="354" t="s">
        <v>6357</v>
      </c>
      <c r="C6383" s="353" t="s">
        <v>84</v>
      </c>
      <c r="D6383" s="355">
        <v>0.81</v>
      </c>
    </row>
    <row r="6384" spans="1:4" ht="40.5">
      <c r="A6384" s="353">
        <v>100937</v>
      </c>
      <c r="B6384" s="354" t="s">
        <v>6358</v>
      </c>
      <c r="C6384" s="353" t="s">
        <v>84</v>
      </c>
      <c r="D6384" s="355">
        <v>6.09</v>
      </c>
    </row>
    <row r="6385" spans="1:4" ht="40.5">
      <c r="A6385" s="353">
        <v>100938</v>
      </c>
      <c r="B6385" s="354" t="s">
        <v>6359</v>
      </c>
      <c r="C6385" s="353" t="s">
        <v>84</v>
      </c>
      <c r="D6385" s="355">
        <v>5.17</v>
      </c>
    </row>
    <row r="6386" spans="1:4" ht="40.5">
      <c r="A6386" s="353">
        <v>100939</v>
      </c>
      <c r="B6386" s="354" t="s">
        <v>6360</v>
      </c>
      <c r="C6386" s="353" t="s">
        <v>84</v>
      </c>
      <c r="D6386" s="355">
        <v>4.78</v>
      </c>
    </row>
    <row r="6387" spans="1:4" ht="40.5">
      <c r="A6387" s="353">
        <v>100940</v>
      </c>
      <c r="B6387" s="354" t="s">
        <v>6361</v>
      </c>
      <c r="C6387" s="353" t="s">
        <v>84</v>
      </c>
      <c r="D6387" s="355">
        <v>4.1100000000000003</v>
      </c>
    </row>
    <row r="6388" spans="1:4" ht="40.5">
      <c r="A6388" s="353">
        <v>100941</v>
      </c>
      <c r="B6388" s="354" t="s">
        <v>6362</v>
      </c>
      <c r="C6388" s="353" t="s">
        <v>83</v>
      </c>
      <c r="D6388" s="355">
        <v>4.0599999999999996</v>
      </c>
    </row>
    <row r="6389" spans="1:4" ht="40.5">
      <c r="A6389" s="353">
        <v>100942</v>
      </c>
      <c r="B6389" s="354" t="s">
        <v>6363</v>
      </c>
      <c r="C6389" s="353" t="s">
        <v>83</v>
      </c>
      <c r="D6389" s="355">
        <v>3.45</v>
      </c>
    </row>
    <row r="6390" spans="1:4" ht="40.5">
      <c r="A6390" s="353">
        <v>100943</v>
      </c>
      <c r="B6390" s="354" t="s">
        <v>6364</v>
      </c>
      <c r="C6390" s="353" t="s">
        <v>83</v>
      </c>
      <c r="D6390" s="355">
        <v>3.17</v>
      </c>
    </row>
    <row r="6391" spans="1:4" ht="40.5">
      <c r="A6391" s="353">
        <v>100944</v>
      </c>
      <c r="B6391" s="354" t="s">
        <v>6365</v>
      </c>
      <c r="C6391" s="353" t="s">
        <v>83</v>
      </c>
      <c r="D6391" s="355">
        <v>2.75</v>
      </c>
    </row>
    <row r="6392" spans="1:4" ht="40.5">
      <c r="A6392" s="353">
        <v>100945</v>
      </c>
      <c r="B6392" s="354" t="s">
        <v>6366</v>
      </c>
      <c r="C6392" s="353" t="s">
        <v>83</v>
      </c>
      <c r="D6392" s="355">
        <v>1.81</v>
      </c>
    </row>
    <row r="6393" spans="1:4" ht="40.5">
      <c r="A6393" s="353">
        <v>100946</v>
      </c>
      <c r="B6393" s="354" t="s">
        <v>6367</v>
      </c>
      <c r="C6393" s="353" t="s">
        <v>83</v>
      </c>
      <c r="D6393" s="355">
        <v>1.56</v>
      </c>
    </row>
    <row r="6394" spans="1:4" ht="40.5">
      <c r="A6394" s="353">
        <v>100947</v>
      </c>
      <c r="B6394" s="354" t="s">
        <v>6368</v>
      </c>
      <c r="C6394" s="353" t="s">
        <v>83</v>
      </c>
      <c r="D6394" s="355">
        <v>1.44</v>
      </c>
    </row>
    <row r="6395" spans="1:4" ht="54">
      <c r="A6395" s="353">
        <v>100948</v>
      </c>
      <c r="B6395" s="354" t="s">
        <v>6369</v>
      </c>
      <c r="C6395" s="353" t="s">
        <v>83</v>
      </c>
      <c r="D6395" s="355">
        <v>0.56999999999999995</v>
      </c>
    </row>
    <row r="6396" spans="1:4" ht="40.5">
      <c r="A6396" s="353">
        <v>100949</v>
      </c>
      <c r="B6396" s="354" t="s">
        <v>6370</v>
      </c>
      <c r="C6396" s="353" t="s">
        <v>83</v>
      </c>
      <c r="D6396" s="355">
        <v>4.32</v>
      </c>
    </row>
    <row r="6397" spans="1:4" ht="54">
      <c r="A6397" s="353">
        <v>100950</v>
      </c>
      <c r="B6397" s="354" t="s">
        <v>6371</v>
      </c>
      <c r="C6397" s="353" t="s">
        <v>83</v>
      </c>
      <c r="D6397" s="355">
        <v>2.37</v>
      </c>
    </row>
    <row r="6398" spans="1:4" ht="67.5">
      <c r="A6398" s="353">
        <v>100951</v>
      </c>
      <c r="B6398" s="354" t="s">
        <v>6372</v>
      </c>
      <c r="C6398" s="353" t="s">
        <v>83</v>
      </c>
      <c r="D6398" s="355">
        <v>2.0499999999999998</v>
      </c>
    </row>
    <row r="6399" spans="1:4" ht="67.5">
      <c r="A6399" s="353">
        <v>100952</v>
      </c>
      <c r="B6399" s="354" t="s">
        <v>6373</v>
      </c>
      <c r="C6399" s="353" t="s">
        <v>83</v>
      </c>
      <c r="D6399" s="355">
        <v>1.89</v>
      </c>
    </row>
    <row r="6400" spans="1:4" ht="81">
      <c r="A6400" s="353">
        <v>100953</v>
      </c>
      <c r="B6400" s="354" t="s">
        <v>6374</v>
      </c>
      <c r="C6400" s="353" t="s">
        <v>83</v>
      </c>
      <c r="D6400" s="355">
        <v>0.75</v>
      </c>
    </row>
    <row r="6401" spans="1:4" ht="54">
      <c r="A6401" s="353">
        <v>100954</v>
      </c>
      <c r="B6401" s="354" t="s">
        <v>6375</v>
      </c>
      <c r="C6401" s="353" t="s">
        <v>83</v>
      </c>
      <c r="D6401" s="355">
        <v>5.67</v>
      </c>
    </row>
    <row r="6402" spans="1:4" ht="40.5">
      <c r="A6402" s="353">
        <v>100955</v>
      </c>
      <c r="B6402" s="354" t="s">
        <v>6376</v>
      </c>
      <c r="C6402" s="353" t="s">
        <v>84</v>
      </c>
      <c r="D6402" s="355">
        <v>3.48</v>
      </c>
    </row>
    <row r="6403" spans="1:4" ht="40.5">
      <c r="A6403" s="353">
        <v>100956</v>
      </c>
      <c r="B6403" s="354" t="s">
        <v>6377</v>
      </c>
      <c r="C6403" s="353" t="s">
        <v>84</v>
      </c>
      <c r="D6403" s="355">
        <v>3.03</v>
      </c>
    </row>
    <row r="6404" spans="1:4" ht="40.5">
      <c r="A6404" s="353">
        <v>100957</v>
      </c>
      <c r="B6404" s="354" t="s">
        <v>6378</v>
      </c>
      <c r="C6404" s="353" t="s">
        <v>84</v>
      </c>
      <c r="D6404" s="355">
        <v>2.76</v>
      </c>
    </row>
    <row r="6405" spans="1:4" ht="54">
      <c r="A6405" s="353">
        <v>100958</v>
      </c>
      <c r="B6405" s="354" t="s">
        <v>6379</v>
      </c>
      <c r="C6405" s="353" t="s">
        <v>84</v>
      </c>
      <c r="D6405" s="355">
        <v>1.1100000000000001</v>
      </c>
    </row>
    <row r="6406" spans="1:4" ht="40.5">
      <c r="A6406" s="353">
        <v>100959</v>
      </c>
      <c r="B6406" s="354" t="s">
        <v>6380</v>
      </c>
      <c r="C6406" s="353" t="s">
        <v>84</v>
      </c>
      <c r="D6406" s="355">
        <v>8.31</v>
      </c>
    </row>
    <row r="6407" spans="1:4" ht="40.5">
      <c r="A6407" s="353">
        <v>100960</v>
      </c>
      <c r="B6407" s="354" t="s">
        <v>6381</v>
      </c>
      <c r="C6407" s="353" t="s">
        <v>84</v>
      </c>
      <c r="D6407" s="355">
        <v>2.5299999999999998</v>
      </c>
    </row>
    <row r="6408" spans="1:4" ht="40.5">
      <c r="A6408" s="353">
        <v>100961</v>
      </c>
      <c r="B6408" s="354" t="s">
        <v>6382</v>
      </c>
      <c r="C6408" s="353" t="s">
        <v>84</v>
      </c>
      <c r="D6408" s="355">
        <v>2.19</v>
      </c>
    </row>
    <row r="6409" spans="1:4" ht="40.5">
      <c r="A6409" s="353">
        <v>100962</v>
      </c>
      <c r="B6409" s="354" t="s">
        <v>6383</v>
      </c>
      <c r="C6409" s="353" t="s">
        <v>84</v>
      </c>
      <c r="D6409" s="355">
        <v>1.99</v>
      </c>
    </row>
    <row r="6410" spans="1:4" ht="54">
      <c r="A6410" s="353">
        <v>100963</v>
      </c>
      <c r="B6410" s="354" t="s">
        <v>6384</v>
      </c>
      <c r="C6410" s="353" t="s">
        <v>84</v>
      </c>
      <c r="D6410" s="355">
        <v>0.79</v>
      </c>
    </row>
    <row r="6411" spans="1:4" ht="40.5">
      <c r="A6411" s="353">
        <v>100964</v>
      </c>
      <c r="B6411" s="354" t="s">
        <v>6385</v>
      </c>
      <c r="C6411" s="353" t="s">
        <v>84</v>
      </c>
      <c r="D6411" s="355">
        <v>6.08</v>
      </c>
    </row>
    <row r="6412" spans="1:4" ht="81">
      <c r="A6412" s="353">
        <v>100973</v>
      </c>
      <c r="B6412" s="354" t="s">
        <v>6386</v>
      </c>
      <c r="C6412" s="353" t="s">
        <v>24</v>
      </c>
      <c r="D6412" s="355">
        <v>6.05</v>
      </c>
    </row>
    <row r="6413" spans="1:4" ht="81">
      <c r="A6413" s="353">
        <v>100974</v>
      </c>
      <c r="B6413" s="354" t="s">
        <v>6387</v>
      </c>
      <c r="C6413" s="353" t="s">
        <v>24</v>
      </c>
      <c r="D6413" s="355">
        <v>5.94</v>
      </c>
    </row>
    <row r="6414" spans="1:4" ht="81">
      <c r="A6414" s="353">
        <v>100975</v>
      </c>
      <c r="B6414" s="354" t="s">
        <v>6388</v>
      </c>
      <c r="C6414" s="353" t="s">
        <v>24</v>
      </c>
      <c r="D6414" s="355">
        <v>6.25</v>
      </c>
    </row>
    <row r="6415" spans="1:4" ht="54">
      <c r="A6415" s="353">
        <v>100965</v>
      </c>
      <c r="B6415" s="354" t="s">
        <v>6389</v>
      </c>
      <c r="C6415" s="353" t="s">
        <v>83</v>
      </c>
      <c r="D6415" s="355">
        <v>1.32</v>
      </c>
    </row>
    <row r="6416" spans="1:4" ht="54">
      <c r="A6416" s="353">
        <v>100966</v>
      </c>
      <c r="B6416" s="354" t="s">
        <v>6390</v>
      </c>
      <c r="C6416" s="353" t="s">
        <v>83</v>
      </c>
      <c r="D6416" s="355">
        <v>1.1299999999999999</v>
      </c>
    </row>
    <row r="6417" spans="1:4" ht="54">
      <c r="A6417" s="353">
        <v>100969</v>
      </c>
      <c r="B6417" s="354" t="s">
        <v>6393</v>
      </c>
      <c r="C6417" s="353" t="s">
        <v>83</v>
      </c>
      <c r="D6417" s="355">
        <v>1.75</v>
      </c>
    </row>
    <row r="6418" spans="1:4" ht="54">
      <c r="A6418" s="353">
        <v>100970</v>
      </c>
      <c r="B6418" s="354" t="s">
        <v>6394</v>
      </c>
      <c r="C6418" s="353" t="s">
        <v>83</v>
      </c>
      <c r="D6418" s="355">
        <v>1.48</v>
      </c>
    </row>
    <row r="6419" spans="1:4" ht="54">
      <c r="A6419" s="353">
        <v>102330</v>
      </c>
      <c r="B6419" s="354" t="s">
        <v>6391</v>
      </c>
      <c r="C6419" s="353" t="s">
        <v>83</v>
      </c>
      <c r="D6419" s="355">
        <v>1.05</v>
      </c>
    </row>
    <row r="6420" spans="1:4" ht="67.5">
      <c r="A6420" s="353">
        <v>102331</v>
      </c>
      <c r="B6420" s="354" t="s">
        <v>6392</v>
      </c>
      <c r="C6420" s="353" t="s">
        <v>83</v>
      </c>
      <c r="D6420" s="355">
        <v>0.41</v>
      </c>
    </row>
    <row r="6421" spans="1:4" ht="54">
      <c r="A6421" s="353">
        <v>102332</v>
      </c>
      <c r="B6421" s="354" t="s">
        <v>6395</v>
      </c>
      <c r="C6421" s="353" t="s">
        <v>83</v>
      </c>
      <c r="D6421" s="355">
        <v>1.38</v>
      </c>
    </row>
    <row r="6422" spans="1:4" ht="67.5">
      <c r="A6422" s="353">
        <v>102333</v>
      </c>
      <c r="B6422" s="354" t="s">
        <v>6396</v>
      </c>
      <c r="C6422" s="353" t="s">
        <v>83</v>
      </c>
      <c r="D6422" s="355">
        <v>0.55000000000000004</v>
      </c>
    </row>
    <row r="6423" spans="1:4" ht="54">
      <c r="A6423" s="353">
        <v>101019</v>
      </c>
      <c r="B6423" s="354" t="s">
        <v>6397</v>
      </c>
      <c r="C6423" s="353" t="s">
        <v>45</v>
      </c>
      <c r="D6423" s="355">
        <v>370.03</v>
      </c>
    </row>
    <row r="6424" spans="1:4" ht="40.5">
      <c r="A6424" s="353">
        <v>101479</v>
      </c>
      <c r="B6424" s="354" t="s">
        <v>6398</v>
      </c>
      <c r="C6424" s="353" t="s">
        <v>45</v>
      </c>
      <c r="D6424" s="355">
        <v>107.81</v>
      </c>
    </row>
    <row r="6425" spans="1:4" ht="40.5">
      <c r="A6425" s="353">
        <v>102568</v>
      </c>
      <c r="B6425" s="354" t="s">
        <v>7004</v>
      </c>
      <c r="C6425" s="353" t="s">
        <v>45</v>
      </c>
      <c r="D6425" s="355">
        <v>183.65</v>
      </c>
    </row>
    <row r="6426" spans="1:4" ht="81">
      <c r="A6426" s="353">
        <v>100976</v>
      </c>
      <c r="B6426" s="354" t="s">
        <v>6399</v>
      </c>
      <c r="C6426" s="353" t="s">
        <v>24</v>
      </c>
      <c r="D6426" s="355">
        <v>6.18</v>
      </c>
    </row>
    <row r="6427" spans="1:4" ht="81">
      <c r="A6427" s="353">
        <v>100977</v>
      </c>
      <c r="B6427" s="354" t="s">
        <v>6400</v>
      </c>
      <c r="C6427" s="353" t="s">
        <v>24</v>
      </c>
      <c r="D6427" s="355">
        <v>5.09</v>
      </c>
    </row>
    <row r="6428" spans="1:4" ht="81">
      <c r="A6428" s="353">
        <v>100978</v>
      </c>
      <c r="B6428" s="354" t="s">
        <v>6401</v>
      </c>
      <c r="C6428" s="353" t="s">
        <v>24</v>
      </c>
      <c r="D6428" s="355">
        <v>4.68</v>
      </c>
    </row>
    <row r="6429" spans="1:4" ht="81">
      <c r="A6429" s="353">
        <v>100979</v>
      </c>
      <c r="B6429" s="354" t="s">
        <v>6402</v>
      </c>
      <c r="C6429" s="353" t="s">
        <v>24</v>
      </c>
      <c r="D6429" s="355">
        <v>4.7</v>
      </c>
    </row>
    <row r="6430" spans="1:4" ht="81">
      <c r="A6430" s="353">
        <v>100980</v>
      </c>
      <c r="B6430" s="354" t="s">
        <v>6403</v>
      </c>
      <c r="C6430" s="353" t="s">
        <v>24</v>
      </c>
      <c r="D6430" s="355">
        <v>4.49</v>
      </c>
    </row>
    <row r="6431" spans="1:4" ht="67.5">
      <c r="A6431" s="353">
        <v>100981</v>
      </c>
      <c r="B6431" s="354" t="s">
        <v>6404</v>
      </c>
      <c r="C6431" s="353" t="s">
        <v>24</v>
      </c>
      <c r="D6431" s="355">
        <v>6.22</v>
      </c>
    </row>
    <row r="6432" spans="1:4" ht="67.5">
      <c r="A6432" s="353">
        <v>100982</v>
      </c>
      <c r="B6432" s="354" t="s">
        <v>6405</v>
      </c>
      <c r="C6432" s="353" t="s">
        <v>24</v>
      </c>
      <c r="D6432" s="355">
        <v>6.06</v>
      </c>
    </row>
    <row r="6433" spans="1:4" ht="67.5">
      <c r="A6433" s="353">
        <v>100983</v>
      </c>
      <c r="B6433" s="354" t="s">
        <v>6406</v>
      </c>
      <c r="C6433" s="353" t="s">
        <v>24</v>
      </c>
      <c r="D6433" s="355">
        <v>6.36</v>
      </c>
    </row>
    <row r="6434" spans="1:4" ht="67.5">
      <c r="A6434" s="353">
        <v>100984</v>
      </c>
      <c r="B6434" s="354" t="s">
        <v>6407</v>
      </c>
      <c r="C6434" s="353" t="s">
        <v>24</v>
      </c>
      <c r="D6434" s="355">
        <v>6.28</v>
      </c>
    </row>
    <row r="6435" spans="1:4" ht="40.5">
      <c r="A6435" s="353">
        <v>100985</v>
      </c>
      <c r="B6435" s="354" t="s">
        <v>6408</v>
      </c>
      <c r="C6435" s="353" t="s">
        <v>24</v>
      </c>
      <c r="D6435" s="355">
        <v>5.05</v>
      </c>
    </row>
    <row r="6436" spans="1:4" ht="40.5">
      <c r="A6436" s="353">
        <v>100986</v>
      </c>
      <c r="B6436" s="354" t="s">
        <v>6409</v>
      </c>
      <c r="C6436" s="353" t="s">
        <v>24</v>
      </c>
      <c r="D6436" s="355">
        <v>6.21</v>
      </c>
    </row>
    <row r="6437" spans="1:4" ht="40.5">
      <c r="A6437" s="353">
        <v>100987</v>
      </c>
      <c r="B6437" s="354" t="s">
        <v>6410</v>
      </c>
      <c r="C6437" s="353" t="s">
        <v>24</v>
      </c>
      <c r="D6437" s="355">
        <v>7.55</v>
      </c>
    </row>
    <row r="6438" spans="1:4" ht="40.5">
      <c r="A6438" s="353">
        <v>100988</v>
      </c>
      <c r="B6438" s="354" t="s">
        <v>6411</v>
      </c>
      <c r="C6438" s="353" t="s">
        <v>24</v>
      </c>
      <c r="D6438" s="355">
        <v>8.06</v>
      </c>
    </row>
    <row r="6439" spans="1:4" ht="81">
      <c r="A6439" s="353">
        <v>100989</v>
      </c>
      <c r="B6439" s="354" t="s">
        <v>6412</v>
      </c>
      <c r="C6439" s="353" t="s">
        <v>45</v>
      </c>
      <c r="D6439" s="355">
        <v>4.0199999999999996</v>
      </c>
    </row>
    <row r="6440" spans="1:4" ht="81">
      <c r="A6440" s="353">
        <v>100990</v>
      </c>
      <c r="B6440" s="354" t="s">
        <v>6413</v>
      </c>
      <c r="C6440" s="353" t="s">
        <v>45</v>
      </c>
      <c r="D6440" s="355">
        <v>3.95</v>
      </c>
    </row>
    <row r="6441" spans="1:4" ht="81">
      <c r="A6441" s="353">
        <v>100991</v>
      </c>
      <c r="B6441" s="354" t="s">
        <v>6414</v>
      </c>
      <c r="C6441" s="353" t="s">
        <v>45</v>
      </c>
      <c r="D6441" s="355">
        <v>4.1900000000000004</v>
      </c>
    </row>
    <row r="6442" spans="1:4" ht="81">
      <c r="A6442" s="353">
        <v>100992</v>
      </c>
      <c r="B6442" s="354" t="s">
        <v>6415</v>
      </c>
      <c r="C6442" s="353" t="s">
        <v>45</v>
      </c>
      <c r="D6442" s="355">
        <v>4.12</v>
      </c>
    </row>
    <row r="6443" spans="1:4" ht="81">
      <c r="A6443" s="353">
        <v>100993</v>
      </c>
      <c r="B6443" s="354" t="s">
        <v>6416</v>
      </c>
      <c r="C6443" s="353" t="s">
        <v>45</v>
      </c>
      <c r="D6443" s="355">
        <v>3.38</v>
      </c>
    </row>
    <row r="6444" spans="1:4" ht="81">
      <c r="A6444" s="353">
        <v>100994</v>
      </c>
      <c r="B6444" s="354" t="s">
        <v>6417</v>
      </c>
      <c r="C6444" s="353" t="s">
        <v>45</v>
      </c>
      <c r="D6444" s="355">
        <v>3.1</v>
      </c>
    </row>
    <row r="6445" spans="1:4" ht="81">
      <c r="A6445" s="353">
        <v>100995</v>
      </c>
      <c r="B6445" s="354" t="s">
        <v>6418</v>
      </c>
      <c r="C6445" s="353" t="s">
        <v>45</v>
      </c>
      <c r="D6445" s="355">
        <v>3.13</v>
      </c>
    </row>
    <row r="6446" spans="1:4" ht="81">
      <c r="A6446" s="353">
        <v>100996</v>
      </c>
      <c r="B6446" s="354" t="s">
        <v>6419</v>
      </c>
      <c r="C6446" s="353" t="s">
        <v>45</v>
      </c>
      <c r="D6446" s="355">
        <v>2.99</v>
      </c>
    </row>
    <row r="6447" spans="1:4" ht="67.5">
      <c r="A6447" s="353">
        <v>100997</v>
      </c>
      <c r="B6447" s="354" t="s">
        <v>6420</v>
      </c>
      <c r="C6447" s="353" t="s">
        <v>45</v>
      </c>
      <c r="D6447" s="355">
        <v>4.1399999999999997</v>
      </c>
    </row>
    <row r="6448" spans="1:4" ht="67.5">
      <c r="A6448" s="353">
        <v>100998</v>
      </c>
      <c r="B6448" s="354" t="s">
        <v>6421</v>
      </c>
      <c r="C6448" s="353" t="s">
        <v>45</v>
      </c>
      <c r="D6448" s="355">
        <v>4.05</v>
      </c>
    </row>
    <row r="6449" spans="1:4" ht="67.5">
      <c r="A6449" s="353">
        <v>100999</v>
      </c>
      <c r="B6449" s="354" t="s">
        <v>6422</v>
      </c>
      <c r="C6449" s="353" t="s">
        <v>45</v>
      </c>
      <c r="D6449" s="355">
        <v>4.2699999999999996</v>
      </c>
    </row>
    <row r="6450" spans="1:4" ht="67.5">
      <c r="A6450" s="353">
        <v>101000</v>
      </c>
      <c r="B6450" s="354" t="s">
        <v>6423</v>
      </c>
      <c r="C6450" s="353" t="s">
        <v>45</v>
      </c>
      <c r="D6450" s="355">
        <v>4.2</v>
      </c>
    </row>
    <row r="6451" spans="1:4" ht="27">
      <c r="A6451" s="353">
        <v>101001</v>
      </c>
      <c r="B6451" s="354" t="s">
        <v>6424</v>
      </c>
      <c r="C6451" s="353" t="s">
        <v>45</v>
      </c>
      <c r="D6451" s="355">
        <v>3.37</v>
      </c>
    </row>
    <row r="6452" spans="1:4" ht="40.5">
      <c r="A6452" s="353">
        <v>101002</v>
      </c>
      <c r="B6452" s="354" t="s">
        <v>6425</v>
      </c>
      <c r="C6452" s="353" t="s">
        <v>45</v>
      </c>
      <c r="D6452" s="355">
        <v>4.12</v>
      </c>
    </row>
    <row r="6453" spans="1:4" ht="40.5">
      <c r="A6453" s="353">
        <v>101003</v>
      </c>
      <c r="B6453" s="354" t="s">
        <v>6426</v>
      </c>
      <c r="C6453" s="353" t="s">
        <v>45</v>
      </c>
      <c r="D6453" s="355">
        <v>5.01</v>
      </c>
    </row>
    <row r="6454" spans="1:4" ht="40.5">
      <c r="A6454" s="353">
        <v>101004</v>
      </c>
      <c r="B6454" s="354" t="s">
        <v>6427</v>
      </c>
      <c r="C6454" s="353" t="s">
        <v>45</v>
      </c>
      <c r="D6454" s="355">
        <v>5.37</v>
      </c>
    </row>
    <row r="6455" spans="1:4" ht="27">
      <c r="A6455" s="353">
        <v>101005</v>
      </c>
      <c r="B6455" s="354" t="s">
        <v>6428</v>
      </c>
      <c r="C6455" s="353" t="s">
        <v>24</v>
      </c>
      <c r="D6455" s="355">
        <v>13.26</v>
      </c>
    </row>
    <row r="6456" spans="1:4" ht="27">
      <c r="A6456" s="353">
        <v>101006</v>
      </c>
      <c r="B6456" s="354" t="s">
        <v>6429</v>
      </c>
      <c r="C6456" s="353" t="s">
        <v>24</v>
      </c>
      <c r="D6456" s="355">
        <v>14.42</v>
      </c>
    </row>
    <row r="6457" spans="1:4" ht="27">
      <c r="A6457" s="353">
        <v>101007</v>
      </c>
      <c r="B6457" s="354" t="s">
        <v>6430</v>
      </c>
      <c r="C6457" s="353" t="s">
        <v>24</v>
      </c>
      <c r="D6457" s="355">
        <v>3.84</v>
      </c>
    </row>
    <row r="6458" spans="1:4" ht="27">
      <c r="A6458" s="353">
        <v>101008</v>
      </c>
      <c r="B6458" s="354" t="s">
        <v>6431</v>
      </c>
      <c r="C6458" s="353" t="s">
        <v>24</v>
      </c>
      <c r="D6458" s="355">
        <v>3.81</v>
      </c>
    </row>
    <row r="6459" spans="1:4" ht="40.5">
      <c r="A6459" s="353">
        <v>101009</v>
      </c>
      <c r="B6459" s="354" t="s">
        <v>6432</v>
      </c>
      <c r="C6459" s="353" t="s">
        <v>45</v>
      </c>
      <c r="D6459" s="355">
        <v>28.7</v>
      </c>
    </row>
    <row r="6460" spans="1:4" ht="40.5">
      <c r="A6460" s="353">
        <v>101010</v>
      </c>
      <c r="B6460" s="354" t="s">
        <v>6433</v>
      </c>
      <c r="C6460" s="353" t="s">
        <v>45</v>
      </c>
      <c r="D6460" s="355">
        <v>18.07</v>
      </c>
    </row>
    <row r="6461" spans="1:4" ht="54">
      <c r="A6461" s="353">
        <v>101013</v>
      </c>
      <c r="B6461" s="354" t="s">
        <v>6434</v>
      </c>
      <c r="C6461" s="353" t="s">
        <v>45</v>
      </c>
      <c r="D6461" s="355">
        <v>30</v>
      </c>
    </row>
    <row r="6462" spans="1:4" ht="54">
      <c r="A6462" s="353">
        <v>101014</v>
      </c>
      <c r="B6462" s="354" t="s">
        <v>6435</v>
      </c>
      <c r="C6462" s="353" t="s">
        <v>45</v>
      </c>
      <c r="D6462" s="355">
        <v>27.49</v>
      </c>
    </row>
    <row r="6463" spans="1:4" ht="54">
      <c r="A6463" s="353">
        <v>101015</v>
      </c>
      <c r="B6463" s="354" t="s">
        <v>6436</v>
      </c>
      <c r="C6463" s="353" t="s">
        <v>45</v>
      </c>
      <c r="D6463" s="355">
        <v>22.57</v>
      </c>
    </row>
    <row r="6464" spans="1:4" ht="54">
      <c r="A6464" s="353">
        <v>101016</v>
      </c>
      <c r="B6464" s="354" t="s">
        <v>6437</v>
      </c>
      <c r="C6464" s="353" t="s">
        <v>45</v>
      </c>
      <c r="D6464" s="355">
        <v>26.13</v>
      </c>
    </row>
    <row r="6465" spans="1:4" ht="54">
      <c r="A6465" s="353">
        <v>101017</v>
      </c>
      <c r="B6465" s="354" t="s">
        <v>6438</v>
      </c>
      <c r="C6465" s="353" t="s">
        <v>45</v>
      </c>
      <c r="D6465" s="355">
        <v>19.809999999999999</v>
      </c>
    </row>
    <row r="6466" spans="1:4" ht="54">
      <c r="A6466" s="353">
        <v>101018</v>
      </c>
      <c r="B6466" s="354" t="s">
        <v>6439</v>
      </c>
      <c r="C6466" s="353" t="s">
        <v>45</v>
      </c>
      <c r="D6466" s="355">
        <v>16.27</v>
      </c>
    </row>
    <row r="6467" spans="1:4" ht="54">
      <c r="A6467" s="353">
        <v>101463</v>
      </c>
      <c r="B6467" s="354" t="s">
        <v>6440</v>
      </c>
      <c r="C6467" s="353" t="s">
        <v>45</v>
      </c>
      <c r="D6467" s="355">
        <v>30.08</v>
      </c>
    </row>
    <row r="6468" spans="1:4" ht="54">
      <c r="A6468" s="353">
        <v>101464</v>
      </c>
      <c r="B6468" s="354" t="s">
        <v>6441</v>
      </c>
      <c r="C6468" s="353" t="s">
        <v>45</v>
      </c>
      <c r="D6468" s="355">
        <v>23.11</v>
      </c>
    </row>
    <row r="6469" spans="1:4" ht="54">
      <c r="A6469" s="353">
        <v>101465</v>
      </c>
      <c r="B6469" s="354" t="s">
        <v>6442</v>
      </c>
      <c r="C6469" s="353" t="s">
        <v>45</v>
      </c>
      <c r="D6469" s="355">
        <v>17.66</v>
      </c>
    </row>
    <row r="6470" spans="1:4" ht="54">
      <c r="A6470" s="353">
        <v>101466</v>
      </c>
      <c r="B6470" s="354" t="s">
        <v>6443</v>
      </c>
      <c r="C6470" s="353" t="s">
        <v>45</v>
      </c>
      <c r="D6470" s="355">
        <v>14.36</v>
      </c>
    </row>
    <row r="6471" spans="1:4" ht="54">
      <c r="A6471" s="353">
        <v>101467</v>
      </c>
      <c r="B6471" s="354" t="s">
        <v>6444</v>
      </c>
      <c r="C6471" s="353" t="s">
        <v>45</v>
      </c>
      <c r="D6471" s="355">
        <v>12.02</v>
      </c>
    </row>
    <row r="6472" spans="1:4" ht="54">
      <c r="A6472" s="353">
        <v>101468</v>
      </c>
      <c r="B6472" s="354" t="s">
        <v>6445</v>
      </c>
      <c r="C6472" s="353" t="s">
        <v>45</v>
      </c>
      <c r="D6472" s="355">
        <v>11</v>
      </c>
    </row>
    <row r="6473" spans="1:4" ht="54">
      <c r="A6473" s="353">
        <v>101469</v>
      </c>
      <c r="B6473" s="354" t="s">
        <v>6446</v>
      </c>
      <c r="C6473" s="353" t="s">
        <v>45</v>
      </c>
      <c r="D6473" s="355">
        <v>24.62</v>
      </c>
    </row>
    <row r="6474" spans="1:4" ht="54">
      <c r="A6474" s="353">
        <v>101470</v>
      </c>
      <c r="B6474" s="354" t="s">
        <v>6447</v>
      </c>
      <c r="C6474" s="353" t="s">
        <v>45</v>
      </c>
      <c r="D6474" s="355">
        <v>19.53</v>
      </c>
    </row>
    <row r="6475" spans="1:4" ht="54">
      <c r="A6475" s="353">
        <v>101471</v>
      </c>
      <c r="B6475" s="354" t="s">
        <v>6448</v>
      </c>
      <c r="C6475" s="353" t="s">
        <v>45</v>
      </c>
      <c r="D6475" s="355">
        <v>16.760000000000002</v>
      </c>
    </row>
    <row r="6476" spans="1:4" ht="54">
      <c r="A6476" s="353">
        <v>101472</v>
      </c>
      <c r="B6476" s="354" t="s">
        <v>6449</v>
      </c>
      <c r="C6476" s="353" t="s">
        <v>45</v>
      </c>
      <c r="D6476" s="355">
        <v>13.05</v>
      </c>
    </row>
    <row r="6477" spans="1:4" ht="54">
      <c r="A6477" s="353">
        <v>101473</v>
      </c>
      <c r="B6477" s="354" t="s">
        <v>6450</v>
      </c>
      <c r="C6477" s="353" t="s">
        <v>45</v>
      </c>
      <c r="D6477" s="355">
        <v>18.78</v>
      </c>
    </row>
    <row r="6478" spans="1:4" ht="54">
      <c r="A6478" s="353">
        <v>101474</v>
      </c>
      <c r="B6478" s="354" t="s">
        <v>6451</v>
      </c>
      <c r="C6478" s="353" t="s">
        <v>45</v>
      </c>
      <c r="D6478" s="355">
        <v>13.43</v>
      </c>
    </row>
    <row r="6479" spans="1:4" ht="54">
      <c r="A6479" s="353">
        <v>101475</v>
      </c>
      <c r="B6479" s="354" t="s">
        <v>6452</v>
      </c>
      <c r="C6479" s="353" t="s">
        <v>45</v>
      </c>
      <c r="D6479" s="355">
        <v>11.92</v>
      </c>
    </row>
    <row r="6480" spans="1:4" ht="54">
      <c r="A6480" s="353">
        <v>101476</v>
      </c>
      <c r="B6480" s="354" t="s">
        <v>6453</v>
      </c>
      <c r="C6480" s="353" t="s">
        <v>45</v>
      </c>
      <c r="D6480" s="355">
        <v>10.63</v>
      </c>
    </row>
    <row r="6481" spans="1:4" ht="54">
      <c r="A6481" s="353">
        <v>101477</v>
      </c>
      <c r="B6481" s="354" t="s">
        <v>6454</v>
      </c>
      <c r="C6481" s="353" t="s">
        <v>45</v>
      </c>
      <c r="D6481" s="355">
        <v>8.6999999999999993</v>
      </c>
    </row>
    <row r="6482" spans="1:4" ht="54">
      <c r="A6482" s="353">
        <v>101478</v>
      </c>
      <c r="B6482" s="354" t="s">
        <v>6455</v>
      </c>
      <c r="C6482" s="353" t="s">
        <v>45</v>
      </c>
      <c r="D6482" s="355">
        <v>7.4</v>
      </c>
    </row>
    <row r="6483" spans="1:4" ht="54">
      <c r="A6483" s="353">
        <v>101480</v>
      </c>
      <c r="B6483" s="354" t="s">
        <v>6456</v>
      </c>
      <c r="C6483" s="353" t="s">
        <v>45</v>
      </c>
      <c r="D6483" s="355">
        <v>44.03</v>
      </c>
    </row>
    <row r="6484" spans="1:4" ht="54">
      <c r="A6484" s="353">
        <v>101481</v>
      </c>
      <c r="B6484" s="354" t="s">
        <v>6457</v>
      </c>
      <c r="C6484" s="353" t="s">
        <v>45</v>
      </c>
      <c r="D6484" s="355">
        <v>31.8</v>
      </c>
    </row>
    <row r="6485" spans="1:4" ht="54">
      <c r="A6485" s="353">
        <v>101482</v>
      </c>
      <c r="B6485" s="354" t="s">
        <v>6458</v>
      </c>
      <c r="C6485" s="353" t="s">
        <v>45</v>
      </c>
      <c r="D6485" s="355">
        <v>23.77</v>
      </c>
    </row>
    <row r="6486" spans="1:4" ht="54">
      <c r="A6486" s="353">
        <v>101483</v>
      </c>
      <c r="B6486" s="354" t="s">
        <v>6459</v>
      </c>
      <c r="C6486" s="353" t="s">
        <v>45</v>
      </c>
      <c r="D6486" s="355">
        <v>24.67</v>
      </c>
    </row>
    <row r="6487" spans="1:4" ht="54">
      <c r="A6487" s="353">
        <v>101484</v>
      </c>
      <c r="B6487" s="354" t="s">
        <v>6460</v>
      </c>
      <c r="C6487" s="353" t="s">
        <v>45</v>
      </c>
      <c r="D6487" s="355">
        <v>127.87</v>
      </c>
    </row>
    <row r="6488" spans="1:4" ht="54">
      <c r="A6488" s="353">
        <v>101485</v>
      </c>
      <c r="B6488" s="354" t="s">
        <v>6461</v>
      </c>
      <c r="C6488" s="353" t="s">
        <v>45</v>
      </c>
      <c r="D6488" s="355">
        <v>98.16</v>
      </c>
    </row>
    <row r="6489" spans="1:4" ht="54">
      <c r="A6489" s="353">
        <v>101486</v>
      </c>
      <c r="B6489" s="354" t="s">
        <v>6462</v>
      </c>
      <c r="C6489" s="353" t="s">
        <v>45</v>
      </c>
      <c r="D6489" s="355">
        <v>88.41</v>
      </c>
    </row>
    <row r="6490" spans="1:4" ht="54">
      <c r="A6490" s="353">
        <v>101487</v>
      </c>
      <c r="B6490" s="354" t="s">
        <v>6463</v>
      </c>
      <c r="C6490" s="353" t="s">
        <v>45</v>
      </c>
      <c r="D6490" s="355">
        <v>64.739999999999995</v>
      </c>
    </row>
    <row r="6491" spans="1:4" ht="54">
      <c r="A6491" s="353">
        <v>101488</v>
      </c>
      <c r="B6491" s="354" t="s">
        <v>6464</v>
      </c>
      <c r="C6491" s="353" t="s">
        <v>45</v>
      </c>
      <c r="D6491" s="355">
        <v>56.02</v>
      </c>
    </row>
    <row r="6492" spans="1:4" ht="54">
      <c r="A6492" s="353">
        <v>101188</v>
      </c>
      <c r="B6492" s="354" t="s">
        <v>6465</v>
      </c>
      <c r="C6492" s="353" t="s">
        <v>15</v>
      </c>
      <c r="D6492" s="355">
        <v>4.28</v>
      </c>
    </row>
    <row r="6493" spans="1:4" ht="67.5">
      <c r="A6493" s="353">
        <v>101189</v>
      </c>
      <c r="B6493" s="354" t="s">
        <v>6466</v>
      </c>
      <c r="C6493" s="353" t="s">
        <v>15</v>
      </c>
      <c r="D6493" s="355">
        <v>57.59</v>
      </c>
    </row>
    <row r="6494" spans="1:4" ht="67.5">
      <c r="A6494" s="353">
        <v>101190</v>
      </c>
      <c r="B6494" s="354" t="s">
        <v>6467</v>
      </c>
      <c r="C6494" s="353" t="s">
        <v>15</v>
      </c>
      <c r="D6494" s="355">
        <v>56.97</v>
      </c>
    </row>
    <row r="6495" spans="1:4" ht="54">
      <c r="A6495" s="353">
        <v>101191</v>
      </c>
      <c r="B6495" s="354" t="s">
        <v>6468</v>
      </c>
      <c r="C6495" s="353" t="s">
        <v>15</v>
      </c>
      <c r="D6495" s="355">
        <v>57.28</v>
      </c>
    </row>
    <row r="6496" spans="1:4" ht="67.5">
      <c r="A6496" s="353">
        <v>101192</v>
      </c>
      <c r="B6496" s="354" t="s">
        <v>6469</v>
      </c>
      <c r="C6496" s="353" t="s">
        <v>15</v>
      </c>
      <c r="D6496" s="355">
        <v>56.82</v>
      </c>
    </row>
    <row r="6497" spans="1:4" ht="67.5">
      <c r="A6497" s="353">
        <v>101193</v>
      </c>
      <c r="B6497" s="354" t="s">
        <v>6470</v>
      </c>
      <c r="C6497" s="353" t="s">
        <v>15</v>
      </c>
      <c r="D6497" s="355">
        <v>51.04</v>
      </c>
    </row>
    <row r="6498" spans="1:4" ht="54">
      <c r="A6498" s="353">
        <v>101194</v>
      </c>
      <c r="B6498" s="354" t="s">
        <v>6471</v>
      </c>
      <c r="C6498" s="353" t="s">
        <v>15</v>
      </c>
      <c r="D6498" s="355">
        <v>51.35</v>
      </c>
    </row>
    <row r="6499" spans="1:4" ht="67.5">
      <c r="A6499" s="353">
        <v>101197</v>
      </c>
      <c r="B6499" s="354" t="s">
        <v>6472</v>
      </c>
      <c r="C6499" s="353" t="s">
        <v>15</v>
      </c>
      <c r="D6499" s="355">
        <v>100.62</v>
      </c>
    </row>
    <row r="6500" spans="1:4" ht="67.5">
      <c r="A6500" s="353">
        <v>101198</v>
      </c>
      <c r="B6500" s="354" t="s">
        <v>6473</v>
      </c>
      <c r="C6500" s="353" t="s">
        <v>15</v>
      </c>
      <c r="D6500" s="355">
        <v>74.900000000000006</v>
      </c>
    </row>
    <row r="6501" spans="1:4" ht="67.5">
      <c r="A6501" s="353">
        <v>101199</v>
      </c>
      <c r="B6501" s="354" t="s">
        <v>6474</v>
      </c>
      <c r="C6501" s="353" t="s">
        <v>15</v>
      </c>
      <c r="D6501" s="355">
        <v>75.67</v>
      </c>
    </row>
    <row r="6502" spans="1:4" ht="67.5">
      <c r="A6502" s="353">
        <v>101200</v>
      </c>
      <c r="B6502" s="354" t="s">
        <v>6475</v>
      </c>
      <c r="C6502" s="353" t="s">
        <v>15</v>
      </c>
      <c r="D6502" s="355">
        <v>35.630000000000003</v>
      </c>
    </row>
    <row r="6503" spans="1:4" ht="67.5">
      <c r="A6503" s="353">
        <v>101201</v>
      </c>
      <c r="B6503" s="354" t="s">
        <v>6476</v>
      </c>
      <c r="C6503" s="353" t="s">
        <v>15</v>
      </c>
      <c r="D6503" s="355">
        <v>45.4</v>
      </c>
    </row>
    <row r="6504" spans="1:4" ht="81">
      <c r="A6504" s="353">
        <v>101202</v>
      </c>
      <c r="B6504" s="354" t="s">
        <v>6477</v>
      </c>
      <c r="C6504" s="353" t="s">
        <v>15</v>
      </c>
      <c r="D6504" s="355">
        <v>29.59</v>
      </c>
    </row>
    <row r="6505" spans="1:4" ht="67.5">
      <c r="A6505" s="353">
        <v>101203</v>
      </c>
      <c r="B6505" s="354" t="s">
        <v>6478</v>
      </c>
      <c r="C6505" s="353" t="s">
        <v>15</v>
      </c>
      <c r="D6505" s="355">
        <v>28.81</v>
      </c>
    </row>
    <row r="6506" spans="1:4" ht="67.5">
      <c r="A6506" s="353">
        <v>101204</v>
      </c>
      <c r="B6506" s="354" t="s">
        <v>6479</v>
      </c>
      <c r="C6506" s="353" t="s">
        <v>15</v>
      </c>
      <c r="D6506" s="355">
        <v>29.12</v>
      </c>
    </row>
    <row r="6507" spans="1:4" ht="54">
      <c r="A6507" s="353">
        <v>101205</v>
      </c>
      <c r="B6507" s="354" t="s">
        <v>6480</v>
      </c>
      <c r="C6507" s="353" t="s">
        <v>15</v>
      </c>
      <c r="D6507" s="355">
        <v>29.59</v>
      </c>
    </row>
    <row r="6508" spans="1:4" ht="94.5">
      <c r="A6508" s="353">
        <v>102362</v>
      </c>
      <c r="B6508" s="354" t="s">
        <v>6915</v>
      </c>
      <c r="C6508" s="353" t="s">
        <v>36</v>
      </c>
      <c r="D6508" s="355">
        <v>181.41</v>
      </c>
    </row>
    <row r="6509" spans="1:4" ht="94.5">
      <c r="A6509" s="353">
        <v>102363</v>
      </c>
      <c r="B6509" s="354" t="s">
        <v>6916</v>
      </c>
      <c r="C6509" s="353" t="s">
        <v>36</v>
      </c>
      <c r="D6509" s="355">
        <v>192.51</v>
      </c>
    </row>
    <row r="6510" spans="1:4" ht="94.5">
      <c r="A6510" s="353">
        <v>102364</v>
      </c>
      <c r="B6510" s="354" t="s">
        <v>6917</v>
      </c>
      <c r="C6510" s="353" t="s">
        <v>36</v>
      </c>
      <c r="D6510" s="355">
        <v>212.62</v>
      </c>
    </row>
    <row r="6511" spans="1:4" ht="27">
      <c r="A6511" s="353">
        <v>98509</v>
      </c>
      <c r="B6511" s="354" t="s">
        <v>3548</v>
      </c>
      <c r="C6511" s="353" t="s">
        <v>27</v>
      </c>
      <c r="D6511" s="355">
        <v>55.29</v>
      </c>
    </row>
    <row r="6512" spans="1:4" ht="40.5">
      <c r="A6512" s="353">
        <v>98510</v>
      </c>
      <c r="B6512" s="354" t="s">
        <v>3549</v>
      </c>
      <c r="C6512" s="353" t="s">
        <v>27</v>
      </c>
      <c r="D6512" s="355">
        <v>77.08</v>
      </c>
    </row>
    <row r="6513" spans="1:4" ht="40.5">
      <c r="A6513" s="353">
        <v>98511</v>
      </c>
      <c r="B6513" s="354" t="s">
        <v>3550</v>
      </c>
      <c r="C6513" s="353" t="s">
        <v>27</v>
      </c>
      <c r="D6513" s="355">
        <v>150.04</v>
      </c>
    </row>
    <row r="6514" spans="1:4" ht="27">
      <c r="A6514" s="353">
        <v>98516</v>
      </c>
      <c r="B6514" s="354" t="s">
        <v>3551</v>
      </c>
      <c r="C6514" s="353" t="s">
        <v>27</v>
      </c>
      <c r="D6514" s="355">
        <v>298.38</v>
      </c>
    </row>
    <row r="6515" spans="1:4" ht="27">
      <c r="A6515" s="353">
        <v>98519</v>
      </c>
      <c r="B6515" s="354" t="s">
        <v>3552</v>
      </c>
      <c r="C6515" s="353" t="s">
        <v>36</v>
      </c>
      <c r="D6515" s="355">
        <v>1.38</v>
      </c>
    </row>
    <row r="6516" spans="1:4" ht="13.5">
      <c r="A6516" s="353">
        <v>98520</v>
      </c>
      <c r="B6516" s="354" t="s">
        <v>3553</v>
      </c>
      <c r="C6516" s="353" t="s">
        <v>36</v>
      </c>
      <c r="D6516" s="355">
        <v>3.54</v>
      </c>
    </row>
    <row r="6517" spans="1:4" ht="27">
      <c r="A6517" s="353">
        <v>98521</v>
      </c>
      <c r="B6517" s="354" t="s">
        <v>3554</v>
      </c>
      <c r="C6517" s="353" t="s">
        <v>36</v>
      </c>
      <c r="D6517" s="355">
        <v>0.24</v>
      </c>
    </row>
    <row r="6518" spans="1:4" ht="40.5">
      <c r="A6518" s="353">
        <v>98522</v>
      </c>
      <c r="B6518" s="354" t="s">
        <v>3555</v>
      </c>
      <c r="C6518" s="353" t="s">
        <v>15</v>
      </c>
      <c r="D6518" s="355">
        <v>126.47</v>
      </c>
    </row>
    <row r="6519" spans="1:4" ht="27">
      <c r="A6519" s="353">
        <v>98524</v>
      </c>
      <c r="B6519" s="354" t="s">
        <v>3556</v>
      </c>
      <c r="C6519" s="353" t="s">
        <v>36</v>
      </c>
      <c r="D6519" s="355">
        <v>2.2200000000000002</v>
      </c>
    </row>
    <row r="6520" spans="1:4" ht="27">
      <c r="A6520" s="353">
        <v>98503</v>
      </c>
      <c r="B6520" s="354" t="s">
        <v>3557</v>
      </c>
      <c r="C6520" s="353" t="s">
        <v>36</v>
      </c>
      <c r="D6520" s="355">
        <v>15.92</v>
      </c>
    </row>
    <row r="6521" spans="1:4" ht="13.5">
      <c r="A6521" s="353">
        <v>98504</v>
      </c>
      <c r="B6521" s="354" t="s">
        <v>3558</v>
      </c>
      <c r="C6521" s="353" t="s">
        <v>36</v>
      </c>
      <c r="D6521" s="355">
        <v>11.42</v>
      </c>
    </row>
    <row r="6522" spans="1:4" ht="13.5">
      <c r="A6522" s="353">
        <v>98505</v>
      </c>
      <c r="B6522" s="354" t="s">
        <v>3559</v>
      </c>
      <c r="C6522" s="353" t="s">
        <v>36</v>
      </c>
      <c r="D6522" s="355">
        <v>78.849999999999994</v>
      </c>
    </row>
    <row r="6523" spans="1:4" ht="54">
      <c r="A6523" s="353">
        <v>98525</v>
      </c>
      <c r="B6523" s="354" t="s">
        <v>3560</v>
      </c>
      <c r="C6523" s="353" t="s">
        <v>36</v>
      </c>
      <c r="D6523" s="355">
        <v>0.27</v>
      </c>
    </row>
    <row r="6524" spans="1:4" ht="54">
      <c r="A6524" s="353">
        <v>98526</v>
      </c>
      <c r="B6524" s="354" t="s">
        <v>3561</v>
      </c>
      <c r="C6524" s="353" t="s">
        <v>27</v>
      </c>
      <c r="D6524" s="355">
        <v>54.44</v>
      </c>
    </row>
    <row r="6525" spans="1:4" ht="54">
      <c r="A6525" s="353">
        <v>98527</v>
      </c>
      <c r="B6525" s="354" t="s">
        <v>3562</v>
      </c>
      <c r="C6525" s="353" t="s">
        <v>27</v>
      </c>
      <c r="D6525" s="355">
        <v>117.21</v>
      </c>
    </row>
    <row r="6526" spans="1:4" ht="40.5">
      <c r="A6526" s="353">
        <v>98528</v>
      </c>
      <c r="B6526" s="354" t="s">
        <v>3563</v>
      </c>
      <c r="C6526" s="353" t="s">
        <v>27</v>
      </c>
      <c r="D6526" s="355">
        <v>171.4</v>
      </c>
    </row>
    <row r="6527" spans="1:4" ht="40.5">
      <c r="A6527" s="353">
        <v>98529</v>
      </c>
      <c r="B6527" s="354" t="s">
        <v>3564</v>
      </c>
      <c r="C6527" s="353" t="s">
        <v>27</v>
      </c>
      <c r="D6527" s="355">
        <v>48.01</v>
      </c>
    </row>
    <row r="6528" spans="1:4" ht="40.5">
      <c r="A6528" s="353">
        <v>98530</v>
      </c>
      <c r="B6528" s="354" t="s">
        <v>3565</v>
      </c>
      <c r="C6528" s="353" t="s">
        <v>27</v>
      </c>
      <c r="D6528" s="355">
        <v>85.53</v>
      </c>
    </row>
    <row r="6529" spans="1:4" ht="40.5">
      <c r="A6529" s="353">
        <v>98531</v>
      </c>
      <c r="B6529" s="354" t="s">
        <v>3566</v>
      </c>
      <c r="C6529" s="353" t="s">
        <v>27</v>
      </c>
      <c r="D6529" s="355">
        <v>196.8</v>
      </c>
    </row>
    <row r="6530" spans="1:4" ht="27">
      <c r="A6530" s="353">
        <v>98532</v>
      </c>
      <c r="B6530" s="354" t="s">
        <v>3567</v>
      </c>
      <c r="C6530" s="353" t="s">
        <v>27</v>
      </c>
      <c r="D6530" s="355">
        <v>76.8</v>
      </c>
    </row>
    <row r="6531" spans="1:4" ht="40.5">
      <c r="A6531" s="353">
        <v>98533</v>
      </c>
      <c r="B6531" s="354" t="s">
        <v>3568</v>
      </c>
      <c r="C6531" s="353" t="s">
        <v>27</v>
      </c>
      <c r="D6531" s="355">
        <v>203.93</v>
      </c>
    </row>
    <row r="6532" spans="1:4" ht="40.5">
      <c r="A6532" s="353">
        <v>98534</v>
      </c>
      <c r="B6532" s="354" t="s">
        <v>3569</v>
      </c>
      <c r="C6532" s="353" t="s">
        <v>27</v>
      </c>
      <c r="D6532" s="355">
        <v>530.05999999999995</v>
      </c>
    </row>
    <row r="6533" spans="1:4" ht="40.5">
      <c r="A6533" s="353">
        <v>98535</v>
      </c>
      <c r="B6533" s="354" t="s">
        <v>3570</v>
      </c>
      <c r="C6533" s="353" t="s">
        <v>27</v>
      </c>
      <c r="D6533" s="355">
        <v>825.99</v>
      </c>
    </row>
    <row r="6534" spans="1:4" ht="27">
      <c r="A6534" s="353">
        <v>88238</v>
      </c>
      <c r="B6534" s="354" t="s">
        <v>114</v>
      </c>
      <c r="C6534" s="353" t="s">
        <v>19</v>
      </c>
      <c r="D6534" s="355">
        <v>13.4</v>
      </c>
    </row>
    <row r="6535" spans="1:4" ht="27">
      <c r="A6535" s="353">
        <v>88239</v>
      </c>
      <c r="B6535" s="354" t="s">
        <v>33</v>
      </c>
      <c r="C6535" s="353" t="s">
        <v>19</v>
      </c>
      <c r="D6535" s="355">
        <v>14.57</v>
      </c>
    </row>
    <row r="6536" spans="1:4" ht="27">
      <c r="A6536" s="353">
        <v>88240</v>
      </c>
      <c r="B6536" s="354" t="s">
        <v>115</v>
      </c>
      <c r="C6536" s="353" t="s">
        <v>19</v>
      </c>
      <c r="D6536" s="355">
        <v>10.27</v>
      </c>
    </row>
    <row r="6537" spans="1:4" ht="27">
      <c r="A6537" s="353">
        <v>88241</v>
      </c>
      <c r="B6537" s="354" t="s">
        <v>116</v>
      </c>
      <c r="C6537" s="353" t="s">
        <v>19</v>
      </c>
      <c r="D6537" s="355">
        <v>13.74</v>
      </c>
    </row>
    <row r="6538" spans="1:4" ht="27">
      <c r="A6538" s="353">
        <v>88242</v>
      </c>
      <c r="B6538" s="354" t="s">
        <v>117</v>
      </c>
      <c r="C6538" s="353" t="s">
        <v>19</v>
      </c>
      <c r="D6538" s="355">
        <v>14.06</v>
      </c>
    </row>
    <row r="6539" spans="1:4" ht="27">
      <c r="A6539" s="353">
        <v>88243</v>
      </c>
      <c r="B6539" s="354" t="s">
        <v>118</v>
      </c>
      <c r="C6539" s="353" t="s">
        <v>19</v>
      </c>
      <c r="D6539" s="355">
        <v>16.98</v>
      </c>
    </row>
    <row r="6540" spans="1:4" ht="13.5">
      <c r="A6540" s="353">
        <v>88245</v>
      </c>
      <c r="B6540" s="354" t="s">
        <v>119</v>
      </c>
      <c r="C6540" s="353" t="s">
        <v>19</v>
      </c>
      <c r="D6540" s="355">
        <v>17.579999999999998</v>
      </c>
    </row>
    <row r="6541" spans="1:4" ht="27">
      <c r="A6541" s="353">
        <v>88246</v>
      </c>
      <c r="B6541" s="354" t="s">
        <v>120</v>
      </c>
      <c r="C6541" s="353" t="s">
        <v>19</v>
      </c>
      <c r="D6541" s="355">
        <v>14.9</v>
      </c>
    </row>
    <row r="6542" spans="1:4" ht="27">
      <c r="A6542" s="353">
        <v>88247</v>
      </c>
      <c r="B6542" s="354" t="s">
        <v>41</v>
      </c>
      <c r="C6542" s="353" t="s">
        <v>19</v>
      </c>
      <c r="D6542" s="355">
        <v>14</v>
      </c>
    </row>
    <row r="6543" spans="1:4" ht="27">
      <c r="A6543" s="353">
        <v>88248</v>
      </c>
      <c r="B6543" s="354" t="s">
        <v>1055</v>
      </c>
      <c r="C6543" s="353" t="s">
        <v>19</v>
      </c>
      <c r="D6543" s="355">
        <v>13.48</v>
      </c>
    </row>
    <row r="6544" spans="1:4" ht="27">
      <c r="A6544" s="353">
        <v>88249</v>
      </c>
      <c r="B6544" s="354" t="s">
        <v>121</v>
      </c>
      <c r="C6544" s="353" t="s">
        <v>19</v>
      </c>
      <c r="D6544" s="355">
        <v>20.079999999999998</v>
      </c>
    </row>
    <row r="6545" spans="1:4" ht="27">
      <c r="A6545" s="353">
        <v>88250</v>
      </c>
      <c r="B6545" s="354" t="s">
        <v>122</v>
      </c>
      <c r="C6545" s="353" t="s">
        <v>19</v>
      </c>
      <c r="D6545" s="355">
        <v>11.83</v>
      </c>
    </row>
    <row r="6546" spans="1:4" ht="27">
      <c r="A6546" s="353">
        <v>88251</v>
      </c>
      <c r="B6546" s="354" t="s">
        <v>123</v>
      </c>
      <c r="C6546" s="353" t="s">
        <v>19</v>
      </c>
      <c r="D6546" s="355">
        <v>14.09</v>
      </c>
    </row>
    <row r="6547" spans="1:4" ht="27">
      <c r="A6547" s="353">
        <v>88252</v>
      </c>
      <c r="B6547" s="354" t="s">
        <v>124</v>
      </c>
      <c r="C6547" s="353" t="s">
        <v>19</v>
      </c>
      <c r="D6547" s="355">
        <v>14.72</v>
      </c>
    </row>
    <row r="6548" spans="1:4" ht="27">
      <c r="A6548" s="353">
        <v>88253</v>
      </c>
      <c r="B6548" s="354" t="s">
        <v>125</v>
      </c>
      <c r="C6548" s="353" t="s">
        <v>19</v>
      </c>
      <c r="D6548" s="355">
        <v>6.79</v>
      </c>
    </row>
    <row r="6549" spans="1:4" ht="27">
      <c r="A6549" s="353">
        <v>88255</v>
      </c>
      <c r="B6549" s="354" t="s">
        <v>126</v>
      </c>
      <c r="C6549" s="353" t="s">
        <v>19</v>
      </c>
      <c r="D6549" s="355">
        <v>21.45</v>
      </c>
    </row>
    <row r="6550" spans="1:4" ht="27">
      <c r="A6550" s="353">
        <v>88256</v>
      </c>
      <c r="B6550" s="354" t="s">
        <v>20</v>
      </c>
      <c r="C6550" s="353" t="s">
        <v>19</v>
      </c>
      <c r="D6550" s="355">
        <v>17.61</v>
      </c>
    </row>
    <row r="6551" spans="1:4" ht="27">
      <c r="A6551" s="353">
        <v>88257</v>
      </c>
      <c r="B6551" s="354" t="s">
        <v>127</v>
      </c>
      <c r="C6551" s="353" t="s">
        <v>19</v>
      </c>
      <c r="D6551" s="355">
        <v>12.75</v>
      </c>
    </row>
    <row r="6552" spans="1:4" ht="27">
      <c r="A6552" s="353">
        <v>88258</v>
      </c>
      <c r="B6552" s="354" t="s">
        <v>575</v>
      </c>
      <c r="C6552" s="353" t="s">
        <v>19</v>
      </c>
      <c r="D6552" s="355">
        <v>10.3</v>
      </c>
    </row>
    <row r="6553" spans="1:4" ht="13.5">
      <c r="A6553" s="353">
        <v>88260</v>
      </c>
      <c r="B6553" s="354" t="s">
        <v>128</v>
      </c>
      <c r="C6553" s="353" t="s">
        <v>19</v>
      </c>
      <c r="D6553" s="355">
        <v>17.41</v>
      </c>
    </row>
    <row r="6554" spans="1:4" ht="27">
      <c r="A6554" s="353">
        <v>88261</v>
      </c>
      <c r="B6554" s="354" t="s">
        <v>40</v>
      </c>
      <c r="C6554" s="353" t="s">
        <v>19</v>
      </c>
      <c r="D6554" s="355">
        <v>18.77</v>
      </c>
    </row>
    <row r="6555" spans="1:4" ht="27">
      <c r="A6555" s="353">
        <v>88262</v>
      </c>
      <c r="B6555" s="354" t="s">
        <v>34</v>
      </c>
      <c r="C6555" s="353" t="s">
        <v>19</v>
      </c>
      <c r="D6555" s="355">
        <v>17.48</v>
      </c>
    </row>
    <row r="6556" spans="1:4" ht="40.5">
      <c r="A6556" s="353">
        <v>88263</v>
      </c>
      <c r="B6556" s="354" t="s">
        <v>1056</v>
      </c>
      <c r="C6556" s="353" t="s">
        <v>19</v>
      </c>
      <c r="D6556" s="355">
        <v>11.38</v>
      </c>
    </row>
    <row r="6557" spans="1:4" ht="13.5">
      <c r="A6557" s="353">
        <v>88264</v>
      </c>
      <c r="B6557" s="354" t="s">
        <v>39</v>
      </c>
      <c r="C6557" s="353" t="s">
        <v>19</v>
      </c>
      <c r="D6557" s="355">
        <v>18.3</v>
      </c>
    </row>
    <row r="6558" spans="1:4" ht="27">
      <c r="A6558" s="353">
        <v>88265</v>
      </c>
      <c r="B6558" s="354" t="s">
        <v>129</v>
      </c>
      <c r="C6558" s="353" t="s">
        <v>19</v>
      </c>
      <c r="D6558" s="355">
        <v>18.3</v>
      </c>
    </row>
    <row r="6559" spans="1:4" ht="27">
      <c r="A6559" s="353">
        <v>88266</v>
      </c>
      <c r="B6559" s="354" t="s">
        <v>130</v>
      </c>
      <c r="C6559" s="353" t="s">
        <v>19</v>
      </c>
      <c r="D6559" s="355">
        <v>18.39</v>
      </c>
    </row>
    <row r="6560" spans="1:4" ht="27">
      <c r="A6560" s="353">
        <v>88267</v>
      </c>
      <c r="B6560" s="354" t="s">
        <v>38</v>
      </c>
      <c r="C6560" s="353" t="s">
        <v>19</v>
      </c>
      <c r="D6560" s="355">
        <v>17.66</v>
      </c>
    </row>
    <row r="6561" spans="1:4" ht="13.5">
      <c r="A6561" s="353">
        <v>88269</v>
      </c>
      <c r="B6561" s="354" t="s">
        <v>131</v>
      </c>
      <c r="C6561" s="353" t="s">
        <v>19</v>
      </c>
      <c r="D6561" s="355">
        <v>17.579999999999998</v>
      </c>
    </row>
    <row r="6562" spans="1:4" ht="27">
      <c r="A6562" s="353">
        <v>88270</v>
      </c>
      <c r="B6562" s="354" t="s">
        <v>132</v>
      </c>
      <c r="C6562" s="353" t="s">
        <v>19</v>
      </c>
      <c r="D6562" s="355">
        <v>18.489999999999998</v>
      </c>
    </row>
    <row r="6563" spans="1:4" ht="13.5">
      <c r="A6563" s="353">
        <v>88272</v>
      </c>
      <c r="B6563" s="354" t="s">
        <v>133</v>
      </c>
      <c r="C6563" s="353" t="s">
        <v>19</v>
      </c>
      <c r="D6563" s="355">
        <v>18.45</v>
      </c>
    </row>
    <row r="6564" spans="1:4" ht="13.5">
      <c r="A6564" s="353">
        <v>88273</v>
      </c>
      <c r="B6564" s="354" t="s">
        <v>134</v>
      </c>
      <c r="C6564" s="353" t="s">
        <v>19</v>
      </c>
      <c r="D6564" s="355">
        <v>17.8</v>
      </c>
    </row>
    <row r="6565" spans="1:4" ht="27">
      <c r="A6565" s="353">
        <v>88274</v>
      </c>
      <c r="B6565" s="354" t="s">
        <v>135</v>
      </c>
      <c r="C6565" s="353" t="s">
        <v>19</v>
      </c>
      <c r="D6565" s="355">
        <v>17.899999999999999</v>
      </c>
    </row>
    <row r="6566" spans="1:4" ht="27">
      <c r="A6566" s="353">
        <v>88275</v>
      </c>
      <c r="B6566" s="354" t="s">
        <v>136</v>
      </c>
      <c r="C6566" s="353" t="s">
        <v>19</v>
      </c>
      <c r="D6566" s="355">
        <v>18.489999999999998</v>
      </c>
    </row>
    <row r="6567" spans="1:4" ht="27">
      <c r="A6567" s="353">
        <v>88277</v>
      </c>
      <c r="B6567" s="354" t="s">
        <v>137</v>
      </c>
      <c r="C6567" s="353" t="s">
        <v>19</v>
      </c>
      <c r="D6567" s="355">
        <v>13.51</v>
      </c>
    </row>
    <row r="6568" spans="1:4" ht="27">
      <c r="A6568" s="353">
        <v>88278</v>
      </c>
      <c r="B6568" s="354" t="s">
        <v>138</v>
      </c>
      <c r="C6568" s="353" t="s">
        <v>19</v>
      </c>
      <c r="D6568" s="355">
        <v>12.66</v>
      </c>
    </row>
    <row r="6569" spans="1:4" ht="27">
      <c r="A6569" s="353">
        <v>88279</v>
      </c>
      <c r="B6569" s="354" t="s">
        <v>139</v>
      </c>
      <c r="C6569" s="353" t="s">
        <v>19</v>
      </c>
      <c r="D6569" s="355">
        <v>19.510000000000002</v>
      </c>
    </row>
    <row r="6570" spans="1:4" ht="27">
      <c r="A6570" s="353">
        <v>88281</v>
      </c>
      <c r="B6570" s="354" t="s">
        <v>140</v>
      </c>
      <c r="C6570" s="353" t="s">
        <v>19</v>
      </c>
      <c r="D6570" s="355">
        <v>13.54</v>
      </c>
    </row>
    <row r="6571" spans="1:4" ht="27">
      <c r="A6571" s="353">
        <v>88282</v>
      </c>
      <c r="B6571" s="354" t="s">
        <v>141</v>
      </c>
      <c r="C6571" s="353" t="s">
        <v>19</v>
      </c>
      <c r="D6571" s="355">
        <v>14.19</v>
      </c>
    </row>
    <row r="6572" spans="1:4" ht="27">
      <c r="A6572" s="353">
        <v>88283</v>
      </c>
      <c r="B6572" s="354" t="s">
        <v>142</v>
      </c>
      <c r="C6572" s="353" t="s">
        <v>19</v>
      </c>
      <c r="D6572" s="355">
        <v>17.97</v>
      </c>
    </row>
    <row r="6573" spans="1:4" ht="27">
      <c r="A6573" s="353">
        <v>88284</v>
      </c>
      <c r="B6573" s="354" t="s">
        <v>143</v>
      </c>
      <c r="C6573" s="353" t="s">
        <v>19</v>
      </c>
      <c r="D6573" s="355">
        <v>13.35</v>
      </c>
    </row>
    <row r="6574" spans="1:4" ht="27">
      <c r="A6574" s="353">
        <v>88285</v>
      </c>
      <c r="B6574" s="354" t="s">
        <v>144</v>
      </c>
      <c r="C6574" s="353" t="s">
        <v>19</v>
      </c>
      <c r="D6574" s="355">
        <v>15.2</v>
      </c>
    </row>
    <row r="6575" spans="1:4" ht="27">
      <c r="A6575" s="353">
        <v>88286</v>
      </c>
      <c r="B6575" s="354" t="s">
        <v>145</v>
      </c>
      <c r="C6575" s="353" t="s">
        <v>19</v>
      </c>
      <c r="D6575" s="355">
        <v>16.22</v>
      </c>
    </row>
    <row r="6576" spans="1:4" ht="13.5">
      <c r="A6576" s="353">
        <v>88288</v>
      </c>
      <c r="B6576" s="354" t="s">
        <v>146</v>
      </c>
      <c r="C6576" s="353" t="s">
        <v>19</v>
      </c>
      <c r="D6576" s="355">
        <v>8.25</v>
      </c>
    </row>
    <row r="6577" spans="1:4" ht="27">
      <c r="A6577" s="353">
        <v>88291</v>
      </c>
      <c r="B6577" s="354" t="s">
        <v>147</v>
      </c>
      <c r="C6577" s="353" t="s">
        <v>19</v>
      </c>
      <c r="D6577" s="355">
        <v>13.1</v>
      </c>
    </row>
    <row r="6578" spans="1:4" ht="27">
      <c r="A6578" s="353">
        <v>88292</v>
      </c>
      <c r="B6578" s="354" t="s">
        <v>148</v>
      </c>
      <c r="C6578" s="353" t="s">
        <v>19</v>
      </c>
      <c r="D6578" s="355">
        <v>13.62</v>
      </c>
    </row>
    <row r="6579" spans="1:4" ht="27">
      <c r="A6579" s="353">
        <v>88293</v>
      </c>
      <c r="B6579" s="354" t="s">
        <v>149</v>
      </c>
      <c r="C6579" s="353" t="s">
        <v>19</v>
      </c>
      <c r="D6579" s="355">
        <v>15.45</v>
      </c>
    </row>
    <row r="6580" spans="1:4" ht="27">
      <c r="A6580" s="353">
        <v>88294</v>
      </c>
      <c r="B6580" s="354" t="s">
        <v>150</v>
      </c>
      <c r="C6580" s="353" t="s">
        <v>19</v>
      </c>
      <c r="D6580" s="355">
        <v>16.690000000000001</v>
      </c>
    </row>
    <row r="6581" spans="1:4" ht="27">
      <c r="A6581" s="353">
        <v>88295</v>
      </c>
      <c r="B6581" s="354" t="s">
        <v>151</v>
      </c>
      <c r="C6581" s="353" t="s">
        <v>19</v>
      </c>
      <c r="D6581" s="355">
        <v>12.85</v>
      </c>
    </row>
    <row r="6582" spans="1:4" ht="27">
      <c r="A6582" s="353">
        <v>88296</v>
      </c>
      <c r="B6582" s="354" t="s">
        <v>152</v>
      </c>
      <c r="C6582" s="353" t="s">
        <v>19</v>
      </c>
      <c r="D6582" s="355">
        <v>12.9</v>
      </c>
    </row>
    <row r="6583" spans="1:4" ht="27">
      <c r="A6583" s="353">
        <v>88297</v>
      </c>
      <c r="B6583" s="354" t="s">
        <v>153</v>
      </c>
      <c r="C6583" s="353" t="s">
        <v>19</v>
      </c>
      <c r="D6583" s="355">
        <v>13.4</v>
      </c>
    </row>
    <row r="6584" spans="1:4" ht="27">
      <c r="A6584" s="353">
        <v>88298</v>
      </c>
      <c r="B6584" s="354" t="s">
        <v>154</v>
      </c>
      <c r="C6584" s="353" t="s">
        <v>19</v>
      </c>
      <c r="D6584" s="355">
        <v>11.16</v>
      </c>
    </row>
    <row r="6585" spans="1:4" ht="27">
      <c r="A6585" s="353">
        <v>88299</v>
      </c>
      <c r="B6585" s="354" t="s">
        <v>155</v>
      </c>
      <c r="C6585" s="353" t="s">
        <v>19</v>
      </c>
      <c r="D6585" s="355">
        <v>15.66</v>
      </c>
    </row>
    <row r="6586" spans="1:4" ht="27">
      <c r="A6586" s="353">
        <v>88300</v>
      </c>
      <c r="B6586" s="354" t="s">
        <v>156</v>
      </c>
      <c r="C6586" s="353" t="s">
        <v>19</v>
      </c>
      <c r="D6586" s="355">
        <v>18.559999999999999</v>
      </c>
    </row>
    <row r="6587" spans="1:4" ht="27">
      <c r="A6587" s="353">
        <v>88301</v>
      </c>
      <c r="B6587" s="354" t="s">
        <v>157</v>
      </c>
      <c r="C6587" s="353" t="s">
        <v>19</v>
      </c>
      <c r="D6587" s="355">
        <v>14.34</v>
      </c>
    </row>
    <row r="6588" spans="1:4" ht="27">
      <c r="A6588" s="353">
        <v>88302</v>
      </c>
      <c r="B6588" s="354" t="s">
        <v>158</v>
      </c>
      <c r="C6588" s="353" t="s">
        <v>19</v>
      </c>
      <c r="D6588" s="355">
        <v>16.079999999999998</v>
      </c>
    </row>
    <row r="6589" spans="1:4" ht="27">
      <c r="A6589" s="353">
        <v>88303</v>
      </c>
      <c r="B6589" s="354" t="s">
        <v>159</v>
      </c>
      <c r="C6589" s="353" t="s">
        <v>19</v>
      </c>
      <c r="D6589" s="355">
        <v>13.38</v>
      </c>
    </row>
    <row r="6590" spans="1:4" ht="40.5">
      <c r="A6590" s="353">
        <v>88304</v>
      </c>
      <c r="B6590" s="354" t="s">
        <v>1057</v>
      </c>
      <c r="C6590" s="353" t="s">
        <v>19</v>
      </c>
      <c r="D6590" s="355">
        <v>14.21</v>
      </c>
    </row>
    <row r="6591" spans="1:4" ht="27">
      <c r="A6591" s="353">
        <v>88306</v>
      </c>
      <c r="B6591" s="354" t="s">
        <v>160</v>
      </c>
      <c r="C6591" s="353" t="s">
        <v>19</v>
      </c>
      <c r="D6591" s="355">
        <v>15.25</v>
      </c>
    </row>
    <row r="6592" spans="1:4" ht="27">
      <c r="A6592" s="353">
        <v>88307</v>
      </c>
      <c r="B6592" s="354" t="s">
        <v>161</v>
      </c>
      <c r="C6592" s="353" t="s">
        <v>19</v>
      </c>
      <c r="D6592" s="355">
        <v>14.78</v>
      </c>
    </row>
    <row r="6593" spans="1:4" ht="13.5">
      <c r="A6593" s="353">
        <v>88308</v>
      </c>
      <c r="B6593" s="354" t="s">
        <v>162</v>
      </c>
      <c r="C6593" s="353" t="s">
        <v>19</v>
      </c>
      <c r="D6593" s="355">
        <v>19.89</v>
      </c>
    </row>
    <row r="6594" spans="1:4" ht="13.5">
      <c r="A6594" s="353">
        <v>88309</v>
      </c>
      <c r="B6594" s="354" t="s">
        <v>35</v>
      </c>
      <c r="C6594" s="353" t="s">
        <v>19</v>
      </c>
      <c r="D6594" s="355">
        <v>17.670000000000002</v>
      </c>
    </row>
    <row r="6595" spans="1:4" ht="13.5">
      <c r="A6595" s="353">
        <v>88310</v>
      </c>
      <c r="B6595" s="354" t="s">
        <v>163</v>
      </c>
      <c r="C6595" s="353" t="s">
        <v>19</v>
      </c>
      <c r="D6595" s="355">
        <v>18.68</v>
      </c>
    </row>
    <row r="6596" spans="1:4" ht="27">
      <c r="A6596" s="353">
        <v>88311</v>
      </c>
      <c r="B6596" s="354" t="s">
        <v>164</v>
      </c>
      <c r="C6596" s="353" t="s">
        <v>19</v>
      </c>
      <c r="D6596" s="355">
        <v>20.78</v>
      </c>
    </row>
    <row r="6597" spans="1:4" ht="27">
      <c r="A6597" s="353">
        <v>88312</v>
      </c>
      <c r="B6597" s="354" t="s">
        <v>165</v>
      </c>
      <c r="C6597" s="353" t="s">
        <v>19</v>
      </c>
      <c r="D6597" s="355">
        <v>19.72</v>
      </c>
    </row>
    <row r="6598" spans="1:4" ht="13.5">
      <c r="A6598" s="353">
        <v>88313</v>
      </c>
      <c r="B6598" s="354" t="s">
        <v>166</v>
      </c>
      <c r="C6598" s="353" t="s">
        <v>19</v>
      </c>
      <c r="D6598" s="355">
        <v>12.88</v>
      </c>
    </row>
    <row r="6599" spans="1:4" ht="13.5">
      <c r="A6599" s="353">
        <v>88314</v>
      </c>
      <c r="B6599" s="354" t="s">
        <v>167</v>
      </c>
      <c r="C6599" s="353" t="s">
        <v>19</v>
      </c>
      <c r="D6599" s="355">
        <v>11.79</v>
      </c>
    </row>
    <row r="6600" spans="1:4" ht="13.5">
      <c r="A6600" s="353">
        <v>88315</v>
      </c>
      <c r="B6600" s="354" t="s">
        <v>37</v>
      </c>
      <c r="C6600" s="353" t="s">
        <v>19</v>
      </c>
      <c r="D6600" s="355">
        <v>17.579999999999998</v>
      </c>
    </row>
    <row r="6601" spans="1:4" ht="13.5">
      <c r="A6601" s="353">
        <v>88316</v>
      </c>
      <c r="B6601" s="354" t="s">
        <v>21</v>
      </c>
      <c r="C6601" s="353" t="s">
        <v>19</v>
      </c>
      <c r="D6601" s="355">
        <v>14.02</v>
      </c>
    </row>
    <row r="6602" spans="1:4" ht="13.5">
      <c r="A6602" s="353">
        <v>88317</v>
      </c>
      <c r="B6602" s="354" t="s">
        <v>168</v>
      </c>
      <c r="C6602" s="353" t="s">
        <v>19</v>
      </c>
      <c r="D6602" s="355">
        <v>18.239999999999998</v>
      </c>
    </row>
    <row r="6603" spans="1:4" ht="27">
      <c r="A6603" s="353">
        <v>88318</v>
      </c>
      <c r="B6603" s="354" t="s">
        <v>1058</v>
      </c>
      <c r="C6603" s="353" t="s">
        <v>19</v>
      </c>
      <c r="D6603" s="355">
        <v>22.93</v>
      </c>
    </row>
    <row r="6604" spans="1:4" ht="27">
      <c r="A6604" s="353">
        <v>88320</v>
      </c>
      <c r="B6604" s="354" t="s">
        <v>169</v>
      </c>
      <c r="C6604" s="353" t="s">
        <v>19</v>
      </c>
      <c r="D6604" s="355">
        <v>20.59</v>
      </c>
    </row>
    <row r="6605" spans="1:4" ht="27">
      <c r="A6605" s="353">
        <v>88321</v>
      </c>
      <c r="B6605" s="354" t="s">
        <v>170</v>
      </c>
      <c r="C6605" s="353" t="s">
        <v>19</v>
      </c>
      <c r="D6605" s="355">
        <v>21</v>
      </c>
    </row>
    <row r="6606" spans="1:4" ht="27">
      <c r="A6606" s="353">
        <v>88322</v>
      </c>
      <c r="B6606" s="354" t="s">
        <v>171</v>
      </c>
      <c r="C6606" s="353" t="s">
        <v>19</v>
      </c>
      <c r="D6606" s="355">
        <v>19.5</v>
      </c>
    </row>
    <row r="6607" spans="1:4" ht="13.5">
      <c r="A6607" s="353">
        <v>88323</v>
      </c>
      <c r="B6607" s="354" t="s">
        <v>172</v>
      </c>
      <c r="C6607" s="353" t="s">
        <v>19</v>
      </c>
      <c r="D6607" s="355">
        <v>18.739999999999998</v>
      </c>
    </row>
    <row r="6608" spans="1:4" ht="13.5">
      <c r="A6608" s="353">
        <v>88324</v>
      </c>
      <c r="B6608" s="354" t="s">
        <v>173</v>
      </c>
      <c r="C6608" s="353" t="s">
        <v>19</v>
      </c>
      <c r="D6608" s="355">
        <v>13.48</v>
      </c>
    </row>
    <row r="6609" spans="1:4" ht="13.5">
      <c r="A6609" s="353">
        <v>88325</v>
      </c>
      <c r="B6609" s="354" t="s">
        <v>174</v>
      </c>
      <c r="C6609" s="353" t="s">
        <v>19</v>
      </c>
      <c r="D6609" s="355">
        <v>17.010000000000002</v>
      </c>
    </row>
    <row r="6610" spans="1:4" ht="27">
      <c r="A6610" s="353">
        <v>88326</v>
      </c>
      <c r="B6610" s="354" t="s">
        <v>175</v>
      </c>
      <c r="C6610" s="353" t="s">
        <v>19</v>
      </c>
      <c r="D6610" s="355">
        <v>18.260000000000002</v>
      </c>
    </row>
    <row r="6611" spans="1:4" ht="40.5">
      <c r="A6611" s="353">
        <v>88377</v>
      </c>
      <c r="B6611" s="354" t="s">
        <v>1059</v>
      </c>
      <c r="C6611" s="353" t="s">
        <v>19</v>
      </c>
      <c r="D6611" s="355">
        <v>12.73</v>
      </c>
    </row>
    <row r="6612" spans="1:4" ht="13.5">
      <c r="A6612" s="353">
        <v>88441</v>
      </c>
      <c r="B6612" s="354" t="s">
        <v>186</v>
      </c>
      <c r="C6612" s="353" t="s">
        <v>19</v>
      </c>
      <c r="D6612" s="355">
        <v>17.07</v>
      </c>
    </row>
    <row r="6613" spans="1:4" ht="27">
      <c r="A6613" s="353">
        <v>88597</v>
      </c>
      <c r="B6613" s="354" t="s">
        <v>193</v>
      </c>
      <c r="C6613" s="353" t="s">
        <v>19</v>
      </c>
      <c r="D6613" s="355">
        <v>22.52</v>
      </c>
    </row>
    <row r="6614" spans="1:4" ht="13.5">
      <c r="A6614" s="353">
        <v>90766</v>
      </c>
      <c r="B6614" s="354" t="s">
        <v>367</v>
      </c>
      <c r="C6614" s="353" t="s">
        <v>19</v>
      </c>
      <c r="D6614" s="355">
        <v>14.93</v>
      </c>
    </row>
    <row r="6615" spans="1:4" ht="27">
      <c r="A6615" s="353">
        <v>90767</v>
      </c>
      <c r="B6615" s="354" t="s">
        <v>368</v>
      </c>
      <c r="C6615" s="353" t="s">
        <v>19</v>
      </c>
      <c r="D6615" s="355">
        <v>14.55</v>
      </c>
    </row>
    <row r="6616" spans="1:4" ht="27">
      <c r="A6616" s="353">
        <v>90768</v>
      </c>
      <c r="B6616" s="354" t="s">
        <v>369</v>
      </c>
      <c r="C6616" s="353" t="s">
        <v>19</v>
      </c>
      <c r="D6616" s="355">
        <v>59.1</v>
      </c>
    </row>
    <row r="6617" spans="1:4" ht="27">
      <c r="A6617" s="353">
        <v>90769</v>
      </c>
      <c r="B6617" s="354" t="s">
        <v>370</v>
      </c>
      <c r="C6617" s="353" t="s">
        <v>19</v>
      </c>
      <c r="D6617" s="355">
        <v>83.47</v>
      </c>
    </row>
    <row r="6618" spans="1:4" ht="27">
      <c r="A6618" s="353">
        <v>90770</v>
      </c>
      <c r="B6618" s="354" t="s">
        <v>371</v>
      </c>
      <c r="C6618" s="353" t="s">
        <v>19</v>
      </c>
      <c r="D6618" s="355">
        <v>109.98</v>
      </c>
    </row>
    <row r="6619" spans="1:4" ht="27">
      <c r="A6619" s="353">
        <v>90771</v>
      </c>
      <c r="B6619" s="354" t="s">
        <v>372</v>
      </c>
      <c r="C6619" s="353" t="s">
        <v>19</v>
      </c>
      <c r="D6619" s="355">
        <v>18.22</v>
      </c>
    </row>
    <row r="6620" spans="1:4" ht="27">
      <c r="A6620" s="353">
        <v>90772</v>
      </c>
      <c r="B6620" s="354" t="s">
        <v>373</v>
      </c>
      <c r="C6620" s="353" t="s">
        <v>19</v>
      </c>
      <c r="D6620" s="355">
        <v>12.27</v>
      </c>
    </row>
    <row r="6621" spans="1:4" ht="27">
      <c r="A6621" s="353">
        <v>90773</v>
      </c>
      <c r="B6621" s="354" t="s">
        <v>374</v>
      </c>
      <c r="C6621" s="353" t="s">
        <v>19</v>
      </c>
      <c r="D6621" s="355">
        <v>17.27</v>
      </c>
    </row>
    <row r="6622" spans="1:4" ht="27">
      <c r="A6622" s="353">
        <v>90775</v>
      </c>
      <c r="B6622" s="354" t="s">
        <v>375</v>
      </c>
      <c r="C6622" s="353" t="s">
        <v>19</v>
      </c>
      <c r="D6622" s="355">
        <v>18.239999999999998</v>
      </c>
    </row>
    <row r="6623" spans="1:4" ht="27">
      <c r="A6623" s="353">
        <v>90776</v>
      </c>
      <c r="B6623" s="354" t="s">
        <v>376</v>
      </c>
      <c r="C6623" s="353" t="s">
        <v>19</v>
      </c>
      <c r="D6623" s="355">
        <v>20.18</v>
      </c>
    </row>
    <row r="6624" spans="1:4" ht="27">
      <c r="A6624" s="353">
        <v>90777</v>
      </c>
      <c r="B6624" s="354" t="s">
        <v>377</v>
      </c>
      <c r="C6624" s="353" t="s">
        <v>19</v>
      </c>
      <c r="D6624" s="355">
        <v>80.150000000000006</v>
      </c>
    </row>
    <row r="6625" spans="1:4" ht="27">
      <c r="A6625" s="353">
        <v>90778</v>
      </c>
      <c r="B6625" s="354" t="s">
        <v>378</v>
      </c>
      <c r="C6625" s="353" t="s">
        <v>19</v>
      </c>
      <c r="D6625" s="355">
        <v>91.06</v>
      </c>
    </row>
    <row r="6626" spans="1:4" ht="27">
      <c r="A6626" s="353">
        <v>90779</v>
      </c>
      <c r="B6626" s="354" t="s">
        <v>379</v>
      </c>
      <c r="C6626" s="353" t="s">
        <v>19</v>
      </c>
      <c r="D6626" s="355">
        <v>124.04</v>
      </c>
    </row>
    <row r="6627" spans="1:4" ht="27">
      <c r="A6627" s="353">
        <v>90780</v>
      </c>
      <c r="B6627" s="354" t="s">
        <v>380</v>
      </c>
      <c r="C6627" s="353" t="s">
        <v>19</v>
      </c>
      <c r="D6627" s="355">
        <v>29.77</v>
      </c>
    </row>
    <row r="6628" spans="1:4" ht="13.5">
      <c r="A6628" s="353">
        <v>90781</v>
      </c>
      <c r="B6628" s="354" t="s">
        <v>381</v>
      </c>
      <c r="C6628" s="353" t="s">
        <v>19</v>
      </c>
      <c r="D6628" s="355">
        <v>14.93</v>
      </c>
    </row>
    <row r="6629" spans="1:4" ht="27">
      <c r="A6629" s="353">
        <v>91677</v>
      </c>
      <c r="B6629" s="354" t="s">
        <v>415</v>
      </c>
      <c r="C6629" s="353" t="s">
        <v>19</v>
      </c>
      <c r="D6629" s="355">
        <v>77.52</v>
      </c>
    </row>
    <row r="6630" spans="1:4" ht="27">
      <c r="A6630" s="353">
        <v>91678</v>
      </c>
      <c r="B6630" s="354" t="s">
        <v>416</v>
      </c>
      <c r="C6630" s="353" t="s">
        <v>19</v>
      </c>
      <c r="D6630" s="355">
        <v>75.23</v>
      </c>
    </row>
    <row r="6631" spans="1:4" ht="27">
      <c r="A6631" s="353">
        <v>93558</v>
      </c>
      <c r="B6631" s="354" t="s">
        <v>504</v>
      </c>
      <c r="C6631" s="353" t="s">
        <v>78</v>
      </c>
      <c r="D6631" s="355">
        <v>2546.88</v>
      </c>
    </row>
    <row r="6632" spans="1:4" ht="27">
      <c r="A6632" s="353">
        <v>93559</v>
      </c>
      <c r="B6632" s="354" t="s">
        <v>193</v>
      </c>
      <c r="C6632" s="353" t="s">
        <v>78</v>
      </c>
      <c r="D6632" s="355">
        <v>4001.05</v>
      </c>
    </row>
    <row r="6633" spans="1:4" ht="27">
      <c r="A6633" s="353">
        <v>93560</v>
      </c>
      <c r="B6633" s="354" t="s">
        <v>374</v>
      </c>
      <c r="C6633" s="353" t="s">
        <v>78</v>
      </c>
      <c r="D6633" s="355">
        <v>3072.92</v>
      </c>
    </row>
    <row r="6634" spans="1:4" ht="27">
      <c r="A6634" s="353">
        <v>93561</v>
      </c>
      <c r="B6634" s="354" t="s">
        <v>375</v>
      </c>
      <c r="C6634" s="353" t="s">
        <v>78</v>
      </c>
      <c r="D6634" s="355">
        <v>3243.04</v>
      </c>
    </row>
    <row r="6635" spans="1:4" ht="27">
      <c r="A6635" s="353">
        <v>93562</v>
      </c>
      <c r="B6635" s="354" t="s">
        <v>372</v>
      </c>
      <c r="C6635" s="353" t="s">
        <v>78</v>
      </c>
      <c r="D6635" s="355">
        <v>3242.18</v>
      </c>
    </row>
    <row r="6636" spans="1:4" ht="13.5">
      <c r="A6636" s="353">
        <v>93563</v>
      </c>
      <c r="B6636" s="354" t="s">
        <v>367</v>
      </c>
      <c r="C6636" s="353" t="s">
        <v>78</v>
      </c>
      <c r="D6636" s="355">
        <v>2659.14</v>
      </c>
    </row>
    <row r="6637" spans="1:4" ht="27">
      <c r="A6637" s="353">
        <v>93564</v>
      </c>
      <c r="B6637" s="354" t="s">
        <v>368</v>
      </c>
      <c r="C6637" s="353" t="s">
        <v>78</v>
      </c>
      <c r="D6637" s="355">
        <v>2587.7800000000002</v>
      </c>
    </row>
    <row r="6638" spans="1:4" ht="27">
      <c r="A6638" s="353">
        <v>93565</v>
      </c>
      <c r="B6638" s="354" t="s">
        <v>377</v>
      </c>
      <c r="C6638" s="353" t="s">
        <v>78</v>
      </c>
      <c r="D6638" s="355">
        <v>14179.16</v>
      </c>
    </row>
    <row r="6639" spans="1:4" ht="27">
      <c r="A6639" s="353">
        <v>93566</v>
      </c>
      <c r="B6639" s="354" t="s">
        <v>373</v>
      </c>
      <c r="C6639" s="353" t="s">
        <v>78</v>
      </c>
      <c r="D6639" s="355">
        <v>2188.8200000000002</v>
      </c>
    </row>
    <row r="6640" spans="1:4" ht="27">
      <c r="A6640" s="353">
        <v>93567</v>
      </c>
      <c r="B6640" s="354" t="s">
        <v>378</v>
      </c>
      <c r="C6640" s="353" t="s">
        <v>78</v>
      </c>
      <c r="D6640" s="355">
        <v>16108.43</v>
      </c>
    </row>
    <row r="6641" spans="1:4" ht="27">
      <c r="A6641" s="353">
        <v>93568</v>
      </c>
      <c r="B6641" s="354" t="s">
        <v>379</v>
      </c>
      <c r="C6641" s="353" t="s">
        <v>78</v>
      </c>
      <c r="D6641" s="355">
        <v>21939.200000000001</v>
      </c>
    </row>
    <row r="6642" spans="1:4" ht="27">
      <c r="A6642" s="353">
        <v>93569</v>
      </c>
      <c r="B6642" s="354" t="s">
        <v>505</v>
      </c>
      <c r="C6642" s="353" t="s">
        <v>78</v>
      </c>
      <c r="D6642" s="355">
        <v>10473.48</v>
      </c>
    </row>
    <row r="6643" spans="1:4" ht="27">
      <c r="A6643" s="353">
        <v>93570</v>
      </c>
      <c r="B6643" s="354" t="s">
        <v>506</v>
      </c>
      <c r="C6643" s="353" t="s">
        <v>78</v>
      </c>
      <c r="D6643" s="355">
        <v>14784.36</v>
      </c>
    </row>
    <row r="6644" spans="1:4" ht="27">
      <c r="A6644" s="353">
        <v>93571</v>
      </c>
      <c r="B6644" s="354" t="s">
        <v>507</v>
      </c>
      <c r="C6644" s="353" t="s">
        <v>78</v>
      </c>
      <c r="D6644" s="355">
        <v>19475.490000000002</v>
      </c>
    </row>
    <row r="6645" spans="1:4" ht="27">
      <c r="A6645" s="353">
        <v>93572</v>
      </c>
      <c r="B6645" s="354" t="s">
        <v>508</v>
      </c>
      <c r="C6645" s="353" t="s">
        <v>78</v>
      </c>
      <c r="D6645" s="355">
        <v>3583.25</v>
      </c>
    </row>
    <row r="6646" spans="1:4" ht="27">
      <c r="A6646" s="353">
        <v>94295</v>
      </c>
      <c r="B6646" s="354" t="s">
        <v>380</v>
      </c>
      <c r="C6646" s="353" t="s">
        <v>78</v>
      </c>
      <c r="D6646" s="355">
        <v>5279.5</v>
      </c>
    </row>
    <row r="6647" spans="1:4" ht="13.5">
      <c r="A6647" s="353">
        <v>94296</v>
      </c>
      <c r="B6647" s="354" t="s">
        <v>381</v>
      </c>
      <c r="C6647" s="353" t="s">
        <v>78</v>
      </c>
      <c r="D6647" s="355">
        <v>2655.59</v>
      </c>
    </row>
    <row r="6648" spans="1:4" ht="40.5">
      <c r="A6648" s="353">
        <v>95308</v>
      </c>
      <c r="B6648" s="354" t="s">
        <v>2686</v>
      </c>
      <c r="C6648" s="353" t="s">
        <v>19</v>
      </c>
      <c r="D6648" s="355">
        <v>7.0000000000000007E-2</v>
      </c>
    </row>
    <row r="6649" spans="1:4" ht="40.5">
      <c r="A6649" s="353">
        <v>95309</v>
      </c>
      <c r="B6649" s="354" t="s">
        <v>2687</v>
      </c>
      <c r="C6649" s="353" t="s">
        <v>19</v>
      </c>
      <c r="D6649" s="355">
        <v>0.11</v>
      </c>
    </row>
    <row r="6650" spans="1:4" ht="40.5">
      <c r="A6650" s="353">
        <v>95310</v>
      </c>
      <c r="B6650" s="354" t="s">
        <v>2688</v>
      </c>
      <c r="C6650" s="353" t="s">
        <v>19</v>
      </c>
      <c r="D6650" s="355">
        <v>0.05</v>
      </c>
    </row>
    <row r="6651" spans="1:4" ht="40.5">
      <c r="A6651" s="353">
        <v>95311</v>
      </c>
      <c r="B6651" s="354" t="s">
        <v>2689</v>
      </c>
      <c r="C6651" s="353" t="s">
        <v>19</v>
      </c>
      <c r="D6651" s="355">
        <v>0.08</v>
      </c>
    </row>
    <row r="6652" spans="1:4" ht="40.5">
      <c r="A6652" s="353">
        <v>95312</v>
      </c>
      <c r="B6652" s="354" t="s">
        <v>2690</v>
      </c>
      <c r="C6652" s="353" t="s">
        <v>19</v>
      </c>
      <c r="D6652" s="355">
        <v>0.1</v>
      </c>
    </row>
    <row r="6653" spans="1:4" ht="40.5">
      <c r="A6653" s="353">
        <v>95313</v>
      </c>
      <c r="B6653" s="354" t="s">
        <v>2691</v>
      </c>
      <c r="C6653" s="353" t="s">
        <v>19</v>
      </c>
      <c r="D6653" s="355">
        <v>0.1</v>
      </c>
    </row>
    <row r="6654" spans="1:4" ht="27">
      <c r="A6654" s="353">
        <v>95314</v>
      </c>
      <c r="B6654" s="354" t="s">
        <v>549</v>
      </c>
      <c r="C6654" s="353" t="s">
        <v>19</v>
      </c>
      <c r="D6654" s="355">
        <v>0.11</v>
      </c>
    </row>
    <row r="6655" spans="1:4" ht="40.5">
      <c r="A6655" s="353">
        <v>95315</v>
      </c>
      <c r="B6655" s="354" t="s">
        <v>2692</v>
      </c>
      <c r="C6655" s="353" t="s">
        <v>19</v>
      </c>
      <c r="D6655" s="355">
        <v>0.12</v>
      </c>
    </row>
    <row r="6656" spans="1:4" ht="40.5">
      <c r="A6656" s="353">
        <v>95316</v>
      </c>
      <c r="B6656" s="354" t="s">
        <v>2693</v>
      </c>
      <c r="C6656" s="353" t="s">
        <v>19</v>
      </c>
      <c r="D6656" s="355">
        <v>0.26</v>
      </c>
    </row>
    <row r="6657" spans="1:4" ht="40.5">
      <c r="A6657" s="353">
        <v>95317</v>
      </c>
      <c r="B6657" s="354" t="s">
        <v>2694</v>
      </c>
      <c r="C6657" s="353" t="s">
        <v>19</v>
      </c>
      <c r="D6657" s="355">
        <v>0.12</v>
      </c>
    </row>
    <row r="6658" spans="1:4" ht="40.5">
      <c r="A6658" s="353">
        <v>95318</v>
      </c>
      <c r="B6658" s="354" t="s">
        <v>2695</v>
      </c>
      <c r="C6658" s="353" t="s">
        <v>19</v>
      </c>
      <c r="D6658" s="355">
        <v>0.11</v>
      </c>
    </row>
    <row r="6659" spans="1:4" ht="40.5">
      <c r="A6659" s="353">
        <v>95319</v>
      </c>
      <c r="B6659" s="354" t="s">
        <v>2696</v>
      </c>
      <c r="C6659" s="353" t="s">
        <v>19</v>
      </c>
      <c r="D6659" s="355">
        <v>7.0000000000000007E-2</v>
      </c>
    </row>
    <row r="6660" spans="1:4" ht="40.5">
      <c r="A6660" s="353">
        <v>95320</v>
      </c>
      <c r="B6660" s="354" t="s">
        <v>2697</v>
      </c>
      <c r="C6660" s="353" t="s">
        <v>19</v>
      </c>
      <c r="D6660" s="355">
        <v>0.08</v>
      </c>
    </row>
    <row r="6661" spans="1:4" ht="40.5">
      <c r="A6661" s="353">
        <v>95321</v>
      </c>
      <c r="B6661" s="354" t="s">
        <v>2698</v>
      </c>
      <c r="C6661" s="353" t="s">
        <v>19</v>
      </c>
      <c r="D6661" s="355">
        <v>0.08</v>
      </c>
    </row>
    <row r="6662" spans="1:4" ht="40.5">
      <c r="A6662" s="353">
        <v>95322</v>
      </c>
      <c r="B6662" s="354" t="s">
        <v>2699</v>
      </c>
      <c r="C6662" s="353" t="s">
        <v>19</v>
      </c>
      <c r="D6662" s="355">
        <v>0.03</v>
      </c>
    </row>
    <row r="6663" spans="1:4" ht="40.5">
      <c r="A6663" s="353">
        <v>95323</v>
      </c>
      <c r="B6663" s="354" t="s">
        <v>2700</v>
      </c>
      <c r="C6663" s="353" t="s">
        <v>19</v>
      </c>
      <c r="D6663" s="355">
        <v>0.11</v>
      </c>
    </row>
    <row r="6664" spans="1:4" ht="40.5">
      <c r="A6664" s="353">
        <v>95324</v>
      </c>
      <c r="B6664" s="354" t="s">
        <v>2701</v>
      </c>
      <c r="C6664" s="353" t="s">
        <v>19</v>
      </c>
      <c r="D6664" s="355">
        <v>0.14000000000000001</v>
      </c>
    </row>
    <row r="6665" spans="1:4" ht="40.5">
      <c r="A6665" s="353">
        <v>95325</v>
      </c>
      <c r="B6665" s="354" t="s">
        <v>2702</v>
      </c>
      <c r="C6665" s="353" t="s">
        <v>19</v>
      </c>
      <c r="D6665" s="355">
        <v>0.12</v>
      </c>
    </row>
    <row r="6666" spans="1:4" ht="40.5">
      <c r="A6666" s="353">
        <v>95326</v>
      </c>
      <c r="B6666" s="354" t="s">
        <v>2703</v>
      </c>
      <c r="C6666" s="353" t="s">
        <v>19</v>
      </c>
      <c r="D6666" s="355">
        <v>0.03</v>
      </c>
    </row>
    <row r="6667" spans="1:4" ht="27">
      <c r="A6667" s="353">
        <v>95328</v>
      </c>
      <c r="B6667" s="354" t="s">
        <v>2704</v>
      </c>
      <c r="C6667" s="353" t="s">
        <v>19</v>
      </c>
      <c r="D6667" s="355">
        <v>0.11</v>
      </c>
    </row>
    <row r="6668" spans="1:4" ht="40.5">
      <c r="A6668" s="353">
        <v>95329</v>
      </c>
      <c r="B6668" s="354" t="s">
        <v>2705</v>
      </c>
      <c r="C6668" s="353" t="s">
        <v>19</v>
      </c>
      <c r="D6668" s="355">
        <v>0.15</v>
      </c>
    </row>
    <row r="6669" spans="1:4" ht="40.5">
      <c r="A6669" s="353">
        <v>95330</v>
      </c>
      <c r="B6669" s="354" t="s">
        <v>2706</v>
      </c>
      <c r="C6669" s="353" t="s">
        <v>19</v>
      </c>
      <c r="D6669" s="355">
        <v>0.11</v>
      </c>
    </row>
    <row r="6670" spans="1:4" ht="40.5">
      <c r="A6670" s="353">
        <v>95331</v>
      </c>
      <c r="B6670" s="354" t="s">
        <v>2707</v>
      </c>
      <c r="C6670" s="353" t="s">
        <v>19</v>
      </c>
      <c r="D6670" s="355">
        <v>0.06</v>
      </c>
    </row>
    <row r="6671" spans="1:4" ht="27">
      <c r="A6671" s="353">
        <v>95332</v>
      </c>
      <c r="B6671" s="354" t="s">
        <v>2708</v>
      </c>
      <c r="C6671" s="353" t="s">
        <v>19</v>
      </c>
      <c r="D6671" s="355">
        <v>0.37</v>
      </c>
    </row>
    <row r="6672" spans="1:4" ht="40.5">
      <c r="A6672" s="353">
        <v>95333</v>
      </c>
      <c r="B6672" s="354" t="s">
        <v>2709</v>
      </c>
      <c r="C6672" s="353" t="s">
        <v>19</v>
      </c>
      <c r="D6672" s="355">
        <v>0.37</v>
      </c>
    </row>
    <row r="6673" spans="1:4" ht="27">
      <c r="A6673" s="353">
        <v>95334</v>
      </c>
      <c r="B6673" s="354" t="s">
        <v>2710</v>
      </c>
      <c r="C6673" s="353" t="s">
        <v>19</v>
      </c>
      <c r="D6673" s="355">
        <v>0.31</v>
      </c>
    </row>
    <row r="6674" spans="1:4" ht="40.5">
      <c r="A6674" s="353">
        <v>95335</v>
      </c>
      <c r="B6674" s="354" t="s">
        <v>2711</v>
      </c>
      <c r="C6674" s="353" t="s">
        <v>19</v>
      </c>
      <c r="D6674" s="355">
        <v>0.18</v>
      </c>
    </row>
    <row r="6675" spans="1:4" ht="27">
      <c r="A6675" s="353">
        <v>95337</v>
      </c>
      <c r="B6675" s="354" t="s">
        <v>550</v>
      </c>
      <c r="C6675" s="353" t="s">
        <v>19</v>
      </c>
      <c r="D6675" s="355">
        <v>0.11</v>
      </c>
    </row>
    <row r="6676" spans="1:4" ht="40.5">
      <c r="A6676" s="353">
        <v>95338</v>
      </c>
      <c r="B6676" s="354" t="s">
        <v>2712</v>
      </c>
      <c r="C6676" s="353" t="s">
        <v>19</v>
      </c>
      <c r="D6676" s="355">
        <v>0.21</v>
      </c>
    </row>
    <row r="6677" spans="1:4" ht="27">
      <c r="A6677" s="353">
        <v>95339</v>
      </c>
      <c r="B6677" s="354" t="s">
        <v>2713</v>
      </c>
      <c r="C6677" s="353" t="s">
        <v>19</v>
      </c>
      <c r="D6677" s="355">
        <v>0.17</v>
      </c>
    </row>
    <row r="6678" spans="1:4" ht="27">
      <c r="A6678" s="353">
        <v>95340</v>
      </c>
      <c r="B6678" s="354" t="s">
        <v>2714</v>
      </c>
      <c r="C6678" s="353" t="s">
        <v>19</v>
      </c>
      <c r="D6678" s="355">
        <v>0.14000000000000001</v>
      </c>
    </row>
    <row r="6679" spans="1:4" ht="40.5">
      <c r="A6679" s="353">
        <v>95341</v>
      </c>
      <c r="B6679" s="354" t="s">
        <v>2715</v>
      </c>
      <c r="C6679" s="353" t="s">
        <v>19</v>
      </c>
      <c r="D6679" s="355">
        <v>0.14000000000000001</v>
      </c>
    </row>
    <row r="6680" spans="1:4" ht="40.5">
      <c r="A6680" s="353">
        <v>95342</v>
      </c>
      <c r="B6680" s="354" t="s">
        <v>2716</v>
      </c>
      <c r="C6680" s="353" t="s">
        <v>19</v>
      </c>
      <c r="D6680" s="355">
        <v>0.09</v>
      </c>
    </row>
    <row r="6681" spans="1:4" ht="40.5">
      <c r="A6681" s="353">
        <v>95343</v>
      </c>
      <c r="B6681" s="354" t="s">
        <v>2717</v>
      </c>
      <c r="C6681" s="353" t="s">
        <v>19</v>
      </c>
      <c r="D6681" s="355">
        <v>0.11</v>
      </c>
    </row>
    <row r="6682" spans="1:4" ht="40.5">
      <c r="A6682" s="353">
        <v>95344</v>
      </c>
      <c r="B6682" s="354" t="s">
        <v>2718</v>
      </c>
      <c r="C6682" s="353" t="s">
        <v>19</v>
      </c>
      <c r="D6682" s="355">
        <v>7.0000000000000007E-2</v>
      </c>
    </row>
    <row r="6683" spans="1:4" ht="40.5">
      <c r="A6683" s="353">
        <v>95345</v>
      </c>
      <c r="B6683" s="354" t="s">
        <v>2719</v>
      </c>
      <c r="C6683" s="353" t="s">
        <v>19</v>
      </c>
      <c r="D6683" s="355">
        <v>0.33</v>
      </c>
    </row>
    <row r="6684" spans="1:4" ht="40.5">
      <c r="A6684" s="353">
        <v>95346</v>
      </c>
      <c r="B6684" s="354" t="s">
        <v>2720</v>
      </c>
      <c r="C6684" s="353" t="s">
        <v>19</v>
      </c>
      <c r="D6684" s="355">
        <v>0.03</v>
      </c>
    </row>
    <row r="6685" spans="1:4" ht="40.5">
      <c r="A6685" s="353">
        <v>95347</v>
      </c>
      <c r="B6685" s="354" t="s">
        <v>2721</v>
      </c>
      <c r="C6685" s="353" t="s">
        <v>19</v>
      </c>
      <c r="D6685" s="355">
        <v>0.04</v>
      </c>
    </row>
    <row r="6686" spans="1:4" ht="40.5">
      <c r="A6686" s="353">
        <v>95348</v>
      </c>
      <c r="B6686" s="354" t="s">
        <v>2722</v>
      </c>
      <c r="C6686" s="353" t="s">
        <v>19</v>
      </c>
      <c r="D6686" s="355">
        <v>0.05</v>
      </c>
    </row>
    <row r="6687" spans="1:4" ht="40.5">
      <c r="A6687" s="353">
        <v>95349</v>
      </c>
      <c r="B6687" s="354" t="s">
        <v>2723</v>
      </c>
      <c r="C6687" s="353" t="s">
        <v>19</v>
      </c>
      <c r="D6687" s="355">
        <v>0.03</v>
      </c>
    </row>
    <row r="6688" spans="1:4" ht="40.5">
      <c r="A6688" s="353">
        <v>95350</v>
      </c>
      <c r="B6688" s="354" t="s">
        <v>2724</v>
      </c>
      <c r="C6688" s="353" t="s">
        <v>19</v>
      </c>
      <c r="D6688" s="355">
        <v>0.04</v>
      </c>
    </row>
    <row r="6689" spans="1:4" ht="40.5">
      <c r="A6689" s="353">
        <v>95351</v>
      </c>
      <c r="B6689" s="354" t="s">
        <v>2725</v>
      </c>
      <c r="C6689" s="353" t="s">
        <v>19</v>
      </c>
      <c r="D6689" s="355">
        <v>0.15</v>
      </c>
    </row>
    <row r="6690" spans="1:4" ht="27">
      <c r="A6690" s="353">
        <v>95352</v>
      </c>
      <c r="B6690" s="354" t="s">
        <v>2726</v>
      </c>
      <c r="C6690" s="353" t="s">
        <v>19</v>
      </c>
      <c r="D6690" s="355">
        <v>0.04</v>
      </c>
    </row>
    <row r="6691" spans="1:4" ht="40.5">
      <c r="A6691" s="353">
        <v>95354</v>
      </c>
      <c r="B6691" s="354" t="s">
        <v>2727</v>
      </c>
      <c r="C6691" s="353" t="s">
        <v>19</v>
      </c>
      <c r="D6691" s="355">
        <v>0.05</v>
      </c>
    </row>
    <row r="6692" spans="1:4" ht="40.5">
      <c r="A6692" s="353">
        <v>95355</v>
      </c>
      <c r="B6692" s="354" t="s">
        <v>2728</v>
      </c>
      <c r="C6692" s="353" t="s">
        <v>19</v>
      </c>
      <c r="D6692" s="355">
        <v>0.06</v>
      </c>
    </row>
    <row r="6693" spans="1:4" ht="40.5">
      <c r="A6693" s="353">
        <v>95356</v>
      </c>
      <c r="B6693" s="354" t="s">
        <v>2729</v>
      </c>
      <c r="C6693" s="353" t="s">
        <v>19</v>
      </c>
      <c r="D6693" s="355">
        <v>7.0000000000000007E-2</v>
      </c>
    </row>
    <row r="6694" spans="1:4" ht="40.5">
      <c r="A6694" s="353">
        <v>95357</v>
      </c>
      <c r="B6694" s="354" t="s">
        <v>2730</v>
      </c>
      <c r="C6694" s="353" t="s">
        <v>19</v>
      </c>
      <c r="D6694" s="355">
        <v>0.11</v>
      </c>
    </row>
    <row r="6695" spans="1:4" ht="40.5">
      <c r="A6695" s="353">
        <v>95358</v>
      </c>
      <c r="B6695" s="354" t="s">
        <v>2731</v>
      </c>
      <c r="C6695" s="353" t="s">
        <v>19</v>
      </c>
      <c r="D6695" s="355">
        <v>0.11</v>
      </c>
    </row>
    <row r="6696" spans="1:4" ht="40.5">
      <c r="A6696" s="353">
        <v>95359</v>
      </c>
      <c r="B6696" s="354" t="s">
        <v>2732</v>
      </c>
      <c r="C6696" s="353" t="s">
        <v>19</v>
      </c>
      <c r="D6696" s="355">
        <v>0.11</v>
      </c>
    </row>
    <row r="6697" spans="1:4" ht="40.5">
      <c r="A6697" s="353">
        <v>95360</v>
      </c>
      <c r="B6697" s="354" t="s">
        <v>2733</v>
      </c>
      <c r="C6697" s="353" t="s">
        <v>19</v>
      </c>
      <c r="D6697" s="355">
        <v>0.08</v>
      </c>
    </row>
    <row r="6698" spans="1:4" ht="40.5">
      <c r="A6698" s="353">
        <v>95361</v>
      </c>
      <c r="B6698" s="354" t="s">
        <v>2734</v>
      </c>
      <c r="C6698" s="353" t="s">
        <v>19</v>
      </c>
      <c r="D6698" s="355">
        <v>0.04</v>
      </c>
    </row>
    <row r="6699" spans="1:4" ht="40.5">
      <c r="A6699" s="353">
        <v>95362</v>
      </c>
      <c r="B6699" s="354" t="s">
        <v>2735</v>
      </c>
      <c r="C6699" s="353" t="s">
        <v>19</v>
      </c>
      <c r="D6699" s="355">
        <v>7.0000000000000007E-2</v>
      </c>
    </row>
    <row r="6700" spans="1:4" ht="40.5">
      <c r="A6700" s="353">
        <v>95363</v>
      </c>
      <c r="B6700" s="354" t="s">
        <v>2736</v>
      </c>
      <c r="C6700" s="353" t="s">
        <v>19</v>
      </c>
      <c r="D6700" s="355">
        <v>0.09</v>
      </c>
    </row>
    <row r="6701" spans="1:4" ht="40.5">
      <c r="A6701" s="353">
        <v>95364</v>
      </c>
      <c r="B6701" s="354" t="s">
        <v>2737</v>
      </c>
      <c r="C6701" s="353" t="s">
        <v>19</v>
      </c>
      <c r="D6701" s="355">
        <v>0.06</v>
      </c>
    </row>
    <row r="6702" spans="1:4" ht="40.5">
      <c r="A6702" s="353">
        <v>95365</v>
      </c>
      <c r="B6702" s="354" t="s">
        <v>2738</v>
      </c>
      <c r="C6702" s="353" t="s">
        <v>19</v>
      </c>
      <c r="D6702" s="355">
        <v>7.0000000000000007E-2</v>
      </c>
    </row>
    <row r="6703" spans="1:4" ht="40.5">
      <c r="A6703" s="353">
        <v>95366</v>
      </c>
      <c r="B6703" s="354" t="s">
        <v>2739</v>
      </c>
      <c r="C6703" s="353" t="s">
        <v>19</v>
      </c>
      <c r="D6703" s="355">
        <v>0.06</v>
      </c>
    </row>
    <row r="6704" spans="1:4" ht="54">
      <c r="A6704" s="353">
        <v>95367</v>
      </c>
      <c r="B6704" s="354" t="s">
        <v>2740</v>
      </c>
      <c r="C6704" s="353" t="s">
        <v>19</v>
      </c>
      <c r="D6704" s="355">
        <v>0.06</v>
      </c>
    </row>
    <row r="6705" spans="1:4" ht="40.5">
      <c r="A6705" s="353">
        <v>95368</v>
      </c>
      <c r="B6705" s="354" t="s">
        <v>2741</v>
      </c>
      <c r="C6705" s="353" t="s">
        <v>19</v>
      </c>
      <c r="D6705" s="355">
        <v>0.1</v>
      </c>
    </row>
    <row r="6706" spans="1:4" ht="40.5">
      <c r="A6706" s="353">
        <v>95369</v>
      </c>
      <c r="B6706" s="354" t="s">
        <v>2742</v>
      </c>
      <c r="C6706" s="353" t="s">
        <v>19</v>
      </c>
      <c r="D6706" s="355">
        <v>0.06</v>
      </c>
    </row>
    <row r="6707" spans="1:4" ht="27">
      <c r="A6707" s="353">
        <v>95370</v>
      </c>
      <c r="B6707" s="354" t="s">
        <v>2743</v>
      </c>
      <c r="C6707" s="353" t="s">
        <v>19</v>
      </c>
      <c r="D6707" s="355">
        <v>0.16</v>
      </c>
    </row>
    <row r="6708" spans="1:4" ht="27">
      <c r="A6708" s="353">
        <v>95371</v>
      </c>
      <c r="B6708" s="354" t="s">
        <v>551</v>
      </c>
      <c r="C6708" s="353" t="s">
        <v>19</v>
      </c>
      <c r="D6708" s="355">
        <v>0.2</v>
      </c>
    </row>
    <row r="6709" spans="1:4" ht="27">
      <c r="A6709" s="353">
        <v>95372</v>
      </c>
      <c r="B6709" s="354" t="s">
        <v>552</v>
      </c>
      <c r="C6709" s="353" t="s">
        <v>19</v>
      </c>
      <c r="D6709" s="355">
        <v>0.14000000000000001</v>
      </c>
    </row>
    <row r="6710" spans="1:4" ht="40.5">
      <c r="A6710" s="353">
        <v>95373</v>
      </c>
      <c r="B6710" s="354" t="s">
        <v>2744</v>
      </c>
      <c r="C6710" s="353" t="s">
        <v>19</v>
      </c>
      <c r="D6710" s="355">
        <v>0.16</v>
      </c>
    </row>
    <row r="6711" spans="1:4" ht="40.5">
      <c r="A6711" s="353">
        <v>95374</v>
      </c>
      <c r="B6711" s="354" t="s">
        <v>2745</v>
      </c>
      <c r="C6711" s="353" t="s">
        <v>19</v>
      </c>
      <c r="D6711" s="355">
        <v>0.15</v>
      </c>
    </row>
    <row r="6712" spans="1:4" ht="27">
      <c r="A6712" s="353">
        <v>95375</v>
      </c>
      <c r="B6712" s="354" t="s">
        <v>553</v>
      </c>
      <c r="C6712" s="353" t="s">
        <v>19</v>
      </c>
      <c r="D6712" s="355">
        <v>0.14000000000000001</v>
      </c>
    </row>
    <row r="6713" spans="1:4" ht="27">
      <c r="A6713" s="353">
        <v>95376</v>
      </c>
      <c r="B6713" s="354" t="s">
        <v>2746</v>
      </c>
      <c r="C6713" s="353" t="s">
        <v>19</v>
      </c>
      <c r="D6713" s="355">
        <v>0.03</v>
      </c>
    </row>
    <row r="6714" spans="1:4" ht="27">
      <c r="A6714" s="353">
        <v>95377</v>
      </c>
      <c r="B6714" s="354" t="s">
        <v>2747</v>
      </c>
      <c r="C6714" s="353" t="s">
        <v>19</v>
      </c>
      <c r="D6714" s="355">
        <v>0.11</v>
      </c>
    </row>
    <row r="6715" spans="1:4" ht="27">
      <c r="A6715" s="353">
        <v>95378</v>
      </c>
      <c r="B6715" s="354" t="s">
        <v>554</v>
      </c>
      <c r="C6715" s="353" t="s">
        <v>19</v>
      </c>
      <c r="D6715" s="355">
        <v>0.15</v>
      </c>
    </row>
    <row r="6716" spans="1:4" ht="27">
      <c r="A6716" s="353">
        <v>95379</v>
      </c>
      <c r="B6716" s="354" t="s">
        <v>555</v>
      </c>
      <c r="C6716" s="353" t="s">
        <v>19</v>
      </c>
      <c r="D6716" s="355">
        <v>0.11</v>
      </c>
    </row>
    <row r="6717" spans="1:4" ht="40.5">
      <c r="A6717" s="353">
        <v>95380</v>
      </c>
      <c r="B6717" s="354" t="s">
        <v>2748</v>
      </c>
      <c r="C6717" s="353" t="s">
        <v>19</v>
      </c>
      <c r="D6717" s="355">
        <v>0.15</v>
      </c>
    </row>
    <row r="6718" spans="1:4" ht="40.5">
      <c r="A6718" s="353">
        <v>95382</v>
      </c>
      <c r="B6718" s="354" t="s">
        <v>2749</v>
      </c>
      <c r="C6718" s="353" t="s">
        <v>19</v>
      </c>
      <c r="D6718" s="355">
        <v>0.13</v>
      </c>
    </row>
    <row r="6719" spans="1:4" ht="40.5">
      <c r="A6719" s="353">
        <v>95383</v>
      </c>
      <c r="B6719" s="354" t="s">
        <v>2750</v>
      </c>
      <c r="C6719" s="353" t="s">
        <v>19</v>
      </c>
      <c r="D6719" s="355">
        <v>0.11</v>
      </c>
    </row>
    <row r="6720" spans="1:4" ht="40.5">
      <c r="A6720" s="353">
        <v>95384</v>
      </c>
      <c r="B6720" s="354" t="s">
        <v>2751</v>
      </c>
      <c r="C6720" s="353" t="s">
        <v>19</v>
      </c>
      <c r="D6720" s="355">
        <v>0.14000000000000001</v>
      </c>
    </row>
    <row r="6721" spans="1:4" ht="27">
      <c r="A6721" s="353">
        <v>95385</v>
      </c>
      <c r="B6721" s="354" t="s">
        <v>2752</v>
      </c>
      <c r="C6721" s="353" t="s">
        <v>19</v>
      </c>
      <c r="D6721" s="355">
        <v>0.12</v>
      </c>
    </row>
    <row r="6722" spans="1:4" ht="27">
      <c r="A6722" s="353">
        <v>95386</v>
      </c>
      <c r="B6722" s="354" t="s">
        <v>2753</v>
      </c>
      <c r="C6722" s="353" t="s">
        <v>19</v>
      </c>
      <c r="D6722" s="355">
        <v>0.08</v>
      </c>
    </row>
    <row r="6723" spans="1:4" ht="27">
      <c r="A6723" s="353">
        <v>95387</v>
      </c>
      <c r="B6723" s="354" t="s">
        <v>2754</v>
      </c>
      <c r="C6723" s="353" t="s">
        <v>19</v>
      </c>
      <c r="D6723" s="355">
        <v>0.13</v>
      </c>
    </row>
    <row r="6724" spans="1:4" ht="27">
      <c r="A6724" s="353">
        <v>95388</v>
      </c>
      <c r="B6724" s="354" t="s">
        <v>2755</v>
      </c>
      <c r="C6724" s="353" t="s">
        <v>19</v>
      </c>
      <c r="D6724" s="355">
        <v>0.05</v>
      </c>
    </row>
    <row r="6725" spans="1:4" ht="40.5">
      <c r="A6725" s="353">
        <v>95389</v>
      </c>
      <c r="B6725" s="354" t="s">
        <v>2756</v>
      </c>
      <c r="C6725" s="353" t="s">
        <v>19</v>
      </c>
      <c r="D6725" s="355">
        <v>0.05</v>
      </c>
    </row>
    <row r="6726" spans="1:4" ht="27">
      <c r="A6726" s="353">
        <v>95390</v>
      </c>
      <c r="B6726" s="354" t="s">
        <v>2757</v>
      </c>
      <c r="C6726" s="353" t="s">
        <v>19</v>
      </c>
      <c r="D6726" s="355">
        <v>0.04</v>
      </c>
    </row>
    <row r="6727" spans="1:4" ht="40.5">
      <c r="A6727" s="353">
        <v>95391</v>
      </c>
      <c r="B6727" s="354" t="s">
        <v>2758</v>
      </c>
      <c r="C6727" s="353" t="s">
        <v>19</v>
      </c>
      <c r="D6727" s="355">
        <v>7.0000000000000007E-2</v>
      </c>
    </row>
    <row r="6728" spans="1:4" ht="27">
      <c r="A6728" s="353">
        <v>95392</v>
      </c>
      <c r="B6728" s="354" t="s">
        <v>2759</v>
      </c>
      <c r="C6728" s="353" t="s">
        <v>19</v>
      </c>
      <c r="D6728" s="355">
        <v>0.04</v>
      </c>
    </row>
    <row r="6729" spans="1:4" ht="40.5">
      <c r="A6729" s="353">
        <v>95393</v>
      </c>
      <c r="B6729" s="354" t="s">
        <v>2760</v>
      </c>
      <c r="C6729" s="353" t="s">
        <v>19</v>
      </c>
      <c r="D6729" s="355">
        <v>0.19</v>
      </c>
    </row>
    <row r="6730" spans="1:4" ht="40.5">
      <c r="A6730" s="353">
        <v>95394</v>
      </c>
      <c r="B6730" s="354" t="s">
        <v>2761</v>
      </c>
      <c r="C6730" s="353" t="s">
        <v>19</v>
      </c>
      <c r="D6730" s="355">
        <v>0.33</v>
      </c>
    </row>
    <row r="6731" spans="1:4" ht="40.5">
      <c r="A6731" s="353">
        <v>95395</v>
      </c>
      <c r="B6731" s="354" t="s">
        <v>2762</v>
      </c>
      <c r="C6731" s="353" t="s">
        <v>19</v>
      </c>
      <c r="D6731" s="355">
        <v>0.48</v>
      </c>
    </row>
    <row r="6732" spans="1:4" ht="40.5">
      <c r="A6732" s="353">
        <v>95396</v>
      </c>
      <c r="B6732" s="354" t="s">
        <v>2763</v>
      </c>
      <c r="C6732" s="353" t="s">
        <v>19</v>
      </c>
      <c r="D6732" s="355">
        <v>0.63</v>
      </c>
    </row>
    <row r="6733" spans="1:4" ht="40.5">
      <c r="A6733" s="353">
        <v>95397</v>
      </c>
      <c r="B6733" s="354" t="s">
        <v>2764</v>
      </c>
      <c r="C6733" s="353" t="s">
        <v>19</v>
      </c>
      <c r="D6733" s="355">
        <v>0.06</v>
      </c>
    </row>
    <row r="6734" spans="1:4" ht="40.5">
      <c r="A6734" s="353">
        <v>95398</v>
      </c>
      <c r="B6734" s="354" t="s">
        <v>2765</v>
      </c>
      <c r="C6734" s="353" t="s">
        <v>19</v>
      </c>
      <c r="D6734" s="355">
        <v>0.03</v>
      </c>
    </row>
    <row r="6735" spans="1:4" ht="40.5">
      <c r="A6735" s="353">
        <v>95399</v>
      </c>
      <c r="B6735" s="354" t="s">
        <v>2766</v>
      </c>
      <c r="C6735" s="353" t="s">
        <v>19</v>
      </c>
      <c r="D6735" s="355">
        <v>0.05</v>
      </c>
    </row>
    <row r="6736" spans="1:4" ht="40.5">
      <c r="A6736" s="353">
        <v>95400</v>
      </c>
      <c r="B6736" s="354" t="s">
        <v>2767</v>
      </c>
      <c r="C6736" s="353" t="s">
        <v>19</v>
      </c>
      <c r="D6736" s="355">
        <v>0.06</v>
      </c>
    </row>
    <row r="6737" spans="1:4" ht="40.5">
      <c r="A6737" s="353">
        <v>95401</v>
      </c>
      <c r="B6737" s="354" t="s">
        <v>2768</v>
      </c>
      <c r="C6737" s="353" t="s">
        <v>19</v>
      </c>
      <c r="D6737" s="355">
        <v>0.27</v>
      </c>
    </row>
    <row r="6738" spans="1:4" ht="40.5">
      <c r="A6738" s="353">
        <v>95402</v>
      </c>
      <c r="B6738" s="354" t="s">
        <v>2769</v>
      </c>
      <c r="C6738" s="353" t="s">
        <v>19</v>
      </c>
      <c r="D6738" s="355">
        <v>0.82</v>
      </c>
    </row>
    <row r="6739" spans="1:4" ht="40.5">
      <c r="A6739" s="353">
        <v>95403</v>
      </c>
      <c r="B6739" s="354" t="s">
        <v>2770</v>
      </c>
      <c r="C6739" s="353" t="s">
        <v>19</v>
      </c>
      <c r="D6739" s="355">
        <v>0.93</v>
      </c>
    </row>
    <row r="6740" spans="1:4" ht="40.5">
      <c r="A6740" s="353">
        <v>95404</v>
      </c>
      <c r="B6740" s="354" t="s">
        <v>2771</v>
      </c>
      <c r="C6740" s="353" t="s">
        <v>19</v>
      </c>
      <c r="D6740" s="355">
        <v>1.27</v>
      </c>
    </row>
    <row r="6741" spans="1:4" ht="40.5">
      <c r="A6741" s="353">
        <v>95405</v>
      </c>
      <c r="B6741" s="354" t="s">
        <v>2772</v>
      </c>
      <c r="C6741" s="353" t="s">
        <v>19</v>
      </c>
      <c r="D6741" s="355">
        <v>0.41</v>
      </c>
    </row>
    <row r="6742" spans="1:4" ht="27">
      <c r="A6742" s="353">
        <v>95406</v>
      </c>
      <c r="B6742" s="354" t="s">
        <v>2773</v>
      </c>
      <c r="C6742" s="353" t="s">
        <v>19</v>
      </c>
      <c r="D6742" s="355">
        <v>0.08</v>
      </c>
    </row>
    <row r="6743" spans="1:4" ht="40.5">
      <c r="A6743" s="353">
        <v>95407</v>
      </c>
      <c r="B6743" s="354" t="s">
        <v>2774</v>
      </c>
      <c r="C6743" s="353" t="s">
        <v>19</v>
      </c>
      <c r="D6743" s="355">
        <v>1.81</v>
      </c>
    </row>
    <row r="6744" spans="1:4" ht="40.5">
      <c r="A6744" s="353">
        <v>95408</v>
      </c>
      <c r="B6744" s="354" t="s">
        <v>2775</v>
      </c>
      <c r="C6744" s="353" t="s">
        <v>78</v>
      </c>
      <c r="D6744" s="355">
        <v>5.57</v>
      </c>
    </row>
    <row r="6745" spans="1:4" ht="40.5">
      <c r="A6745" s="353">
        <v>95409</v>
      </c>
      <c r="B6745" s="354" t="s">
        <v>2776</v>
      </c>
      <c r="C6745" s="353" t="s">
        <v>78</v>
      </c>
      <c r="D6745" s="355">
        <v>10.54</v>
      </c>
    </row>
    <row r="6746" spans="1:4" ht="40.5">
      <c r="A6746" s="353">
        <v>95410</v>
      </c>
      <c r="B6746" s="354" t="s">
        <v>2777</v>
      </c>
      <c r="C6746" s="353" t="s">
        <v>78</v>
      </c>
      <c r="D6746" s="355">
        <v>7.95</v>
      </c>
    </row>
    <row r="6747" spans="1:4" ht="40.5">
      <c r="A6747" s="353">
        <v>95411</v>
      </c>
      <c r="B6747" s="354" t="s">
        <v>2778</v>
      </c>
      <c r="C6747" s="353" t="s">
        <v>78</v>
      </c>
      <c r="D6747" s="355">
        <v>8.43</v>
      </c>
    </row>
    <row r="6748" spans="1:4" ht="40.5">
      <c r="A6748" s="353">
        <v>95412</v>
      </c>
      <c r="B6748" s="354" t="s">
        <v>2779</v>
      </c>
      <c r="C6748" s="353" t="s">
        <v>78</v>
      </c>
      <c r="D6748" s="355">
        <v>8.42</v>
      </c>
    </row>
    <row r="6749" spans="1:4" ht="27">
      <c r="A6749" s="353">
        <v>95413</v>
      </c>
      <c r="B6749" s="354" t="s">
        <v>2780</v>
      </c>
      <c r="C6749" s="353" t="s">
        <v>78</v>
      </c>
      <c r="D6749" s="355">
        <v>6.77</v>
      </c>
    </row>
    <row r="6750" spans="1:4" ht="40.5">
      <c r="A6750" s="353">
        <v>95414</v>
      </c>
      <c r="B6750" s="354" t="s">
        <v>2781</v>
      </c>
      <c r="C6750" s="353" t="s">
        <v>78</v>
      </c>
      <c r="D6750" s="355">
        <v>27.01</v>
      </c>
    </row>
    <row r="6751" spans="1:4" ht="40.5">
      <c r="A6751" s="353">
        <v>95415</v>
      </c>
      <c r="B6751" s="354" t="s">
        <v>2782</v>
      </c>
      <c r="C6751" s="353" t="s">
        <v>78</v>
      </c>
      <c r="D6751" s="355">
        <v>112.16</v>
      </c>
    </row>
    <row r="6752" spans="1:4" ht="40.5">
      <c r="A6752" s="353">
        <v>95416</v>
      </c>
      <c r="B6752" s="354" t="s">
        <v>2783</v>
      </c>
      <c r="C6752" s="353" t="s">
        <v>78</v>
      </c>
      <c r="D6752" s="355">
        <v>5.46</v>
      </c>
    </row>
    <row r="6753" spans="1:4" ht="40.5">
      <c r="A6753" s="353">
        <v>95417</v>
      </c>
      <c r="B6753" s="354" t="s">
        <v>2784</v>
      </c>
      <c r="C6753" s="353" t="s">
        <v>78</v>
      </c>
      <c r="D6753" s="355">
        <v>127.66</v>
      </c>
    </row>
    <row r="6754" spans="1:4" ht="40.5">
      <c r="A6754" s="353">
        <v>95418</v>
      </c>
      <c r="B6754" s="354" t="s">
        <v>2785</v>
      </c>
      <c r="C6754" s="353" t="s">
        <v>78</v>
      </c>
      <c r="D6754" s="355">
        <v>174.51</v>
      </c>
    </row>
    <row r="6755" spans="1:4" ht="40.5">
      <c r="A6755" s="353">
        <v>95419</v>
      </c>
      <c r="B6755" s="354" t="s">
        <v>2786</v>
      </c>
      <c r="C6755" s="353" t="s">
        <v>78</v>
      </c>
      <c r="D6755" s="355">
        <v>46.95</v>
      </c>
    </row>
    <row r="6756" spans="1:4" ht="40.5">
      <c r="A6756" s="353">
        <v>95420</v>
      </c>
      <c r="B6756" s="354" t="s">
        <v>2787</v>
      </c>
      <c r="C6756" s="353" t="s">
        <v>78</v>
      </c>
      <c r="D6756" s="355">
        <v>66.69</v>
      </c>
    </row>
    <row r="6757" spans="1:4" ht="40.5">
      <c r="A6757" s="353">
        <v>95421</v>
      </c>
      <c r="B6757" s="354" t="s">
        <v>2788</v>
      </c>
      <c r="C6757" s="353" t="s">
        <v>78</v>
      </c>
      <c r="D6757" s="355">
        <v>88.17</v>
      </c>
    </row>
    <row r="6758" spans="1:4" ht="40.5">
      <c r="A6758" s="353">
        <v>95422</v>
      </c>
      <c r="B6758" s="354" t="s">
        <v>2789</v>
      </c>
      <c r="C6758" s="353" t="s">
        <v>78</v>
      </c>
      <c r="D6758" s="355">
        <v>37.56</v>
      </c>
    </row>
    <row r="6759" spans="1:4" ht="40.5">
      <c r="A6759" s="353">
        <v>95423</v>
      </c>
      <c r="B6759" s="354" t="s">
        <v>2790</v>
      </c>
      <c r="C6759" s="353" t="s">
        <v>78</v>
      </c>
      <c r="D6759" s="355">
        <v>57.01</v>
      </c>
    </row>
    <row r="6760" spans="1:4" ht="27">
      <c r="A6760" s="353">
        <v>95424</v>
      </c>
      <c r="B6760" s="354" t="s">
        <v>2791</v>
      </c>
      <c r="C6760" s="353" t="s">
        <v>78</v>
      </c>
      <c r="D6760" s="355">
        <v>11.13</v>
      </c>
    </row>
    <row r="6761" spans="1:4" ht="27">
      <c r="A6761" s="353">
        <v>100288</v>
      </c>
      <c r="B6761" s="354" t="s">
        <v>4857</v>
      </c>
      <c r="C6761" s="353" t="s">
        <v>19</v>
      </c>
      <c r="D6761" s="355">
        <v>0.03</v>
      </c>
    </row>
    <row r="6762" spans="1:4" ht="13.5">
      <c r="A6762" s="353">
        <v>100289</v>
      </c>
      <c r="B6762" s="354" t="s">
        <v>636</v>
      </c>
      <c r="C6762" s="353" t="s">
        <v>19</v>
      </c>
      <c r="D6762" s="355">
        <v>14.32</v>
      </c>
    </row>
    <row r="6763" spans="1:4" ht="40.5">
      <c r="A6763" s="353">
        <v>100290</v>
      </c>
      <c r="B6763" s="354" t="s">
        <v>4858</v>
      </c>
      <c r="C6763" s="353" t="s">
        <v>19</v>
      </c>
      <c r="D6763" s="355">
        <v>0.03</v>
      </c>
    </row>
    <row r="6764" spans="1:4" ht="40.5">
      <c r="A6764" s="353">
        <v>100291</v>
      </c>
      <c r="B6764" s="354" t="s">
        <v>4859</v>
      </c>
      <c r="C6764" s="353" t="s">
        <v>19</v>
      </c>
      <c r="D6764" s="355">
        <v>0.1</v>
      </c>
    </row>
    <row r="6765" spans="1:4" ht="40.5">
      <c r="A6765" s="353">
        <v>100292</v>
      </c>
      <c r="B6765" s="354" t="s">
        <v>4860</v>
      </c>
      <c r="C6765" s="353" t="s">
        <v>19</v>
      </c>
      <c r="D6765" s="355">
        <v>0.41</v>
      </c>
    </row>
    <row r="6766" spans="1:4" ht="40.5">
      <c r="A6766" s="353">
        <v>100293</v>
      </c>
      <c r="B6766" s="354" t="s">
        <v>4861</v>
      </c>
      <c r="C6766" s="353" t="s">
        <v>19</v>
      </c>
      <c r="D6766" s="355">
        <v>0.1</v>
      </c>
    </row>
    <row r="6767" spans="1:4" ht="40.5">
      <c r="A6767" s="353">
        <v>100294</v>
      </c>
      <c r="B6767" s="354" t="s">
        <v>4862</v>
      </c>
      <c r="C6767" s="353" t="s">
        <v>19</v>
      </c>
      <c r="D6767" s="355">
        <v>0.19</v>
      </c>
    </row>
    <row r="6768" spans="1:4" ht="40.5">
      <c r="A6768" s="353">
        <v>100295</v>
      </c>
      <c r="B6768" s="354" t="s">
        <v>4863</v>
      </c>
      <c r="C6768" s="353" t="s">
        <v>19</v>
      </c>
      <c r="D6768" s="355">
        <v>0.3</v>
      </c>
    </row>
    <row r="6769" spans="1:4" ht="40.5">
      <c r="A6769" s="353">
        <v>100296</v>
      </c>
      <c r="B6769" s="354" t="s">
        <v>4864</v>
      </c>
      <c r="C6769" s="353" t="s">
        <v>19</v>
      </c>
      <c r="D6769" s="355">
        <v>0.65</v>
      </c>
    </row>
    <row r="6770" spans="1:4" ht="40.5">
      <c r="A6770" s="353">
        <v>100297</v>
      </c>
      <c r="B6770" s="354" t="s">
        <v>4865</v>
      </c>
      <c r="C6770" s="353" t="s">
        <v>19</v>
      </c>
      <c r="D6770" s="355">
        <v>0.73</v>
      </c>
    </row>
    <row r="6771" spans="1:4" ht="40.5">
      <c r="A6771" s="353">
        <v>100298</v>
      </c>
      <c r="B6771" s="354" t="s">
        <v>4866</v>
      </c>
      <c r="C6771" s="353" t="s">
        <v>19</v>
      </c>
      <c r="D6771" s="355">
        <v>0.3</v>
      </c>
    </row>
    <row r="6772" spans="1:4" ht="40.5">
      <c r="A6772" s="353">
        <v>100299</v>
      </c>
      <c r="B6772" s="354" t="s">
        <v>4867</v>
      </c>
      <c r="C6772" s="353" t="s">
        <v>19</v>
      </c>
      <c r="D6772" s="355">
        <v>0.26</v>
      </c>
    </row>
    <row r="6773" spans="1:4" ht="27">
      <c r="A6773" s="353">
        <v>100300</v>
      </c>
      <c r="B6773" s="354" t="s">
        <v>4868</v>
      </c>
      <c r="C6773" s="353" t="s">
        <v>19</v>
      </c>
      <c r="D6773" s="355">
        <v>11.72</v>
      </c>
    </row>
    <row r="6774" spans="1:4" ht="27">
      <c r="A6774" s="353">
        <v>100301</v>
      </c>
      <c r="B6774" s="354" t="s">
        <v>4869</v>
      </c>
      <c r="C6774" s="353" t="s">
        <v>19</v>
      </c>
      <c r="D6774" s="355">
        <v>14.83</v>
      </c>
    </row>
    <row r="6775" spans="1:4" ht="27">
      <c r="A6775" s="353">
        <v>100302</v>
      </c>
      <c r="B6775" s="354" t="s">
        <v>4870</v>
      </c>
      <c r="C6775" s="353" t="s">
        <v>19</v>
      </c>
      <c r="D6775" s="355">
        <v>116.16</v>
      </c>
    </row>
    <row r="6776" spans="1:4" ht="27">
      <c r="A6776" s="353">
        <v>100303</v>
      </c>
      <c r="B6776" s="354" t="s">
        <v>4871</v>
      </c>
      <c r="C6776" s="353" t="s">
        <v>19</v>
      </c>
      <c r="D6776" s="355">
        <v>13.86</v>
      </c>
    </row>
    <row r="6777" spans="1:4" ht="27">
      <c r="A6777" s="353">
        <v>100304</v>
      </c>
      <c r="B6777" s="354" t="s">
        <v>4872</v>
      </c>
      <c r="C6777" s="353" t="s">
        <v>19</v>
      </c>
      <c r="D6777" s="355">
        <v>55.76</v>
      </c>
    </row>
    <row r="6778" spans="1:4" ht="27">
      <c r="A6778" s="353">
        <v>100305</v>
      </c>
      <c r="B6778" s="354" t="s">
        <v>4873</v>
      </c>
      <c r="C6778" s="353" t="s">
        <v>19</v>
      </c>
      <c r="D6778" s="355">
        <v>81.12</v>
      </c>
    </row>
    <row r="6779" spans="1:4" ht="27">
      <c r="A6779" s="353">
        <v>100306</v>
      </c>
      <c r="B6779" s="354" t="s">
        <v>4874</v>
      </c>
      <c r="C6779" s="353" t="s">
        <v>19</v>
      </c>
      <c r="D6779" s="355">
        <v>91.35</v>
      </c>
    </row>
    <row r="6780" spans="1:4" ht="27">
      <c r="A6780" s="353">
        <v>100307</v>
      </c>
      <c r="B6780" s="354" t="s">
        <v>4875</v>
      </c>
      <c r="C6780" s="353" t="s">
        <v>19</v>
      </c>
      <c r="D6780" s="355">
        <v>17.899999999999999</v>
      </c>
    </row>
    <row r="6781" spans="1:4" ht="27">
      <c r="A6781" s="353">
        <v>100308</v>
      </c>
      <c r="B6781" s="354" t="s">
        <v>4876</v>
      </c>
      <c r="C6781" s="353" t="s">
        <v>19</v>
      </c>
      <c r="D6781" s="355">
        <v>19.649999999999999</v>
      </c>
    </row>
    <row r="6782" spans="1:4" ht="27">
      <c r="A6782" s="353">
        <v>100309</v>
      </c>
      <c r="B6782" s="354" t="s">
        <v>4884</v>
      </c>
      <c r="C6782" s="353" t="s">
        <v>19</v>
      </c>
      <c r="D6782" s="355">
        <v>22.19</v>
      </c>
    </row>
    <row r="6783" spans="1:4" ht="40.5">
      <c r="A6783" s="353">
        <v>100310</v>
      </c>
      <c r="B6783" s="354" t="s">
        <v>4877</v>
      </c>
      <c r="C6783" s="353" t="s">
        <v>78</v>
      </c>
      <c r="D6783" s="355">
        <v>5.19</v>
      </c>
    </row>
    <row r="6784" spans="1:4" ht="40.5">
      <c r="A6784" s="353">
        <v>100311</v>
      </c>
      <c r="B6784" s="354" t="s">
        <v>4878</v>
      </c>
      <c r="C6784" s="353" t="s">
        <v>78</v>
      </c>
      <c r="D6784" s="355">
        <v>56.83</v>
      </c>
    </row>
    <row r="6785" spans="1:4" ht="40.5">
      <c r="A6785" s="353">
        <v>100312</v>
      </c>
      <c r="B6785" s="354" t="s">
        <v>4879</v>
      </c>
      <c r="C6785" s="353" t="s">
        <v>78</v>
      </c>
      <c r="D6785" s="355">
        <v>69.39</v>
      </c>
    </row>
    <row r="6786" spans="1:4" ht="40.5">
      <c r="A6786" s="353">
        <v>100313</v>
      </c>
      <c r="B6786" s="354" t="s">
        <v>4880</v>
      </c>
      <c r="C6786" s="353" t="s">
        <v>78</v>
      </c>
      <c r="D6786" s="355">
        <v>88.51</v>
      </c>
    </row>
    <row r="6787" spans="1:4" ht="40.5">
      <c r="A6787" s="353">
        <v>100314</v>
      </c>
      <c r="B6787" s="354" t="s">
        <v>4881</v>
      </c>
      <c r="C6787" s="353" t="s">
        <v>78</v>
      </c>
      <c r="D6787" s="355">
        <v>99.85</v>
      </c>
    </row>
    <row r="6788" spans="1:4" ht="40.5">
      <c r="A6788" s="353">
        <v>100315</v>
      </c>
      <c r="B6788" s="354" t="s">
        <v>4882</v>
      </c>
      <c r="C6788" s="353" t="s">
        <v>78</v>
      </c>
      <c r="D6788" s="355">
        <v>35.97</v>
      </c>
    </row>
    <row r="6789" spans="1:4" ht="27">
      <c r="A6789" s="353">
        <v>100316</v>
      </c>
      <c r="B6789" s="354" t="s">
        <v>4868</v>
      </c>
      <c r="C6789" s="353" t="s">
        <v>78</v>
      </c>
      <c r="D6789" s="355">
        <v>2091.6799999999998</v>
      </c>
    </row>
    <row r="6790" spans="1:4" ht="27">
      <c r="A6790" s="353">
        <v>100317</v>
      </c>
      <c r="B6790" s="354" t="s">
        <v>4883</v>
      </c>
      <c r="C6790" s="353" t="s">
        <v>78</v>
      </c>
      <c r="D6790" s="355">
        <v>20575.43</v>
      </c>
    </row>
    <row r="6791" spans="1:4" ht="27">
      <c r="A6791" s="353">
        <v>100318</v>
      </c>
      <c r="B6791" s="354" t="s">
        <v>4872</v>
      </c>
      <c r="C6791" s="353" t="s">
        <v>78</v>
      </c>
      <c r="D6791" s="355">
        <v>9926.82</v>
      </c>
    </row>
    <row r="6792" spans="1:4" ht="27">
      <c r="A6792" s="353">
        <v>100319</v>
      </c>
      <c r="B6792" s="354" t="s">
        <v>4873</v>
      </c>
      <c r="C6792" s="353" t="s">
        <v>78</v>
      </c>
      <c r="D6792" s="355">
        <v>14357.51</v>
      </c>
    </row>
    <row r="6793" spans="1:4" ht="27">
      <c r="A6793" s="353">
        <v>100320</v>
      </c>
      <c r="B6793" s="354" t="s">
        <v>4874</v>
      </c>
      <c r="C6793" s="353" t="s">
        <v>78</v>
      </c>
      <c r="D6793" s="355">
        <v>16169.94</v>
      </c>
    </row>
    <row r="6794" spans="1:4" ht="27">
      <c r="A6794" s="353">
        <v>100321</v>
      </c>
      <c r="B6794" s="354" t="s">
        <v>4884</v>
      </c>
      <c r="C6794" s="353" t="s">
        <v>78</v>
      </c>
      <c r="D6794" s="355">
        <v>3938.02</v>
      </c>
    </row>
    <row r="6795" spans="1:4" ht="27">
      <c r="A6795" s="353">
        <v>100533</v>
      </c>
      <c r="B6795" s="354" t="s">
        <v>4885</v>
      </c>
      <c r="C6795" s="353" t="s">
        <v>19</v>
      </c>
      <c r="D6795" s="355">
        <v>14.37</v>
      </c>
    </row>
    <row r="6796" spans="1:4" ht="27">
      <c r="A6796" s="353">
        <v>100534</v>
      </c>
      <c r="B6796" s="354" t="s">
        <v>4885</v>
      </c>
      <c r="C6796" s="353" t="s">
        <v>78</v>
      </c>
      <c r="D6796" s="355">
        <v>2563.42</v>
      </c>
    </row>
    <row r="6797" spans="1:4" ht="40.5">
      <c r="A6797" s="353">
        <v>100535</v>
      </c>
      <c r="B6797" s="354" t="s">
        <v>4886</v>
      </c>
      <c r="C6797" s="353" t="s">
        <v>19</v>
      </c>
      <c r="D6797" s="355">
        <v>0.16</v>
      </c>
    </row>
    <row r="6798" spans="1:4" ht="40.5">
      <c r="A6798" s="353">
        <v>100536</v>
      </c>
      <c r="B6798" s="354" t="s">
        <v>4887</v>
      </c>
      <c r="C6798" s="353" t="s">
        <v>78</v>
      </c>
      <c r="D6798" s="355">
        <v>22.63</v>
      </c>
    </row>
    <row r="6799" spans="1:4" ht="40.5">
      <c r="A6799" s="353">
        <v>101284</v>
      </c>
      <c r="B6799" s="354" t="s">
        <v>6481</v>
      </c>
      <c r="C6799" s="353" t="s">
        <v>19</v>
      </c>
      <c r="D6799" s="355">
        <v>1</v>
      </c>
    </row>
    <row r="6800" spans="1:4" ht="40.5">
      <c r="A6800" s="353">
        <v>101285</v>
      </c>
      <c r="B6800" s="354" t="s">
        <v>6482</v>
      </c>
      <c r="C6800" s="353" t="s">
        <v>19</v>
      </c>
      <c r="D6800" s="355">
        <v>0.26</v>
      </c>
    </row>
    <row r="6801" spans="1:4" ht="40.5">
      <c r="A6801" s="353">
        <v>101286</v>
      </c>
      <c r="B6801" s="354" t="s">
        <v>6483</v>
      </c>
      <c r="C6801" s="353" t="s">
        <v>78</v>
      </c>
      <c r="D6801" s="355">
        <v>10.63</v>
      </c>
    </row>
    <row r="6802" spans="1:4" ht="40.5">
      <c r="A6802" s="353">
        <v>101287</v>
      </c>
      <c r="B6802" s="354" t="s">
        <v>6484</v>
      </c>
      <c r="C6802" s="353" t="s">
        <v>78</v>
      </c>
      <c r="D6802" s="355">
        <v>35.9</v>
      </c>
    </row>
    <row r="6803" spans="1:4" ht="40.5">
      <c r="A6803" s="353">
        <v>101288</v>
      </c>
      <c r="B6803" s="354" t="s">
        <v>6485</v>
      </c>
      <c r="C6803" s="353" t="s">
        <v>78</v>
      </c>
      <c r="D6803" s="355">
        <v>8.15</v>
      </c>
    </row>
    <row r="6804" spans="1:4" ht="40.5">
      <c r="A6804" s="353">
        <v>101289</v>
      </c>
      <c r="B6804" s="354" t="s">
        <v>6486</v>
      </c>
      <c r="C6804" s="353" t="s">
        <v>78</v>
      </c>
      <c r="D6804" s="355">
        <v>11</v>
      </c>
    </row>
    <row r="6805" spans="1:4" ht="40.5">
      <c r="A6805" s="353">
        <v>101290</v>
      </c>
      <c r="B6805" s="354" t="s">
        <v>6487</v>
      </c>
      <c r="C6805" s="353" t="s">
        <v>78</v>
      </c>
      <c r="D6805" s="355">
        <v>14.15</v>
      </c>
    </row>
    <row r="6806" spans="1:4" ht="40.5">
      <c r="A6806" s="353">
        <v>101291</v>
      </c>
      <c r="B6806" s="354" t="s">
        <v>6488</v>
      </c>
      <c r="C6806" s="353" t="s">
        <v>78</v>
      </c>
      <c r="D6806" s="355">
        <v>11.41</v>
      </c>
    </row>
    <row r="6807" spans="1:4" ht="40.5">
      <c r="A6807" s="353">
        <v>101292</v>
      </c>
      <c r="B6807" s="354" t="s">
        <v>6489</v>
      </c>
      <c r="C6807" s="353" t="s">
        <v>78</v>
      </c>
      <c r="D6807" s="355">
        <v>14.73</v>
      </c>
    </row>
    <row r="6808" spans="1:4" ht="27">
      <c r="A6808" s="353">
        <v>101293</v>
      </c>
      <c r="B6808" s="354" t="s">
        <v>6490</v>
      </c>
      <c r="C6808" s="353" t="s">
        <v>78</v>
      </c>
      <c r="D6808" s="355">
        <v>15.25</v>
      </c>
    </row>
    <row r="6809" spans="1:4" ht="40.5">
      <c r="A6809" s="353">
        <v>101294</v>
      </c>
      <c r="B6809" s="354" t="s">
        <v>6491</v>
      </c>
      <c r="C6809" s="353" t="s">
        <v>78</v>
      </c>
      <c r="D6809" s="355">
        <v>17.03</v>
      </c>
    </row>
    <row r="6810" spans="1:4" ht="40.5">
      <c r="A6810" s="353">
        <v>101295</v>
      </c>
      <c r="B6810" s="354" t="s">
        <v>6492</v>
      </c>
      <c r="C6810" s="353" t="s">
        <v>78</v>
      </c>
      <c r="D6810" s="355">
        <v>14.29</v>
      </c>
    </row>
    <row r="6811" spans="1:4" ht="40.5">
      <c r="A6811" s="353">
        <v>101296</v>
      </c>
      <c r="B6811" s="354" t="s">
        <v>6493</v>
      </c>
      <c r="C6811" s="353" t="s">
        <v>78</v>
      </c>
      <c r="D6811" s="355">
        <v>17.38</v>
      </c>
    </row>
    <row r="6812" spans="1:4" ht="40.5">
      <c r="A6812" s="353">
        <v>101297</v>
      </c>
      <c r="B6812" s="354" t="s">
        <v>6494</v>
      </c>
      <c r="C6812" s="353" t="s">
        <v>78</v>
      </c>
      <c r="D6812" s="355">
        <v>15.27</v>
      </c>
    </row>
    <row r="6813" spans="1:4" ht="40.5">
      <c r="A6813" s="353">
        <v>101298</v>
      </c>
      <c r="B6813" s="354" t="s">
        <v>6495</v>
      </c>
      <c r="C6813" s="353" t="s">
        <v>78</v>
      </c>
      <c r="D6813" s="355">
        <v>9.8800000000000008</v>
      </c>
    </row>
    <row r="6814" spans="1:4" ht="40.5">
      <c r="A6814" s="353">
        <v>101299</v>
      </c>
      <c r="B6814" s="354" t="s">
        <v>6496</v>
      </c>
      <c r="C6814" s="353" t="s">
        <v>78</v>
      </c>
      <c r="D6814" s="355">
        <v>14.56</v>
      </c>
    </row>
    <row r="6815" spans="1:4" ht="40.5">
      <c r="A6815" s="353">
        <v>101300</v>
      </c>
      <c r="B6815" s="354" t="s">
        <v>6497</v>
      </c>
      <c r="C6815" s="353" t="s">
        <v>78</v>
      </c>
      <c r="D6815" s="355">
        <v>12.22</v>
      </c>
    </row>
    <row r="6816" spans="1:4" ht="40.5">
      <c r="A6816" s="353">
        <v>101301</v>
      </c>
      <c r="B6816" s="354" t="s">
        <v>6498</v>
      </c>
      <c r="C6816" s="353" t="s">
        <v>78</v>
      </c>
      <c r="D6816" s="355">
        <v>4.54</v>
      </c>
    </row>
    <row r="6817" spans="1:4" ht="40.5">
      <c r="A6817" s="353">
        <v>101302</v>
      </c>
      <c r="B6817" s="354" t="s">
        <v>6499</v>
      </c>
      <c r="C6817" s="353" t="s">
        <v>78</v>
      </c>
      <c r="D6817" s="355">
        <v>16.45</v>
      </c>
    </row>
    <row r="6818" spans="1:4" ht="40.5">
      <c r="A6818" s="353">
        <v>101303</v>
      </c>
      <c r="B6818" s="354" t="s">
        <v>6500</v>
      </c>
      <c r="C6818" s="353" t="s">
        <v>78</v>
      </c>
      <c r="D6818" s="355">
        <v>41.3</v>
      </c>
    </row>
    <row r="6819" spans="1:4" ht="40.5">
      <c r="A6819" s="353">
        <v>101304</v>
      </c>
      <c r="B6819" s="354" t="s">
        <v>6501</v>
      </c>
      <c r="C6819" s="353" t="s">
        <v>78</v>
      </c>
      <c r="D6819" s="355">
        <v>19.600000000000001</v>
      </c>
    </row>
    <row r="6820" spans="1:4" ht="40.5">
      <c r="A6820" s="353">
        <v>101305</v>
      </c>
      <c r="B6820" s="354" t="s">
        <v>6502</v>
      </c>
      <c r="C6820" s="353" t="s">
        <v>78</v>
      </c>
      <c r="D6820" s="355">
        <v>16.87</v>
      </c>
    </row>
    <row r="6821" spans="1:4" ht="27">
      <c r="A6821" s="353">
        <v>101307</v>
      </c>
      <c r="B6821" s="354" t="s">
        <v>6503</v>
      </c>
      <c r="C6821" s="353" t="s">
        <v>78</v>
      </c>
      <c r="D6821" s="355">
        <v>15.08</v>
      </c>
    </row>
    <row r="6822" spans="1:4" ht="40.5">
      <c r="A6822" s="353">
        <v>101308</v>
      </c>
      <c r="B6822" s="354" t="s">
        <v>6504</v>
      </c>
      <c r="C6822" s="353" t="s">
        <v>78</v>
      </c>
      <c r="D6822" s="355">
        <v>10.8</v>
      </c>
    </row>
    <row r="6823" spans="1:4" ht="40.5">
      <c r="A6823" s="353">
        <v>101309</v>
      </c>
      <c r="B6823" s="354" t="s">
        <v>6505</v>
      </c>
      <c r="C6823" s="353" t="s">
        <v>78</v>
      </c>
      <c r="D6823" s="355">
        <v>15.44</v>
      </c>
    </row>
    <row r="6824" spans="1:4" ht="40.5">
      <c r="A6824" s="353">
        <v>101310</v>
      </c>
      <c r="B6824" s="354" t="s">
        <v>6506</v>
      </c>
      <c r="C6824" s="353" t="s">
        <v>78</v>
      </c>
      <c r="D6824" s="355">
        <v>21.41</v>
      </c>
    </row>
    <row r="6825" spans="1:4" ht="40.5">
      <c r="A6825" s="353">
        <v>101311</v>
      </c>
      <c r="B6825" s="354" t="s">
        <v>6507</v>
      </c>
      <c r="C6825" s="353" t="s">
        <v>78</v>
      </c>
      <c r="D6825" s="355">
        <v>15.25</v>
      </c>
    </row>
    <row r="6826" spans="1:4" ht="40.5">
      <c r="A6826" s="353">
        <v>101312</v>
      </c>
      <c r="B6826" s="354" t="s">
        <v>6508</v>
      </c>
      <c r="C6826" s="353" t="s">
        <v>78</v>
      </c>
      <c r="D6826" s="355">
        <v>9.3800000000000008</v>
      </c>
    </row>
    <row r="6827" spans="1:4" ht="27">
      <c r="A6827" s="353">
        <v>101313</v>
      </c>
      <c r="B6827" s="354" t="s">
        <v>6509</v>
      </c>
      <c r="C6827" s="353" t="s">
        <v>78</v>
      </c>
      <c r="D6827" s="355">
        <v>51.04</v>
      </c>
    </row>
    <row r="6828" spans="1:4" ht="40.5">
      <c r="A6828" s="353">
        <v>101314</v>
      </c>
      <c r="B6828" s="354" t="s">
        <v>6510</v>
      </c>
      <c r="C6828" s="353" t="s">
        <v>78</v>
      </c>
      <c r="D6828" s="355">
        <v>51.04</v>
      </c>
    </row>
    <row r="6829" spans="1:4" ht="27">
      <c r="A6829" s="353">
        <v>101315</v>
      </c>
      <c r="B6829" s="354" t="s">
        <v>6511</v>
      </c>
      <c r="C6829" s="353" t="s">
        <v>78</v>
      </c>
      <c r="D6829" s="355">
        <v>42.75</v>
      </c>
    </row>
    <row r="6830" spans="1:4" ht="40.5">
      <c r="A6830" s="353">
        <v>101316</v>
      </c>
      <c r="B6830" s="354" t="s">
        <v>6512</v>
      </c>
      <c r="C6830" s="353" t="s">
        <v>78</v>
      </c>
      <c r="D6830" s="355">
        <v>24.52</v>
      </c>
    </row>
    <row r="6831" spans="1:4" ht="40.5">
      <c r="A6831" s="353">
        <v>101317</v>
      </c>
      <c r="B6831" s="354" t="s">
        <v>6513</v>
      </c>
      <c r="C6831" s="353" t="s">
        <v>78</v>
      </c>
      <c r="D6831" s="355">
        <v>136.84</v>
      </c>
    </row>
    <row r="6832" spans="1:4" ht="40.5">
      <c r="A6832" s="353">
        <v>101318</v>
      </c>
      <c r="B6832" s="354" t="s">
        <v>6514</v>
      </c>
      <c r="C6832" s="353" t="s">
        <v>78</v>
      </c>
      <c r="D6832" s="355">
        <v>246.99</v>
      </c>
    </row>
    <row r="6833" spans="1:4" ht="40.5">
      <c r="A6833" s="353">
        <v>101319</v>
      </c>
      <c r="B6833" s="354" t="s">
        <v>6515</v>
      </c>
      <c r="C6833" s="353" t="s">
        <v>78</v>
      </c>
      <c r="D6833" s="355">
        <v>36.61</v>
      </c>
    </row>
    <row r="6834" spans="1:4" ht="40.5">
      <c r="A6834" s="353">
        <v>101320</v>
      </c>
      <c r="B6834" s="354" t="s">
        <v>6516</v>
      </c>
      <c r="C6834" s="353" t="s">
        <v>78</v>
      </c>
      <c r="D6834" s="355">
        <v>12.53</v>
      </c>
    </row>
    <row r="6835" spans="1:4" ht="27">
      <c r="A6835" s="353">
        <v>101322</v>
      </c>
      <c r="B6835" s="354" t="s">
        <v>6517</v>
      </c>
      <c r="C6835" s="353" t="s">
        <v>78</v>
      </c>
      <c r="D6835" s="355">
        <v>15.25</v>
      </c>
    </row>
    <row r="6836" spans="1:4" ht="40.5">
      <c r="A6836" s="353">
        <v>101323</v>
      </c>
      <c r="B6836" s="354" t="s">
        <v>6518</v>
      </c>
      <c r="C6836" s="353" t="s">
        <v>78</v>
      </c>
      <c r="D6836" s="355">
        <v>29.76</v>
      </c>
    </row>
    <row r="6837" spans="1:4" ht="40.5">
      <c r="A6837" s="353">
        <v>101324</v>
      </c>
      <c r="B6837" s="354" t="s">
        <v>6519</v>
      </c>
      <c r="C6837" s="353" t="s">
        <v>78</v>
      </c>
      <c r="D6837" s="355">
        <v>5.25</v>
      </c>
    </row>
    <row r="6838" spans="1:4" ht="40.5">
      <c r="A6838" s="353">
        <v>101325</v>
      </c>
      <c r="B6838" s="354" t="s">
        <v>6520</v>
      </c>
      <c r="C6838" s="353" t="s">
        <v>78</v>
      </c>
      <c r="D6838" s="355">
        <v>15.06</v>
      </c>
    </row>
    <row r="6839" spans="1:4" ht="27">
      <c r="A6839" s="353">
        <v>101326</v>
      </c>
      <c r="B6839" s="354" t="s">
        <v>6521</v>
      </c>
      <c r="C6839" s="353" t="s">
        <v>78</v>
      </c>
      <c r="D6839" s="355">
        <v>6.56</v>
      </c>
    </row>
    <row r="6840" spans="1:4" ht="40.5">
      <c r="A6840" s="353">
        <v>101327</v>
      </c>
      <c r="B6840" s="354" t="s">
        <v>6522</v>
      </c>
      <c r="C6840" s="353" t="s">
        <v>78</v>
      </c>
      <c r="D6840" s="355">
        <v>4.49</v>
      </c>
    </row>
    <row r="6841" spans="1:4" ht="40.5">
      <c r="A6841" s="353">
        <v>101328</v>
      </c>
      <c r="B6841" s="354" t="s">
        <v>6523</v>
      </c>
      <c r="C6841" s="353" t="s">
        <v>78</v>
      </c>
      <c r="D6841" s="355">
        <v>7.44</v>
      </c>
    </row>
    <row r="6842" spans="1:4" ht="27">
      <c r="A6842" s="353">
        <v>101329</v>
      </c>
      <c r="B6842" s="354" t="s">
        <v>6524</v>
      </c>
      <c r="C6842" s="353" t="s">
        <v>78</v>
      </c>
      <c r="D6842" s="355">
        <v>24</v>
      </c>
    </row>
    <row r="6843" spans="1:4" ht="27">
      <c r="A6843" s="353">
        <v>101330</v>
      </c>
      <c r="B6843" s="354" t="s">
        <v>6525</v>
      </c>
      <c r="C6843" s="353" t="s">
        <v>78</v>
      </c>
      <c r="D6843" s="355">
        <v>20.04</v>
      </c>
    </row>
    <row r="6844" spans="1:4" ht="40.5">
      <c r="A6844" s="353">
        <v>101331</v>
      </c>
      <c r="B6844" s="354" t="s">
        <v>6526</v>
      </c>
      <c r="C6844" s="353" t="s">
        <v>78</v>
      </c>
      <c r="D6844" s="355">
        <v>19.3</v>
      </c>
    </row>
    <row r="6845" spans="1:4" ht="40.5">
      <c r="A6845" s="353">
        <v>101332</v>
      </c>
      <c r="B6845" s="354" t="s">
        <v>6527</v>
      </c>
      <c r="C6845" s="353" t="s">
        <v>78</v>
      </c>
      <c r="D6845" s="355">
        <v>5.16</v>
      </c>
    </row>
    <row r="6846" spans="1:4" ht="40.5">
      <c r="A6846" s="353">
        <v>101333</v>
      </c>
      <c r="B6846" s="354" t="s">
        <v>6528</v>
      </c>
      <c r="C6846" s="353" t="s">
        <v>78</v>
      </c>
      <c r="D6846" s="355">
        <v>12.62</v>
      </c>
    </row>
    <row r="6847" spans="1:4" ht="40.5">
      <c r="A6847" s="353">
        <v>101334</v>
      </c>
      <c r="B6847" s="354" t="s">
        <v>6529</v>
      </c>
      <c r="C6847" s="353" t="s">
        <v>78</v>
      </c>
      <c r="D6847" s="355">
        <v>41.59</v>
      </c>
    </row>
    <row r="6848" spans="1:4" ht="40.5">
      <c r="A6848" s="353">
        <v>101335</v>
      </c>
      <c r="B6848" s="354" t="s">
        <v>6530</v>
      </c>
      <c r="C6848" s="353" t="s">
        <v>78</v>
      </c>
      <c r="D6848" s="355">
        <v>6.08</v>
      </c>
    </row>
    <row r="6849" spans="1:4" ht="40.5">
      <c r="A6849" s="353">
        <v>101336</v>
      </c>
      <c r="B6849" s="354" t="s">
        <v>6531</v>
      </c>
      <c r="C6849" s="353" t="s">
        <v>78</v>
      </c>
      <c r="D6849" s="355">
        <v>20.98</v>
      </c>
    </row>
    <row r="6850" spans="1:4" ht="27">
      <c r="A6850" s="353">
        <v>101337</v>
      </c>
      <c r="B6850" s="354" t="s">
        <v>6532</v>
      </c>
      <c r="C6850" s="353" t="s">
        <v>78</v>
      </c>
      <c r="D6850" s="355">
        <v>5.73</v>
      </c>
    </row>
    <row r="6851" spans="1:4" ht="40.5">
      <c r="A6851" s="353">
        <v>101338</v>
      </c>
      <c r="B6851" s="354" t="s">
        <v>6533</v>
      </c>
      <c r="C6851" s="353" t="s">
        <v>78</v>
      </c>
      <c r="D6851" s="355">
        <v>9.6300000000000008</v>
      </c>
    </row>
    <row r="6852" spans="1:4" ht="40.5">
      <c r="A6852" s="353">
        <v>101339</v>
      </c>
      <c r="B6852" s="354" t="s">
        <v>6534</v>
      </c>
      <c r="C6852" s="353" t="s">
        <v>78</v>
      </c>
      <c r="D6852" s="355">
        <v>8.25</v>
      </c>
    </row>
    <row r="6853" spans="1:4" ht="40.5">
      <c r="A6853" s="353">
        <v>101340</v>
      </c>
      <c r="B6853" s="354" t="s">
        <v>6535</v>
      </c>
      <c r="C6853" s="353" t="s">
        <v>78</v>
      </c>
      <c r="D6853" s="355">
        <v>7.97</v>
      </c>
    </row>
    <row r="6854" spans="1:4" ht="40.5">
      <c r="A6854" s="353">
        <v>101341</v>
      </c>
      <c r="B6854" s="354" t="s">
        <v>6536</v>
      </c>
      <c r="C6854" s="353" t="s">
        <v>78</v>
      </c>
      <c r="D6854" s="355">
        <v>8.68</v>
      </c>
    </row>
    <row r="6855" spans="1:4" ht="40.5">
      <c r="A6855" s="353">
        <v>101342</v>
      </c>
      <c r="B6855" s="354" t="s">
        <v>6537</v>
      </c>
      <c r="C6855" s="353" t="s">
        <v>78</v>
      </c>
      <c r="D6855" s="355">
        <v>10.16</v>
      </c>
    </row>
    <row r="6856" spans="1:4" ht="40.5">
      <c r="A6856" s="353">
        <v>101343</v>
      </c>
      <c r="B6856" s="354" t="s">
        <v>6538</v>
      </c>
      <c r="C6856" s="353" t="s">
        <v>78</v>
      </c>
      <c r="D6856" s="355">
        <v>15.25</v>
      </c>
    </row>
    <row r="6857" spans="1:4" ht="40.5">
      <c r="A6857" s="353">
        <v>101344</v>
      </c>
      <c r="B6857" s="354" t="s">
        <v>6539</v>
      </c>
      <c r="C6857" s="353" t="s">
        <v>78</v>
      </c>
      <c r="D6857" s="355">
        <v>15.67</v>
      </c>
    </row>
    <row r="6858" spans="1:4" ht="40.5">
      <c r="A6858" s="353">
        <v>101345</v>
      </c>
      <c r="B6858" s="354" t="s">
        <v>6540</v>
      </c>
      <c r="C6858" s="353" t="s">
        <v>78</v>
      </c>
      <c r="D6858" s="355">
        <v>15.75</v>
      </c>
    </row>
    <row r="6859" spans="1:4" ht="40.5">
      <c r="A6859" s="353">
        <v>101346</v>
      </c>
      <c r="B6859" s="354" t="s">
        <v>6541</v>
      </c>
      <c r="C6859" s="353" t="s">
        <v>78</v>
      </c>
      <c r="D6859" s="355">
        <v>13.65</v>
      </c>
    </row>
    <row r="6860" spans="1:4" ht="40.5">
      <c r="A6860" s="353">
        <v>101347</v>
      </c>
      <c r="B6860" s="354" t="s">
        <v>6542</v>
      </c>
      <c r="C6860" s="353" t="s">
        <v>78</v>
      </c>
      <c r="D6860" s="355">
        <v>11.62</v>
      </c>
    </row>
    <row r="6861" spans="1:4" ht="40.5">
      <c r="A6861" s="353">
        <v>101348</v>
      </c>
      <c r="B6861" s="354" t="s">
        <v>6543</v>
      </c>
      <c r="C6861" s="353" t="s">
        <v>78</v>
      </c>
      <c r="D6861" s="355">
        <v>6.69</v>
      </c>
    </row>
    <row r="6862" spans="1:4" ht="40.5">
      <c r="A6862" s="353">
        <v>101349</v>
      </c>
      <c r="B6862" s="354" t="s">
        <v>6544</v>
      </c>
      <c r="C6862" s="353" t="s">
        <v>78</v>
      </c>
      <c r="D6862" s="355">
        <v>10.33</v>
      </c>
    </row>
    <row r="6863" spans="1:4" ht="40.5">
      <c r="A6863" s="353">
        <v>101350</v>
      </c>
      <c r="B6863" s="354" t="s">
        <v>6545</v>
      </c>
      <c r="C6863" s="353" t="s">
        <v>78</v>
      </c>
      <c r="D6863" s="355">
        <v>12.68</v>
      </c>
    </row>
    <row r="6864" spans="1:4" ht="40.5">
      <c r="A6864" s="353">
        <v>101351</v>
      </c>
      <c r="B6864" s="354" t="s">
        <v>6546</v>
      </c>
      <c r="C6864" s="353" t="s">
        <v>78</v>
      </c>
      <c r="D6864" s="355">
        <v>9.26</v>
      </c>
    </row>
    <row r="6865" spans="1:4" ht="40.5">
      <c r="A6865" s="353">
        <v>101352</v>
      </c>
      <c r="B6865" s="354" t="s">
        <v>6547</v>
      </c>
      <c r="C6865" s="353" t="s">
        <v>78</v>
      </c>
      <c r="D6865" s="355">
        <v>10.67</v>
      </c>
    </row>
    <row r="6866" spans="1:4" ht="40.5">
      <c r="A6866" s="353">
        <v>101353</v>
      </c>
      <c r="B6866" s="354" t="s">
        <v>6548</v>
      </c>
      <c r="C6866" s="353" t="s">
        <v>78</v>
      </c>
      <c r="D6866" s="355">
        <v>8.48</v>
      </c>
    </row>
    <row r="6867" spans="1:4" ht="40.5">
      <c r="A6867" s="353">
        <v>101354</v>
      </c>
      <c r="B6867" s="354" t="s">
        <v>6549</v>
      </c>
      <c r="C6867" s="353" t="s">
        <v>78</v>
      </c>
      <c r="D6867" s="355">
        <v>11.71</v>
      </c>
    </row>
    <row r="6868" spans="1:4" ht="54">
      <c r="A6868" s="353">
        <v>101355</v>
      </c>
      <c r="B6868" s="354" t="s">
        <v>6550</v>
      </c>
      <c r="C6868" s="353" t="s">
        <v>78</v>
      </c>
      <c r="D6868" s="355">
        <v>9.16</v>
      </c>
    </row>
    <row r="6869" spans="1:4" ht="27">
      <c r="A6869" s="353">
        <v>101356</v>
      </c>
      <c r="B6869" s="354" t="s">
        <v>6551</v>
      </c>
      <c r="C6869" s="353" t="s">
        <v>78</v>
      </c>
      <c r="D6869" s="355">
        <v>22.86</v>
      </c>
    </row>
    <row r="6870" spans="1:4" ht="27">
      <c r="A6870" s="353">
        <v>101357</v>
      </c>
      <c r="B6870" s="354" t="s">
        <v>6552</v>
      </c>
      <c r="C6870" s="353" t="s">
        <v>78</v>
      </c>
      <c r="D6870" s="355">
        <v>28.08</v>
      </c>
    </row>
    <row r="6871" spans="1:4" ht="27">
      <c r="A6871" s="353">
        <v>101358</v>
      </c>
      <c r="B6871" s="354" t="s">
        <v>6553</v>
      </c>
      <c r="C6871" s="353" t="s">
        <v>78</v>
      </c>
      <c r="D6871" s="355">
        <v>19.600000000000001</v>
      </c>
    </row>
    <row r="6872" spans="1:4" ht="40.5">
      <c r="A6872" s="353">
        <v>101359</v>
      </c>
      <c r="B6872" s="354" t="s">
        <v>6554</v>
      </c>
      <c r="C6872" s="353" t="s">
        <v>78</v>
      </c>
      <c r="D6872" s="355">
        <v>22.6</v>
      </c>
    </row>
    <row r="6873" spans="1:4" ht="40.5">
      <c r="A6873" s="353">
        <v>101360</v>
      </c>
      <c r="B6873" s="354" t="s">
        <v>6555</v>
      </c>
      <c r="C6873" s="353" t="s">
        <v>78</v>
      </c>
      <c r="D6873" s="355">
        <v>21.09</v>
      </c>
    </row>
    <row r="6874" spans="1:4" ht="40.5">
      <c r="A6874" s="353">
        <v>101361</v>
      </c>
      <c r="B6874" s="354" t="s">
        <v>6556</v>
      </c>
      <c r="C6874" s="353" t="s">
        <v>78</v>
      </c>
      <c r="D6874" s="355">
        <v>20.190000000000001</v>
      </c>
    </row>
    <row r="6875" spans="1:4" ht="27">
      <c r="A6875" s="353">
        <v>101362</v>
      </c>
      <c r="B6875" s="354" t="s">
        <v>6557</v>
      </c>
      <c r="C6875" s="353" t="s">
        <v>78</v>
      </c>
      <c r="D6875" s="355">
        <v>4.3899999999999997</v>
      </c>
    </row>
    <row r="6876" spans="1:4" ht="27">
      <c r="A6876" s="353">
        <v>101363</v>
      </c>
      <c r="B6876" s="354" t="s">
        <v>6558</v>
      </c>
      <c r="C6876" s="353" t="s">
        <v>78</v>
      </c>
      <c r="D6876" s="355">
        <v>15.25</v>
      </c>
    </row>
    <row r="6877" spans="1:4" ht="40.5">
      <c r="A6877" s="353">
        <v>101364</v>
      </c>
      <c r="B6877" s="354" t="s">
        <v>6559</v>
      </c>
      <c r="C6877" s="353" t="s">
        <v>78</v>
      </c>
      <c r="D6877" s="355">
        <v>20.9</v>
      </c>
    </row>
    <row r="6878" spans="1:4" ht="27">
      <c r="A6878" s="353">
        <v>101365</v>
      </c>
      <c r="B6878" s="354" t="s">
        <v>6560</v>
      </c>
      <c r="C6878" s="353" t="s">
        <v>78</v>
      </c>
      <c r="D6878" s="355">
        <v>15.25</v>
      </c>
    </row>
    <row r="6879" spans="1:4" ht="40.5">
      <c r="A6879" s="353">
        <v>101366</v>
      </c>
      <c r="B6879" s="354" t="s">
        <v>6561</v>
      </c>
      <c r="C6879" s="353" t="s">
        <v>78</v>
      </c>
      <c r="D6879" s="355">
        <v>20.440000000000001</v>
      </c>
    </row>
    <row r="6880" spans="1:4" ht="40.5">
      <c r="A6880" s="353">
        <v>101367</v>
      </c>
      <c r="B6880" s="354" t="s">
        <v>6562</v>
      </c>
      <c r="C6880" s="353" t="s">
        <v>78</v>
      </c>
      <c r="D6880" s="355">
        <v>18.71</v>
      </c>
    </row>
    <row r="6881" spans="1:4" ht="40.5">
      <c r="A6881" s="353">
        <v>101368</v>
      </c>
      <c r="B6881" s="354" t="s">
        <v>6563</v>
      </c>
      <c r="C6881" s="353" t="s">
        <v>78</v>
      </c>
      <c r="D6881" s="355">
        <v>16.03</v>
      </c>
    </row>
    <row r="6882" spans="1:4" ht="40.5">
      <c r="A6882" s="353">
        <v>101369</v>
      </c>
      <c r="B6882" s="354" t="s">
        <v>6564</v>
      </c>
      <c r="C6882" s="353" t="s">
        <v>78</v>
      </c>
      <c r="D6882" s="355">
        <v>20.22</v>
      </c>
    </row>
    <row r="6883" spans="1:4" ht="27">
      <c r="A6883" s="353">
        <v>101370</v>
      </c>
      <c r="B6883" s="354" t="s">
        <v>6565</v>
      </c>
      <c r="C6883" s="353" t="s">
        <v>78</v>
      </c>
      <c r="D6883" s="355">
        <v>16.649999999999999</v>
      </c>
    </row>
    <row r="6884" spans="1:4" ht="27">
      <c r="A6884" s="353">
        <v>101371</v>
      </c>
      <c r="B6884" s="354" t="s">
        <v>6566</v>
      </c>
      <c r="C6884" s="353" t="s">
        <v>78</v>
      </c>
      <c r="D6884" s="355">
        <v>18.78</v>
      </c>
    </row>
    <row r="6885" spans="1:4" ht="27">
      <c r="A6885" s="353">
        <v>101372</v>
      </c>
      <c r="B6885" s="354" t="s">
        <v>6567</v>
      </c>
      <c r="C6885" s="353" t="s">
        <v>78</v>
      </c>
      <c r="D6885" s="355">
        <v>5.25</v>
      </c>
    </row>
    <row r="6886" spans="1:4" ht="27">
      <c r="A6886" s="353">
        <v>101373</v>
      </c>
      <c r="B6886" s="354" t="s">
        <v>6568</v>
      </c>
      <c r="C6886" s="353" t="s">
        <v>19</v>
      </c>
      <c r="D6886" s="355">
        <v>124.77</v>
      </c>
    </row>
    <row r="6887" spans="1:4" ht="27">
      <c r="A6887" s="353">
        <v>101374</v>
      </c>
      <c r="B6887" s="354" t="s">
        <v>114</v>
      </c>
      <c r="C6887" s="353" t="s">
        <v>78</v>
      </c>
      <c r="D6887" s="355">
        <v>2418.4</v>
      </c>
    </row>
    <row r="6888" spans="1:4" ht="27">
      <c r="A6888" s="353">
        <v>101375</v>
      </c>
      <c r="B6888" s="354" t="s">
        <v>6569</v>
      </c>
      <c r="C6888" s="353" t="s">
        <v>78</v>
      </c>
      <c r="D6888" s="355">
        <v>2515.77</v>
      </c>
    </row>
    <row r="6889" spans="1:4" ht="27">
      <c r="A6889" s="353">
        <v>101376</v>
      </c>
      <c r="B6889" s="354" t="s">
        <v>6570</v>
      </c>
      <c r="C6889" s="353" t="s">
        <v>78</v>
      </c>
      <c r="D6889" s="355">
        <v>1851.91</v>
      </c>
    </row>
    <row r="6890" spans="1:4" ht="27">
      <c r="A6890" s="353">
        <v>101377</v>
      </c>
      <c r="B6890" s="354" t="s">
        <v>116</v>
      </c>
      <c r="C6890" s="353" t="s">
        <v>78</v>
      </c>
      <c r="D6890" s="355">
        <v>2477.4699999999998</v>
      </c>
    </row>
    <row r="6891" spans="1:4" ht="27">
      <c r="A6891" s="353">
        <v>101378</v>
      </c>
      <c r="B6891" s="354" t="s">
        <v>4869</v>
      </c>
      <c r="C6891" s="353" t="s">
        <v>78</v>
      </c>
      <c r="D6891" s="355">
        <v>2682.32</v>
      </c>
    </row>
    <row r="6892" spans="1:4" ht="27">
      <c r="A6892" s="353">
        <v>101379</v>
      </c>
      <c r="B6892" s="354" t="s">
        <v>6571</v>
      </c>
      <c r="C6892" s="353" t="s">
        <v>78</v>
      </c>
      <c r="D6892" s="355">
        <v>2541.77</v>
      </c>
    </row>
    <row r="6893" spans="1:4" ht="27">
      <c r="A6893" s="353">
        <v>101380</v>
      </c>
      <c r="B6893" s="354" t="s">
        <v>118</v>
      </c>
      <c r="C6893" s="353" t="s">
        <v>78</v>
      </c>
      <c r="D6893" s="355">
        <v>3051.83</v>
      </c>
    </row>
    <row r="6894" spans="1:4" ht="13.5">
      <c r="A6894" s="353">
        <v>101381</v>
      </c>
      <c r="B6894" s="354" t="s">
        <v>119</v>
      </c>
      <c r="C6894" s="353" t="s">
        <v>78</v>
      </c>
      <c r="D6894" s="355">
        <v>3155.15</v>
      </c>
    </row>
    <row r="6895" spans="1:4" ht="27">
      <c r="A6895" s="353">
        <v>101382</v>
      </c>
      <c r="B6895" s="354" t="s">
        <v>6572</v>
      </c>
      <c r="C6895" s="353" t="s">
        <v>78</v>
      </c>
      <c r="D6895" s="355">
        <v>2669.46</v>
      </c>
    </row>
    <row r="6896" spans="1:4" ht="27">
      <c r="A6896" s="353">
        <v>101383</v>
      </c>
      <c r="B6896" s="354" t="s">
        <v>4871</v>
      </c>
      <c r="C6896" s="353" t="s">
        <v>78</v>
      </c>
      <c r="D6896" s="355">
        <v>2498.0300000000002</v>
      </c>
    </row>
    <row r="6897" spans="1:4" ht="27">
      <c r="A6897" s="353">
        <v>101384</v>
      </c>
      <c r="B6897" s="354" t="s">
        <v>1055</v>
      </c>
      <c r="C6897" s="353" t="s">
        <v>78</v>
      </c>
      <c r="D6897" s="355">
        <v>2426.5100000000002</v>
      </c>
    </row>
    <row r="6898" spans="1:4" ht="27">
      <c r="A6898" s="353">
        <v>101385</v>
      </c>
      <c r="B6898" s="354" t="s">
        <v>6573</v>
      </c>
      <c r="C6898" s="353" t="s">
        <v>78</v>
      </c>
      <c r="D6898" s="355">
        <v>3568.38</v>
      </c>
    </row>
    <row r="6899" spans="1:4" ht="27">
      <c r="A6899" s="353">
        <v>101386</v>
      </c>
      <c r="B6899" s="354" t="s">
        <v>122</v>
      </c>
      <c r="C6899" s="353" t="s">
        <v>78</v>
      </c>
      <c r="D6899" s="355">
        <v>2129.29</v>
      </c>
    </row>
    <row r="6900" spans="1:4" ht="27">
      <c r="A6900" s="353">
        <v>101387</v>
      </c>
      <c r="B6900" s="354" t="s">
        <v>6574</v>
      </c>
      <c r="C6900" s="353" t="s">
        <v>78</v>
      </c>
      <c r="D6900" s="355">
        <v>2532.38</v>
      </c>
    </row>
    <row r="6901" spans="1:4" ht="27">
      <c r="A6901" s="353">
        <v>101388</v>
      </c>
      <c r="B6901" s="354" t="s">
        <v>124</v>
      </c>
      <c r="C6901" s="353" t="s">
        <v>78</v>
      </c>
      <c r="D6901" s="355">
        <v>2650.62</v>
      </c>
    </row>
    <row r="6902" spans="1:4" ht="27">
      <c r="A6902" s="353">
        <v>101389</v>
      </c>
      <c r="B6902" s="354" t="s">
        <v>125</v>
      </c>
      <c r="C6902" s="353" t="s">
        <v>78</v>
      </c>
      <c r="D6902" s="355">
        <v>1217.03</v>
      </c>
    </row>
    <row r="6903" spans="1:4" ht="27">
      <c r="A6903" s="353">
        <v>101390</v>
      </c>
      <c r="B6903" s="354" t="s">
        <v>6575</v>
      </c>
      <c r="C6903" s="353" t="s">
        <v>78</v>
      </c>
      <c r="D6903" s="355">
        <v>3813.55</v>
      </c>
    </row>
    <row r="6904" spans="1:4" ht="27">
      <c r="A6904" s="353">
        <v>101391</v>
      </c>
      <c r="B6904" s="354" t="s">
        <v>6576</v>
      </c>
      <c r="C6904" s="353" t="s">
        <v>78</v>
      </c>
      <c r="D6904" s="355">
        <v>3159.5</v>
      </c>
    </row>
    <row r="6905" spans="1:4" ht="27">
      <c r="A6905" s="353">
        <v>101392</v>
      </c>
      <c r="B6905" s="354" t="s">
        <v>6577</v>
      </c>
      <c r="C6905" s="353" t="s">
        <v>78</v>
      </c>
      <c r="D6905" s="355">
        <v>2288.77</v>
      </c>
    </row>
    <row r="6906" spans="1:4" ht="13.5">
      <c r="A6906" s="353">
        <v>101394</v>
      </c>
      <c r="B6906" s="354" t="s">
        <v>128</v>
      </c>
      <c r="C6906" s="353" t="s">
        <v>78</v>
      </c>
      <c r="D6906" s="355">
        <v>3128.13</v>
      </c>
    </row>
    <row r="6907" spans="1:4" ht="27">
      <c r="A6907" s="353">
        <v>101395</v>
      </c>
      <c r="B6907" s="354" t="s">
        <v>6578</v>
      </c>
      <c r="C6907" s="353" t="s">
        <v>78</v>
      </c>
      <c r="D6907" s="355">
        <v>2621.69</v>
      </c>
    </row>
    <row r="6908" spans="1:4" ht="27">
      <c r="A6908" s="353">
        <v>101396</v>
      </c>
      <c r="B6908" s="354" t="s">
        <v>6579</v>
      </c>
      <c r="C6908" s="353" t="s">
        <v>78</v>
      </c>
      <c r="D6908" s="355">
        <v>3363.73</v>
      </c>
    </row>
    <row r="6909" spans="1:4" ht="27">
      <c r="A6909" s="353">
        <v>101397</v>
      </c>
      <c r="B6909" s="354" t="s">
        <v>34</v>
      </c>
      <c r="C6909" s="353" t="s">
        <v>78</v>
      </c>
      <c r="D6909" s="355">
        <v>3135.07</v>
      </c>
    </row>
    <row r="6910" spans="1:4" ht="27">
      <c r="A6910" s="353">
        <v>101398</v>
      </c>
      <c r="B6910" s="354" t="s">
        <v>6580</v>
      </c>
      <c r="C6910" s="353" t="s">
        <v>78</v>
      </c>
      <c r="D6910" s="355">
        <v>2049.16</v>
      </c>
    </row>
    <row r="6911" spans="1:4" ht="13.5">
      <c r="A6911" s="353">
        <v>101399</v>
      </c>
      <c r="B6911" s="354" t="s">
        <v>39</v>
      </c>
      <c r="C6911" s="353" t="s">
        <v>78</v>
      </c>
      <c r="D6911" s="355">
        <v>3272.98</v>
      </c>
    </row>
    <row r="6912" spans="1:4" ht="27">
      <c r="A6912" s="353">
        <v>101400</v>
      </c>
      <c r="B6912" s="354" t="s">
        <v>6581</v>
      </c>
      <c r="C6912" s="353" t="s">
        <v>78</v>
      </c>
      <c r="D6912" s="355">
        <v>3272.98</v>
      </c>
    </row>
    <row r="6913" spans="1:4" ht="27">
      <c r="A6913" s="353">
        <v>101401</v>
      </c>
      <c r="B6913" s="354" t="s">
        <v>130</v>
      </c>
      <c r="C6913" s="353" t="s">
        <v>78</v>
      </c>
      <c r="D6913" s="355">
        <v>3292.51</v>
      </c>
    </row>
    <row r="6914" spans="1:4" ht="27">
      <c r="A6914" s="353">
        <v>101402</v>
      </c>
      <c r="B6914" s="354" t="s">
        <v>38</v>
      </c>
      <c r="C6914" s="353" t="s">
        <v>78</v>
      </c>
      <c r="D6914" s="355">
        <v>3161.86</v>
      </c>
    </row>
    <row r="6915" spans="1:4" ht="27">
      <c r="A6915" s="353">
        <v>101403</v>
      </c>
      <c r="B6915" s="354" t="s">
        <v>6568</v>
      </c>
      <c r="C6915" s="353" t="s">
        <v>78</v>
      </c>
      <c r="D6915" s="355">
        <v>22078.02</v>
      </c>
    </row>
    <row r="6916" spans="1:4" ht="27">
      <c r="A6916" s="353">
        <v>101404</v>
      </c>
      <c r="B6916" s="354" t="s">
        <v>415</v>
      </c>
      <c r="C6916" s="353" t="s">
        <v>78</v>
      </c>
      <c r="D6916" s="355">
        <v>13674.76</v>
      </c>
    </row>
    <row r="6917" spans="1:4" ht="27">
      <c r="A6917" s="353">
        <v>101405</v>
      </c>
      <c r="B6917" s="354" t="s">
        <v>416</v>
      </c>
      <c r="C6917" s="353" t="s">
        <v>78</v>
      </c>
      <c r="D6917" s="355">
        <v>13334.3</v>
      </c>
    </row>
    <row r="6918" spans="1:4" ht="13.5">
      <c r="A6918" s="353">
        <v>101407</v>
      </c>
      <c r="B6918" s="354" t="s">
        <v>131</v>
      </c>
      <c r="C6918" s="353" t="s">
        <v>78</v>
      </c>
      <c r="D6918" s="355">
        <v>3155.15</v>
      </c>
    </row>
    <row r="6919" spans="1:4" ht="27">
      <c r="A6919" s="353">
        <v>101408</v>
      </c>
      <c r="B6919" s="354" t="s">
        <v>132</v>
      </c>
      <c r="C6919" s="353" t="s">
        <v>78</v>
      </c>
      <c r="D6919" s="355">
        <v>3314.35</v>
      </c>
    </row>
    <row r="6920" spans="1:4" ht="27">
      <c r="A6920" s="353">
        <v>101409</v>
      </c>
      <c r="B6920" s="354" t="s">
        <v>6582</v>
      </c>
      <c r="C6920" s="353" t="s">
        <v>78</v>
      </c>
      <c r="D6920" s="355">
        <v>2424.88</v>
      </c>
    </row>
    <row r="6921" spans="1:4" ht="13.5">
      <c r="A6921" s="353">
        <v>101410</v>
      </c>
      <c r="B6921" s="354" t="s">
        <v>186</v>
      </c>
      <c r="C6921" s="353" t="s">
        <v>78</v>
      </c>
      <c r="D6921" s="355">
        <v>3068.75</v>
      </c>
    </row>
    <row r="6922" spans="1:4" ht="27">
      <c r="A6922" s="353">
        <v>101411</v>
      </c>
      <c r="B6922" s="354" t="s">
        <v>6583</v>
      </c>
      <c r="C6922" s="353" t="s">
        <v>78</v>
      </c>
      <c r="D6922" s="355">
        <v>1839.91</v>
      </c>
    </row>
    <row r="6923" spans="1:4" ht="13.5">
      <c r="A6923" s="353">
        <v>101412</v>
      </c>
      <c r="B6923" s="354" t="s">
        <v>6584</v>
      </c>
      <c r="C6923" s="353" t="s">
        <v>78</v>
      </c>
      <c r="D6923" s="355">
        <v>3316.1</v>
      </c>
    </row>
    <row r="6924" spans="1:4" ht="13.5">
      <c r="A6924" s="353">
        <v>101413</v>
      </c>
      <c r="B6924" s="354" t="s">
        <v>134</v>
      </c>
      <c r="C6924" s="353" t="s">
        <v>78</v>
      </c>
      <c r="D6924" s="355">
        <v>3193.45</v>
      </c>
    </row>
    <row r="6925" spans="1:4" ht="27">
      <c r="A6925" s="353">
        <v>101414</v>
      </c>
      <c r="B6925" s="354" t="s">
        <v>6585</v>
      </c>
      <c r="C6925" s="353" t="s">
        <v>78</v>
      </c>
      <c r="D6925" s="355">
        <v>3213.52</v>
      </c>
    </row>
    <row r="6926" spans="1:4" ht="27">
      <c r="A6926" s="353">
        <v>101415</v>
      </c>
      <c r="B6926" s="354" t="s">
        <v>6586</v>
      </c>
      <c r="C6926" s="353" t="s">
        <v>78</v>
      </c>
      <c r="D6926" s="355">
        <v>3306.05</v>
      </c>
    </row>
    <row r="6927" spans="1:4" ht="27">
      <c r="A6927" s="353">
        <v>101416</v>
      </c>
      <c r="B6927" s="354" t="s">
        <v>4876</v>
      </c>
      <c r="C6927" s="353" t="s">
        <v>78</v>
      </c>
      <c r="D6927" s="355">
        <v>3515.98</v>
      </c>
    </row>
    <row r="6928" spans="1:4" ht="27">
      <c r="A6928" s="353">
        <v>101417</v>
      </c>
      <c r="B6928" s="354" t="s">
        <v>6587</v>
      </c>
      <c r="C6928" s="353" t="s">
        <v>78</v>
      </c>
      <c r="D6928" s="355">
        <v>3204.98</v>
      </c>
    </row>
    <row r="6929" spans="1:4" ht="27">
      <c r="A6929" s="353">
        <v>101418</v>
      </c>
      <c r="B6929" s="354" t="s">
        <v>6588</v>
      </c>
      <c r="C6929" s="353" t="s">
        <v>78</v>
      </c>
      <c r="D6929" s="355">
        <v>2276.0500000000002</v>
      </c>
    </row>
    <row r="6930" spans="1:4" ht="27">
      <c r="A6930" s="353">
        <v>101419</v>
      </c>
      <c r="B6930" s="354" t="s">
        <v>6589</v>
      </c>
      <c r="C6930" s="353" t="s">
        <v>78</v>
      </c>
      <c r="D6930" s="355">
        <v>3456.5</v>
      </c>
    </row>
    <row r="6931" spans="1:4" ht="27">
      <c r="A6931" s="353">
        <v>101420</v>
      </c>
      <c r="B6931" s="354" t="s">
        <v>6590</v>
      </c>
      <c r="C6931" s="353" t="s">
        <v>78</v>
      </c>
      <c r="D6931" s="355">
        <v>2433.56</v>
      </c>
    </row>
    <row r="6932" spans="1:4" ht="27">
      <c r="A6932" s="353">
        <v>101421</v>
      </c>
      <c r="B6932" s="354" t="s">
        <v>6591</v>
      </c>
      <c r="C6932" s="353" t="s">
        <v>78</v>
      </c>
      <c r="D6932" s="355">
        <v>3216.74</v>
      </c>
    </row>
    <row r="6933" spans="1:4" ht="27">
      <c r="A6933" s="353">
        <v>101422</v>
      </c>
      <c r="B6933" s="354" t="s">
        <v>6592</v>
      </c>
      <c r="C6933" s="353" t="s">
        <v>78</v>
      </c>
      <c r="D6933" s="355">
        <v>2400.4699999999998</v>
      </c>
    </row>
    <row r="6934" spans="1:4" ht="27">
      <c r="A6934" s="353">
        <v>101423</v>
      </c>
      <c r="B6934" s="354" t="s">
        <v>6593</v>
      </c>
      <c r="C6934" s="353" t="s">
        <v>78</v>
      </c>
      <c r="D6934" s="355">
        <v>2728.6</v>
      </c>
    </row>
    <row r="6935" spans="1:4" ht="27">
      <c r="A6935" s="353">
        <v>101424</v>
      </c>
      <c r="B6935" s="354" t="s">
        <v>6594</v>
      </c>
      <c r="C6935" s="353" t="s">
        <v>78</v>
      </c>
      <c r="D6935" s="355">
        <v>2902.46</v>
      </c>
    </row>
    <row r="6936" spans="1:4" ht="13.5">
      <c r="A6936" s="353">
        <v>101425</v>
      </c>
      <c r="B6936" s="354" t="s">
        <v>6595</v>
      </c>
      <c r="C6936" s="353" t="s">
        <v>78</v>
      </c>
      <c r="D6936" s="355">
        <v>1475.07</v>
      </c>
    </row>
    <row r="6937" spans="1:4" ht="27">
      <c r="A6937" s="353">
        <v>101426</v>
      </c>
      <c r="B6937" s="354" t="s">
        <v>6596</v>
      </c>
      <c r="C6937" s="353" t="s">
        <v>78</v>
      </c>
      <c r="D6937" s="355">
        <v>2653.17</v>
      </c>
    </row>
    <row r="6938" spans="1:4" ht="27">
      <c r="A6938" s="353">
        <v>101427</v>
      </c>
      <c r="B6938" s="354" t="s">
        <v>147</v>
      </c>
      <c r="C6938" s="353" t="s">
        <v>78</v>
      </c>
      <c r="D6938" s="355">
        <v>2353.6799999999998</v>
      </c>
    </row>
    <row r="6939" spans="1:4" ht="27">
      <c r="A6939" s="353">
        <v>101428</v>
      </c>
      <c r="B6939" s="354" t="s">
        <v>6597</v>
      </c>
      <c r="C6939" s="353" t="s">
        <v>78</v>
      </c>
      <c r="D6939" s="355">
        <v>2290.62</v>
      </c>
    </row>
    <row r="6940" spans="1:4" ht="40.5">
      <c r="A6940" s="353">
        <v>101429</v>
      </c>
      <c r="B6940" s="354" t="s">
        <v>6598</v>
      </c>
      <c r="C6940" s="353" t="s">
        <v>78</v>
      </c>
      <c r="D6940" s="355">
        <v>2447.0300000000002</v>
      </c>
    </row>
    <row r="6941" spans="1:4" ht="27">
      <c r="A6941" s="353">
        <v>101430</v>
      </c>
      <c r="B6941" s="354" t="s">
        <v>6599</v>
      </c>
      <c r="C6941" s="353" t="s">
        <v>78</v>
      </c>
      <c r="D6941" s="355">
        <v>2769.94</v>
      </c>
    </row>
    <row r="6942" spans="1:4" ht="27">
      <c r="A6942" s="353">
        <v>101431</v>
      </c>
      <c r="B6942" s="354" t="s">
        <v>150</v>
      </c>
      <c r="C6942" s="353" t="s">
        <v>78</v>
      </c>
      <c r="D6942" s="355">
        <v>2985.99</v>
      </c>
    </row>
    <row r="6943" spans="1:4" ht="27">
      <c r="A6943" s="353">
        <v>101432</v>
      </c>
      <c r="B6943" s="354" t="s">
        <v>6600</v>
      </c>
      <c r="C6943" s="353" t="s">
        <v>78</v>
      </c>
      <c r="D6943" s="355">
        <v>2306.9</v>
      </c>
    </row>
    <row r="6944" spans="1:4" ht="27">
      <c r="A6944" s="353">
        <v>101433</v>
      </c>
      <c r="B6944" s="354" t="s">
        <v>152</v>
      </c>
      <c r="C6944" s="353" t="s">
        <v>78</v>
      </c>
      <c r="D6944" s="355">
        <v>2316.5300000000002</v>
      </c>
    </row>
    <row r="6945" spans="1:4" ht="27">
      <c r="A6945" s="353">
        <v>101434</v>
      </c>
      <c r="B6945" s="354" t="s">
        <v>6601</v>
      </c>
      <c r="C6945" s="353" t="s">
        <v>78</v>
      </c>
      <c r="D6945" s="355">
        <v>2730.75</v>
      </c>
    </row>
    <row r="6946" spans="1:4" ht="27">
      <c r="A6946" s="353">
        <v>101435</v>
      </c>
      <c r="B6946" s="354" t="s">
        <v>6602</v>
      </c>
      <c r="C6946" s="353" t="s">
        <v>78</v>
      </c>
      <c r="D6946" s="355">
        <v>2406.9299999999998</v>
      </c>
    </row>
    <row r="6947" spans="1:4" ht="27">
      <c r="A6947" s="353">
        <v>101436</v>
      </c>
      <c r="B6947" s="354" t="s">
        <v>154</v>
      </c>
      <c r="C6947" s="353" t="s">
        <v>78</v>
      </c>
      <c r="D6947" s="355">
        <v>2011.4</v>
      </c>
    </row>
    <row r="6948" spans="1:4" ht="27">
      <c r="A6948" s="353">
        <v>101437</v>
      </c>
      <c r="B6948" s="354" t="s">
        <v>6603</v>
      </c>
      <c r="C6948" s="353" t="s">
        <v>78</v>
      </c>
      <c r="D6948" s="355">
        <v>2807.79</v>
      </c>
    </row>
    <row r="6949" spans="1:4" ht="27">
      <c r="A6949" s="353">
        <v>101438</v>
      </c>
      <c r="B6949" s="354" t="s">
        <v>156</v>
      </c>
      <c r="C6949" s="353" t="s">
        <v>78</v>
      </c>
      <c r="D6949" s="355">
        <v>3319.92</v>
      </c>
    </row>
    <row r="6950" spans="1:4" ht="27">
      <c r="A6950" s="353">
        <v>101439</v>
      </c>
      <c r="B6950" s="354" t="s">
        <v>157</v>
      </c>
      <c r="C6950" s="353" t="s">
        <v>78</v>
      </c>
      <c r="D6950" s="355">
        <v>2572.7399999999998</v>
      </c>
    </row>
    <row r="6951" spans="1:4" ht="40.5">
      <c r="A6951" s="353">
        <v>101440</v>
      </c>
      <c r="B6951" s="354" t="s">
        <v>6604</v>
      </c>
      <c r="C6951" s="353" t="s">
        <v>78</v>
      </c>
      <c r="D6951" s="355">
        <v>2880.95</v>
      </c>
    </row>
    <row r="6952" spans="1:4" ht="27">
      <c r="A6952" s="353">
        <v>101441</v>
      </c>
      <c r="B6952" s="354" t="s">
        <v>159</v>
      </c>
      <c r="C6952" s="353" t="s">
        <v>78</v>
      </c>
      <c r="D6952" s="355">
        <v>2403.79</v>
      </c>
    </row>
    <row r="6953" spans="1:4" ht="27">
      <c r="A6953" s="353">
        <v>101442</v>
      </c>
      <c r="B6953" s="354" t="s">
        <v>6605</v>
      </c>
      <c r="C6953" s="353" t="s">
        <v>78</v>
      </c>
      <c r="D6953" s="355">
        <v>2421.5300000000002</v>
      </c>
    </row>
    <row r="6954" spans="1:4" ht="40.5">
      <c r="A6954" s="353">
        <v>101443</v>
      </c>
      <c r="B6954" s="354" t="s">
        <v>1057</v>
      </c>
      <c r="C6954" s="353" t="s">
        <v>78</v>
      </c>
      <c r="D6954" s="355">
        <v>2551.73</v>
      </c>
    </row>
    <row r="6955" spans="1:4" ht="13.5">
      <c r="A6955" s="353">
        <v>101444</v>
      </c>
      <c r="B6955" s="354" t="s">
        <v>162</v>
      </c>
      <c r="C6955" s="353" t="s">
        <v>78</v>
      </c>
      <c r="D6955" s="355">
        <v>3565.31</v>
      </c>
    </row>
    <row r="6956" spans="1:4" ht="13.5">
      <c r="A6956" s="353">
        <v>101445</v>
      </c>
      <c r="B6956" s="354" t="s">
        <v>35</v>
      </c>
      <c r="C6956" s="353" t="s">
        <v>78</v>
      </c>
      <c r="D6956" s="355">
        <v>3167.98</v>
      </c>
    </row>
    <row r="6957" spans="1:4" ht="13.5">
      <c r="A6957" s="353">
        <v>101446</v>
      </c>
      <c r="B6957" s="354" t="s">
        <v>163</v>
      </c>
      <c r="C6957" s="353" t="s">
        <v>78</v>
      </c>
      <c r="D6957" s="355">
        <v>3361.2</v>
      </c>
    </row>
    <row r="6958" spans="1:4" ht="27">
      <c r="A6958" s="353">
        <v>101447</v>
      </c>
      <c r="B6958" s="354" t="s">
        <v>164</v>
      </c>
      <c r="C6958" s="353" t="s">
        <v>78</v>
      </c>
      <c r="D6958" s="355">
        <v>3734.05</v>
      </c>
    </row>
    <row r="6959" spans="1:4" ht="27">
      <c r="A6959" s="353">
        <v>101448</v>
      </c>
      <c r="B6959" s="354" t="s">
        <v>165</v>
      </c>
      <c r="C6959" s="353" t="s">
        <v>78</v>
      </c>
      <c r="D6959" s="355">
        <v>3545.71</v>
      </c>
    </row>
    <row r="6960" spans="1:4" ht="27">
      <c r="A6960" s="353">
        <v>101449</v>
      </c>
      <c r="B6960" s="354" t="s">
        <v>6606</v>
      </c>
      <c r="C6960" s="353" t="s">
        <v>78</v>
      </c>
      <c r="D6960" s="355">
        <v>2311.42</v>
      </c>
    </row>
    <row r="6961" spans="1:4" ht="13.5">
      <c r="A6961" s="353">
        <v>101450</v>
      </c>
      <c r="B6961" s="354" t="s">
        <v>167</v>
      </c>
      <c r="C6961" s="353" t="s">
        <v>78</v>
      </c>
      <c r="D6961" s="355">
        <v>2123.8000000000002</v>
      </c>
    </row>
    <row r="6962" spans="1:4" ht="13.5">
      <c r="A6962" s="353">
        <v>101451</v>
      </c>
      <c r="B6962" s="354" t="s">
        <v>37</v>
      </c>
      <c r="C6962" s="353" t="s">
        <v>78</v>
      </c>
      <c r="D6962" s="355">
        <v>3155.15</v>
      </c>
    </row>
    <row r="6963" spans="1:4" ht="27">
      <c r="A6963" s="353">
        <v>101452</v>
      </c>
      <c r="B6963" s="354" t="s">
        <v>6607</v>
      </c>
      <c r="C6963" s="353" t="s">
        <v>78</v>
      </c>
      <c r="D6963" s="355">
        <v>2521.3000000000002</v>
      </c>
    </row>
    <row r="6964" spans="1:4" ht="13.5">
      <c r="A6964" s="353">
        <v>101453</v>
      </c>
      <c r="B6964" s="354" t="s">
        <v>168</v>
      </c>
      <c r="C6964" s="353" t="s">
        <v>78</v>
      </c>
      <c r="D6964" s="355">
        <v>3278.31</v>
      </c>
    </row>
    <row r="6965" spans="1:4" ht="27">
      <c r="A6965" s="353">
        <v>101454</v>
      </c>
      <c r="B6965" s="354" t="s">
        <v>6608</v>
      </c>
      <c r="C6965" s="353" t="s">
        <v>78</v>
      </c>
      <c r="D6965" s="355">
        <v>4108.03</v>
      </c>
    </row>
    <row r="6966" spans="1:4" ht="27">
      <c r="A6966" s="353">
        <v>101455</v>
      </c>
      <c r="B6966" s="354" t="s">
        <v>169</v>
      </c>
      <c r="C6966" s="353" t="s">
        <v>78</v>
      </c>
      <c r="D6966" s="355">
        <v>3688.39</v>
      </c>
    </row>
    <row r="6967" spans="1:4" ht="27">
      <c r="A6967" s="353">
        <v>101456</v>
      </c>
      <c r="B6967" s="354" t="s">
        <v>6609</v>
      </c>
      <c r="C6967" s="353" t="s">
        <v>78</v>
      </c>
      <c r="D6967" s="355">
        <v>3732.88</v>
      </c>
    </row>
    <row r="6968" spans="1:4" ht="27">
      <c r="A6968" s="353">
        <v>101457</v>
      </c>
      <c r="B6968" s="354" t="s">
        <v>6610</v>
      </c>
      <c r="C6968" s="353" t="s">
        <v>78</v>
      </c>
      <c r="D6968" s="355">
        <v>3780.82</v>
      </c>
    </row>
    <row r="6969" spans="1:4" ht="13.5">
      <c r="A6969" s="353">
        <v>101458</v>
      </c>
      <c r="B6969" s="354" t="s">
        <v>6611</v>
      </c>
      <c r="C6969" s="353" t="s">
        <v>78</v>
      </c>
      <c r="D6969" s="355">
        <v>3358.97</v>
      </c>
    </row>
    <row r="6970" spans="1:4" ht="13.5">
      <c r="A6970" s="353">
        <v>101459</v>
      </c>
      <c r="B6970" s="354" t="s">
        <v>174</v>
      </c>
      <c r="C6970" s="353" t="s">
        <v>78</v>
      </c>
      <c r="D6970" s="355">
        <v>3057.53</v>
      </c>
    </row>
    <row r="6971" spans="1:4" ht="13.5">
      <c r="A6971" s="353">
        <v>101460</v>
      </c>
      <c r="B6971" s="354" t="s">
        <v>636</v>
      </c>
      <c r="C6971" s="353" t="s">
        <v>78</v>
      </c>
      <c r="D6971" s="355">
        <v>2582.3200000000002</v>
      </c>
    </row>
    <row r="6972" spans="1:4" ht="38.25">
      <c r="A6972" s="356">
        <v>1363</v>
      </c>
      <c r="B6972" s="357" t="s">
        <v>7417</v>
      </c>
      <c r="C6972" s="356" t="s">
        <v>646</v>
      </c>
      <c r="D6972" s="358">
        <v>22.44</v>
      </c>
    </row>
    <row r="6973" spans="1:4" ht="38.25">
      <c r="A6973" s="356">
        <v>1344</v>
      </c>
      <c r="B6973" s="357" t="s">
        <v>7418</v>
      </c>
      <c r="C6973" s="356" t="s">
        <v>641</v>
      </c>
      <c r="D6973" s="358">
        <v>51.3</v>
      </c>
    </row>
    <row r="6974" spans="1:4" ht="51">
      <c r="A6974" s="356">
        <v>1342</v>
      </c>
      <c r="B6974" s="357" t="s">
        <v>7419</v>
      </c>
      <c r="C6974" s="356" t="s">
        <v>641</v>
      </c>
      <c r="D6974" s="358">
        <v>90.68</v>
      </c>
    </row>
    <row r="6975" spans="1:4" ht="51">
      <c r="A6975" s="356">
        <v>1349</v>
      </c>
      <c r="B6975" s="357" t="s">
        <v>7420</v>
      </c>
      <c r="C6975" s="356" t="s">
        <v>641</v>
      </c>
      <c r="D6975" s="358">
        <v>129.33000000000001</v>
      </c>
    </row>
    <row r="6976" spans="1:4" ht="38.25">
      <c r="A6976" s="356">
        <v>1350</v>
      </c>
      <c r="B6976" s="357" t="s">
        <v>7421</v>
      </c>
      <c r="C6976" s="356" t="s">
        <v>641</v>
      </c>
      <c r="D6976" s="358">
        <v>59.5</v>
      </c>
    </row>
    <row r="6977" spans="1:4" ht="38.25">
      <c r="A6977" s="356">
        <v>1359</v>
      </c>
      <c r="B6977" s="357" t="s">
        <v>7422</v>
      </c>
      <c r="C6977" s="356" t="s">
        <v>641</v>
      </c>
      <c r="D6977" s="358">
        <v>117.09</v>
      </c>
    </row>
    <row r="6978" spans="1:4" ht="38.25">
      <c r="A6978" s="356">
        <v>1351</v>
      </c>
      <c r="B6978" s="357" t="s">
        <v>7423</v>
      </c>
      <c r="C6978" s="356" t="s">
        <v>641</v>
      </c>
      <c r="D6978" s="358">
        <v>37.729999999999997</v>
      </c>
    </row>
    <row r="6979" spans="1:4" ht="51">
      <c r="A6979" s="356">
        <v>2418</v>
      </c>
      <c r="B6979" s="357" t="s">
        <v>7424</v>
      </c>
      <c r="C6979" s="356" t="s">
        <v>641</v>
      </c>
      <c r="D6979" s="358">
        <v>8.3000000000000007</v>
      </c>
    </row>
    <row r="6980" spans="1:4" ht="38.25">
      <c r="A6980" s="356">
        <v>6086</v>
      </c>
      <c r="B6980" s="357" t="s">
        <v>7425</v>
      </c>
      <c r="C6980" s="356" t="s">
        <v>650</v>
      </c>
      <c r="D6980" s="358">
        <v>79.02</v>
      </c>
    </row>
    <row r="6981" spans="1:4" ht="51">
      <c r="A6981" s="356">
        <v>3378</v>
      </c>
      <c r="B6981" s="357" t="s">
        <v>7426</v>
      </c>
      <c r="C6981" s="356" t="s">
        <v>641</v>
      </c>
      <c r="D6981" s="358">
        <v>63.92</v>
      </c>
    </row>
    <row r="6982" spans="1:4" ht="63.75">
      <c r="A6982" s="356">
        <v>3380</v>
      </c>
      <c r="B6982" s="357" t="s">
        <v>7427</v>
      </c>
      <c r="C6982" s="356" t="s">
        <v>641</v>
      </c>
      <c r="D6982" s="358">
        <v>44.75</v>
      </c>
    </row>
    <row r="6983" spans="1:4" ht="51">
      <c r="A6983" s="356">
        <v>3379</v>
      </c>
      <c r="B6983" s="357" t="s">
        <v>7428</v>
      </c>
      <c r="C6983" s="356" t="s">
        <v>641</v>
      </c>
      <c r="D6983" s="358">
        <v>43.2</v>
      </c>
    </row>
    <row r="6984" spans="1:4" ht="38.25">
      <c r="A6984" s="356">
        <v>615</v>
      </c>
      <c r="B6984" s="357" t="s">
        <v>7429</v>
      </c>
      <c r="C6984" s="356" t="s">
        <v>646</v>
      </c>
      <c r="D6984" s="358">
        <v>502.03</v>
      </c>
    </row>
    <row r="6985" spans="1:4" ht="63.75">
      <c r="A6985" s="356">
        <v>606</v>
      </c>
      <c r="B6985" s="357" t="s">
        <v>7430</v>
      </c>
      <c r="C6985" s="356" t="s">
        <v>646</v>
      </c>
      <c r="D6985" s="358">
        <v>788.64</v>
      </c>
    </row>
    <row r="6986" spans="1:4" ht="51">
      <c r="A6986" s="356">
        <v>13382</v>
      </c>
      <c r="B6986" s="357" t="s">
        <v>7431</v>
      </c>
      <c r="C6986" s="356" t="s">
        <v>641</v>
      </c>
      <c r="D6986" s="358">
        <v>371.8</v>
      </c>
    </row>
    <row r="6987" spans="1:4" ht="25.5">
      <c r="A6987" s="356">
        <v>4047</v>
      </c>
      <c r="B6987" s="357" t="s">
        <v>7432</v>
      </c>
      <c r="C6987" s="356" t="s">
        <v>650</v>
      </c>
      <c r="D6987" s="358">
        <v>15.99</v>
      </c>
    </row>
    <row r="6988" spans="1:4" ht="25.5">
      <c r="A6988" s="356">
        <v>7344</v>
      </c>
      <c r="B6988" s="357" t="s">
        <v>7433</v>
      </c>
      <c r="C6988" s="356" t="s">
        <v>650</v>
      </c>
      <c r="D6988" s="358">
        <v>66</v>
      </c>
    </row>
    <row r="6989" spans="1:4" ht="38.25">
      <c r="A6989" s="356">
        <v>40514</v>
      </c>
      <c r="B6989" s="357" t="s">
        <v>7434</v>
      </c>
      <c r="C6989" s="356" t="s">
        <v>640</v>
      </c>
      <c r="D6989" s="358">
        <v>24.28</v>
      </c>
    </row>
    <row r="6990" spans="1:4" ht="63.75">
      <c r="A6990" s="356">
        <v>11199</v>
      </c>
      <c r="B6990" s="357" t="s">
        <v>7435</v>
      </c>
      <c r="C6990" s="356" t="s">
        <v>641</v>
      </c>
      <c r="D6990" s="358">
        <v>1131.6199999999999</v>
      </c>
    </row>
    <row r="6991" spans="1:4" ht="25.5">
      <c r="A6991" s="356">
        <v>4053</v>
      </c>
      <c r="B6991" s="357" t="s">
        <v>7436</v>
      </c>
      <c r="C6991" s="356" t="s">
        <v>650</v>
      </c>
      <c r="D6991" s="358">
        <v>60.91</v>
      </c>
    </row>
    <row r="6992" spans="1:4" ht="25.5">
      <c r="A6992" s="356">
        <v>4056</v>
      </c>
      <c r="B6992" s="357" t="s">
        <v>7437</v>
      </c>
      <c r="C6992" s="356" t="s">
        <v>650</v>
      </c>
      <c r="D6992" s="358">
        <v>32.03</v>
      </c>
    </row>
    <row r="6993" spans="1:4" ht="38.25">
      <c r="A6993" s="356">
        <v>21136</v>
      </c>
      <c r="B6993" s="357" t="s">
        <v>7438</v>
      </c>
      <c r="C6993" s="356" t="s">
        <v>645</v>
      </c>
      <c r="D6993" s="358">
        <v>12.18</v>
      </c>
    </row>
    <row r="6994" spans="1:4" ht="38.25">
      <c r="A6994" s="356">
        <v>21128</v>
      </c>
      <c r="B6994" s="357" t="s">
        <v>7439</v>
      </c>
      <c r="C6994" s="356" t="s">
        <v>645</v>
      </c>
      <c r="D6994" s="358">
        <v>9.43</v>
      </c>
    </row>
    <row r="6995" spans="1:4" ht="38.25">
      <c r="A6995" s="356">
        <v>21130</v>
      </c>
      <c r="B6995" s="357" t="s">
        <v>7440</v>
      </c>
      <c r="C6995" s="356" t="s">
        <v>645</v>
      </c>
      <c r="D6995" s="358">
        <v>23.81</v>
      </c>
    </row>
    <row r="6996" spans="1:4" ht="38.25">
      <c r="A6996" s="356">
        <v>21135</v>
      </c>
      <c r="B6996" s="357" t="s">
        <v>7441</v>
      </c>
      <c r="C6996" s="356" t="s">
        <v>645</v>
      </c>
      <c r="D6996" s="358">
        <v>23.44</v>
      </c>
    </row>
    <row r="6997" spans="1:4" ht="38.25">
      <c r="A6997" s="356">
        <v>38605</v>
      </c>
      <c r="B6997" s="357" t="s">
        <v>7442</v>
      </c>
      <c r="C6997" s="356" t="s">
        <v>641</v>
      </c>
      <c r="D6997" s="358">
        <v>134.51</v>
      </c>
    </row>
    <row r="6998" spans="1:4" ht="25.5">
      <c r="A6998" s="356">
        <v>11270</v>
      </c>
      <c r="B6998" s="357" t="s">
        <v>7443</v>
      </c>
      <c r="C6998" s="356" t="s">
        <v>641</v>
      </c>
      <c r="D6998" s="358">
        <v>1.71</v>
      </c>
    </row>
    <row r="6999" spans="1:4" ht="25.5">
      <c r="A6999" s="356">
        <v>412</v>
      </c>
      <c r="B6999" s="357" t="s">
        <v>7444</v>
      </c>
      <c r="C6999" s="356" t="s">
        <v>641</v>
      </c>
      <c r="D6999" s="358">
        <v>1.23</v>
      </c>
    </row>
    <row r="7000" spans="1:4" ht="25.5">
      <c r="A7000" s="356">
        <v>414</v>
      </c>
      <c r="B7000" s="357" t="s">
        <v>7445</v>
      </c>
      <c r="C7000" s="356" t="s">
        <v>641</v>
      </c>
      <c r="D7000" s="358">
        <v>7.0000000000000007E-2</v>
      </c>
    </row>
    <row r="7001" spans="1:4" ht="25.5">
      <c r="A7001" s="356">
        <v>410</v>
      </c>
      <c r="B7001" s="357" t="s">
        <v>7446</v>
      </c>
      <c r="C7001" s="356" t="s">
        <v>641</v>
      </c>
      <c r="D7001" s="358">
        <v>0.19</v>
      </c>
    </row>
    <row r="7002" spans="1:4" ht="25.5">
      <c r="A7002" s="356">
        <v>411</v>
      </c>
      <c r="B7002" s="357" t="s">
        <v>7447</v>
      </c>
      <c r="C7002" s="356" t="s">
        <v>641</v>
      </c>
      <c r="D7002" s="358">
        <v>0.24</v>
      </c>
    </row>
    <row r="7003" spans="1:4" ht="25.5">
      <c r="A7003" s="356">
        <v>408</v>
      </c>
      <c r="B7003" s="357" t="s">
        <v>7448</v>
      </c>
      <c r="C7003" s="356" t="s">
        <v>641</v>
      </c>
      <c r="D7003" s="358">
        <v>1.19</v>
      </c>
    </row>
    <row r="7004" spans="1:4" ht="38.25">
      <c r="A7004" s="356">
        <v>39131</v>
      </c>
      <c r="B7004" s="357" t="s">
        <v>7449</v>
      </c>
      <c r="C7004" s="356" t="s">
        <v>641</v>
      </c>
      <c r="D7004" s="358">
        <v>3.69</v>
      </c>
    </row>
    <row r="7005" spans="1:4" ht="38.25">
      <c r="A7005" s="356">
        <v>394</v>
      </c>
      <c r="B7005" s="357" t="s">
        <v>7450</v>
      </c>
      <c r="C7005" s="356" t="s">
        <v>641</v>
      </c>
      <c r="D7005" s="358">
        <v>3.73</v>
      </c>
    </row>
    <row r="7006" spans="1:4" ht="38.25">
      <c r="A7006" s="356">
        <v>39130</v>
      </c>
      <c r="B7006" s="357" t="s">
        <v>7451</v>
      </c>
      <c r="C7006" s="356" t="s">
        <v>641</v>
      </c>
      <c r="D7006" s="358">
        <v>3.37</v>
      </c>
    </row>
    <row r="7007" spans="1:4" ht="38.25">
      <c r="A7007" s="356">
        <v>395</v>
      </c>
      <c r="B7007" s="357" t="s">
        <v>7452</v>
      </c>
      <c r="C7007" s="356" t="s">
        <v>641</v>
      </c>
      <c r="D7007" s="358">
        <v>3.6</v>
      </c>
    </row>
    <row r="7008" spans="1:4" ht="38.25">
      <c r="A7008" s="356">
        <v>39127</v>
      </c>
      <c r="B7008" s="357" t="s">
        <v>7453</v>
      </c>
      <c r="C7008" s="356" t="s">
        <v>641</v>
      </c>
      <c r="D7008" s="358">
        <v>1.77</v>
      </c>
    </row>
    <row r="7009" spans="1:4" ht="38.25">
      <c r="A7009" s="356">
        <v>392</v>
      </c>
      <c r="B7009" s="357" t="s">
        <v>7454</v>
      </c>
      <c r="C7009" s="356" t="s">
        <v>641</v>
      </c>
      <c r="D7009" s="358">
        <v>1.82</v>
      </c>
    </row>
    <row r="7010" spans="1:4" ht="38.25">
      <c r="A7010" s="356">
        <v>39129</v>
      </c>
      <c r="B7010" s="357" t="s">
        <v>7455</v>
      </c>
      <c r="C7010" s="356" t="s">
        <v>641</v>
      </c>
      <c r="D7010" s="358">
        <v>2.0699999999999998</v>
      </c>
    </row>
    <row r="7011" spans="1:4" ht="38.25">
      <c r="A7011" s="356">
        <v>393</v>
      </c>
      <c r="B7011" s="357" t="s">
        <v>7456</v>
      </c>
      <c r="C7011" s="356" t="s">
        <v>641</v>
      </c>
      <c r="D7011" s="358">
        <v>2.17</v>
      </c>
    </row>
    <row r="7012" spans="1:4" ht="38.25">
      <c r="A7012" s="356">
        <v>39133</v>
      </c>
      <c r="B7012" s="357" t="s">
        <v>7457</v>
      </c>
      <c r="C7012" s="356" t="s">
        <v>641</v>
      </c>
      <c r="D7012" s="358">
        <v>4.84</v>
      </c>
    </row>
    <row r="7013" spans="1:4" ht="38.25">
      <c r="A7013" s="356">
        <v>397</v>
      </c>
      <c r="B7013" s="357" t="s">
        <v>7458</v>
      </c>
      <c r="C7013" s="356" t="s">
        <v>641</v>
      </c>
      <c r="D7013" s="358">
        <v>5.35</v>
      </c>
    </row>
    <row r="7014" spans="1:4" ht="38.25">
      <c r="A7014" s="356">
        <v>39132</v>
      </c>
      <c r="B7014" s="357" t="s">
        <v>7459</v>
      </c>
      <c r="C7014" s="356" t="s">
        <v>641</v>
      </c>
      <c r="D7014" s="358">
        <v>3.87</v>
      </c>
    </row>
    <row r="7015" spans="1:4" ht="38.25">
      <c r="A7015" s="356">
        <v>396</v>
      </c>
      <c r="B7015" s="357" t="s">
        <v>7460</v>
      </c>
      <c r="C7015" s="356" t="s">
        <v>641</v>
      </c>
      <c r="D7015" s="358">
        <v>4.1500000000000004</v>
      </c>
    </row>
    <row r="7016" spans="1:4" ht="38.25">
      <c r="A7016" s="356">
        <v>39135</v>
      </c>
      <c r="B7016" s="357" t="s">
        <v>7461</v>
      </c>
      <c r="C7016" s="356" t="s">
        <v>641</v>
      </c>
      <c r="D7016" s="358">
        <v>7.75</v>
      </c>
    </row>
    <row r="7017" spans="1:4" ht="38.25">
      <c r="A7017" s="356">
        <v>39128</v>
      </c>
      <c r="B7017" s="357" t="s">
        <v>7462</v>
      </c>
      <c r="C7017" s="356" t="s">
        <v>641</v>
      </c>
      <c r="D7017" s="358">
        <v>1.93</v>
      </c>
    </row>
    <row r="7018" spans="1:4" ht="38.25">
      <c r="A7018" s="356">
        <v>400</v>
      </c>
      <c r="B7018" s="357" t="s">
        <v>7463</v>
      </c>
      <c r="C7018" s="356" t="s">
        <v>641</v>
      </c>
      <c r="D7018" s="358">
        <v>1.89</v>
      </c>
    </row>
    <row r="7019" spans="1:4" ht="38.25">
      <c r="A7019" s="356">
        <v>39125</v>
      </c>
      <c r="B7019" s="357" t="s">
        <v>7464</v>
      </c>
      <c r="C7019" s="356" t="s">
        <v>641</v>
      </c>
      <c r="D7019" s="358">
        <v>1.93</v>
      </c>
    </row>
    <row r="7020" spans="1:4" ht="38.25">
      <c r="A7020" s="356">
        <v>39134</v>
      </c>
      <c r="B7020" s="357" t="s">
        <v>7465</v>
      </c>
      <c r="C7020" s="356" t="s">
        <v>641</v>
      </c>
      <c r="D7020" s="358">
        <v>6.46</v>
      </c>
    </row>
    <row r="7021" spans="1:4" ht="38.25">
      <c r="A7021" s="356">
        <v>398</v>
      </c>
      <c r="B7021" s="357" t="s">
        <v>7466</v>
      </c>
      <c r="C7021" s="356" t="s">
        <v>641</v>
      </c>
      <c r="D7021" s="358">
        <v>5.95</v>
      </c>
    </row>
    <row r="7022" spans="1:4" ht="38.25">
      <c r="A7022" s="356">
        <v>39126</v>
      </c>
      <c r="B7022" s="357" t="s">
        <v>7467</v>
      </c>
      <c r="C7022" s="356" t="s">
        <v>641</v>
      </c>
      <c r="D7022" s="358">
        <v>8.7200000000000006</v>
      </c>
    </row>
    <row r="7023" spans="1:4" ht="38.25">
      <c r="A7023" s="356">
        <v>399</v>
      </c>
      <c r="B7023" s="357" t="s">
        <v>7468</v>
      </c>
      <c r="C7023" s="356" t="s">
        <v>641</v>
      </c>
      <c r="D7023" s="358">
        <v>7.68</v>
      </c>
    </row>
    <row r="7024" spans="1:4" ht="25.5">
      <c r="A7024" s="356">
        <v>39158</v>
      </c>
      <c r="B7024" s="357" t="s">
        <v>7469</v>
      </c>
      <c r="C7024" s="356" t="s">
        <v>641</v>
      </c>
      <c r="D7024" s="358">
        <v>20.63</v>
      </c>
    </row>
    <row r="7025" spans="1:4" ht="25.5">
      <c r="A7025" s="356">
        <v>39141</v>
      </c>
      <c r="B7025" s="357" t="s">
        <v>7470</v>
      </c>
      <c r="C7025" s="356" t="s">
        <v>641</v>
      </c>
      <c r="D7025" s="358">
        <v>1.5</v>
      </c>
    </row>
    <row r="7026" spans="1:4" ht="25.5">
      <c r="A7026" s="356">
        <v>39140</v>
      </c>
      <c r="B7026" s="357" t="s">
        <v>7471</v>
      </c>
      <c r="C7026" s="356" t="s">
        <v>641</v>
      </c>
      <c r="D7026" s="358">
        <v>1.36</v>
      </c>
    </row>
    <row r="7027" spans="1:4" ht="25.5">
      <c r="A7027" s="356">
        <v>39137</v>
      </c>
      <c r="B7027" s="357" t="s">
        <v>7472</v>
      </c>
      <c r="C7027" s="356" t="s">
        <v>641</v>
      </c>
      <c r="D7027" s="358">
        <v>0.78</v>
      </c>
    </row>
    <row r="7028" spans="1:4" ht="25.5">
      <c r="A7028" s="356">
        <v>39139</v>
      </c>
      <c r="B7028" s="357" t="s">
        <v>7473</v>
      </c>
      <c r="C7028" s="356" t="s">
        <v>641</v>
      </c>
      <c r="D7028" s="358">
        <v>1.1299999999999999</v>
      </c>
    </row>
    <row r="7029" spans="1:4" ht="25.5">
      <c r="A7029" s="356">
        <v>39143</v>
      </c>
      <c r="B7029" s="357" t="s">
        <v>7474</v>
      </c>
      <c r="C7029" s="356" t="s">
        <v>641</v>
      </c>
      <c r="D7029" s="358">
        <v>3.09</v>
      </c>
    </row>
    <row r="7030" spans="1:4" ht="25.5">
      <c r="A7030" s="356">
        <v>39142</v>
      </c>
      <c r="B7030" s="357" t="s">
        <v>7475</v>
      </c>
      <c r="C7030" s="356" t="s">
        <v>641</v>
      </c>
      <c r="D7030" s="358">
        <v>2.21</v>
      </c>
    </row>
    <row r="7031" spans="1:4" ht="25.5">
      <c r="A7031" s="356">
        <v>39138</v>
      </c>
      <c r="B7031" s="357" t="s">
        <v>7476</v>
      </c>
      <c r="C7031" s="356" t="s">
        <v>641</v>
      </c>
      <c r="D7031" s="358">
        <v>0.83</v>
      </c>
    </row>
    <row r="7032" spans="1:4" ht="25.5">
      <c r="A7032" s="356">
        <v>39136</v>
      </c>
      <c r="B7032" s="357" t="s">
        <v>7477</v>
      </c>
      <c r="C7032" s="356" t="s">
        <v>641</v>
      </c>
      <c r="D7032" s="358">
        <v>0.55000000000000004</v>
      </c>
    </row>
    <row r="7033" spans="1:4" ht="25.5">
      <c r="A7033" s="356">
        <v>39144</v>
      </c>
      <c r="B7033" s="357" t="s">
        <v>7478</v>
      </c>
      <c r="C7033" s="356" t="s">
        <v>641</v>
      </c>
      <c r="D7033" s="358">
        <v>3.6</v>
      </c>
    </row>
    <row r="7034" spans="1:4" ht="25.5">
      <c r="A7034" s="356">
        <v>39145</v>
      </c>
      <c r="B7034" s="357" t="s">
        <v>7479</v>
      </c>
      <c r="C7034" s="356" t="s">
        <v>641</v>
      </c>
      <c r="D7034" s="358">
        <v>5.93</v>
      </c>
    </row>
    <row r="7035" spans="1:4" ht="38.25">
      <c r="A7035" s="356">
        <v>12615</v>
      </c>
      <c r="B7035" s="357" t="s">
        <v>7480</v>
      </c>
      <c r="C7035" s="356" t="s">
        <v>641</v>
      </c>
      <c r="D7035" s="358">
        <v>4.26</v>
      </c>
    </row>
    <row r="7036" spans="1:4" ht="38.25">
      <c r="A7036" s="356">
        <v>11927</v>
      </c>
      <c r="B7036" s="357" t="s">
        <v>7481</v>
      </c>
      <c r="C7036" s="356" t="s">
        <v>641</v>
      </c>
      <c r="D7036" s="358">
        <v>5.12</v>
      </c>
    </row>
    <row r="7037" spans="1:4" ht="38.25">
      <c r="A7037" s="356">
        <v>11928</v>
      </c>
      <c r="B7037" s="357" t="s">
        <v>7482</v>
      </c>
      <c r="C7037" s="356" t="s">
        <v>641</v>
      </c>
      <c r="D7037" s="358">
        <v>5.86</v>
      </c>
    </row>
    <row r="7038" spans="1:4" ht="38.25">
      <c r="A7038" s="356">
        <v>11929</v>
      </c>
      <c r="B7038" s="357" t="s">
        <v>7483</v>
      </c>
      <c r="C7038" s="356" t="s">
        <v>641</v>
      </c>
      <c r="D7038" s="358">
        <v>9.07</v>
      </c>
    </row>
    <row r="7039" spans="1:4" ht="25.5">
      <c r="A7039" s="356">
        <v>36801</v>
      </c>
      <c r="B7039" s="357" t="s">
        <v>7484</v>
      </c>
      <c r="C7039" s="356" t="s">
        <v>641</v>
      </c>
      <c r="D7039" s="358">
        <v>23.48</v>
      </c>
    </row>
    <row r="7040" spans="1:4" ht="38.25">
      <c r="A7040" s="356">
        <v>36246</v>
      </c>
      <c r="B7040" s="357" t="s">
        <v>7485</v>
      </c>
      <c r="C7040" s="356" t="s">
        <v>645</v>
      </c>
      <c r="D7040" s="358">
        <v>4.21</v>
      </c>
    </row>
    <row r="7041" spans="1:4" ht="25.5">
      <c r="A7041" s="356">
        <v>37600</v>
      </c>
      <c r="B7041" s="357" t="s">
        <v>7486</v>
      </c>
      <c r="C7041" s="356" t="s">
        <v>641</v>
      </c>
      <c r="D7041" s="358">
        <v>93.16</v>
      </c>
    </row>
    <row r="7042" spans="1:4" ht="25.5">
      <c r="A7042" s="356">
        <v>37599</v>
      </c>
      <c r="B7042" s="357" t="s">
        <v>7487</v>
      </c>
      <c r="C7042" s="356" t="s">
        <v>641</v>
      </c>
      <c r="D7042" s="358">
        <v>86.71</v>
      </c>
    </row>
    <row r="7043" spans="1:4" ht="25.5">
      <c r="A7043" s="356">
        <v>1</v>
      </c>
      <c r="B7043" s="357" t="s">
        <v>7488</v>
      </c>
      <c r="C7043" s="356" t="s">
        <v>638</v>
      </c>
      <c r="D7043" s="358">
        <v>65.400000000000006</v>
      </c>
    </row>
    <row r="7044" spans="1:4" ht="25.5">
      <c r="A7044" s="356">
        <v>3</v>
      </c>
      <c r="B7044" s="357" t="s">
        <v>7489</v>
      </c>
      <c r="C7044" s="356" t="s">
        <v>640</v>
      </c>
      <c r="D7044" s="358">
        <v>5.17</v>
      </c>
    </row>
    <row r="7045" spans="1:4" ht="25.5">
      <c r="A7045" s="356">
        <v>43054</v>
      </c>
      <c r="B7045" s="357" t="s">
        <v>7490</v>
      </c>
      <c r="C7045" s="356" t="s">
        <v>638</v>
      </c>
      <c r="D7045" s="358">
        <v>14.72</v>
      </c>
    </row>
    <row r="7046" spans="1:4">
      <c r="A7046" s="356">
        <v>42402</v>
      </c>
      <c r="B7046" s="357" t="s">
        <v>7491</v>
      </c>
      <c r="C7046" s="356" t="s">
        <v>638</v>
      </c>
      <c r="D7046" s="358">
        <v>14.07</v>
      </c>
    </row>
    <row r="7047" spans="1:4">
      <c r="A7047" s="356">
        <v>42403</v>
      </c>
      <c r="B7047" s="357" t="s">
        <v>7492</v>
      </c>
      <c r="C7047" s="356" t="s">
        <v>638</v>
      </c>
      <c r="D7047" s="358">
        <v>18.05</v>
      </c>
    </row>
    <row r="7048" spans="1:4">
      <c r="A7048" s="356">
        <v>42404</v>
      </c>
      <c r="B7048" s="357" t="s">
        <v>7493</v>
      </c>
      <c r="C7048" s="356" t="s">
        <v>638</v>
      </c>
      <c r="D7048" s="358">
        <v>17.95</v>
      </c>
    </row>
    <row r="7049" spans="1:4">
      <c r="A7049" s="356">
        <v>42405</v>
      </c>
      <c r="B7049" s="357" t="s">
        <v>7494</v>
      </c>
      <c r="C7049" s="356" t="s">
        <v>638</v>
      </c>
      <c r="D7049" s="358">
        <v>19.12</v>
      </c>
    </row>
    <row r="7050" spans="1:4">
      <c r="A7050" s="356">
        <v>34341</v>
      </c>
      <c r="B7050" s="357" t="s">
        <v>7495</v>
      </c>
      <c r="C7050" s="356" t="s">
        <v>638</v>
      </c>
      <c r="D7050" s="358">
        <v>16.600000000000001</v>
      </c>
    </row>
    <row r="7051" spans="1:4">
      <c r="A7051" s="356">
        <v>43053</v>
      </c>
      <c r="B7051" s="357" t="s">
        <v>7496</v>
      </c>
      <c r="C7051" s="356" t="s">
        <v>638</v>
      </c>
      <c r="D7051" s="358">
        <v>13.15</v>
      </c>
    </row>
    <row r="7052" spans="1:4" ht="25.5">
      <c r="A7052" s="356">
        <v>43058</v>
      </c>
      <c r="B7052" s="357" t="s">
        <v>7497</v>
      </c>
      <c r="C7052" s="356" t="s">
        <v>638</v>
      </c>
      <c r="D7052" s="358">
        <v>13.64</v>
      </c>
    </row>
    <row r="7053" spans="1:4">
      <c r="A7053" s="356">
        <v>34</v>
      </c>
      <c r="B7053" s="357" t="s">
        <v>7498</v>
      </c>
      <c r="C7053" s="356" t="s">
        <v>638</v>
      </c>
      <c r="D7053" s="358">
        <v>13.7</v>
      </c>
    </row>
    <row r="7054" spans="1:4">
      <c r="A7054" s="356">
        <v>43055</v>
      </c>
      <c r="B7054" s="357" t="s">
        <v>7499</v>
      </c>
      <c r="C7054" s="356" t="s">
        <v>638</v>
      </c>
      <c r="D7054" s="358">
        <v>11.87</v>
      </c>
    </row>
    <row r="7055" spans="1:4">
      <c r="A7055" s="356">
        <v>43056</v>
      </c>
      <c r="B7055" s="357" t="s">
        <v>7500</v>
      </c>
      <c r="C7055" s="356" t="s">
        <v>638</v>
      </c>
      <c r="D7055" s="358">
        <v>13.69</v>
      </c>
    </row>
    <row r="7056" spans="1:4">
      <c r="A7056" s="356">
        <v>43057</v>
      </c>
      <c r="B7056" s="357" t="s">
        <v>7501</v>
      </c>
      <c r="C7056" s="356" t="s">
        <v>638</v>
      </c>
      <c r="D7056" s="358">
        <v>15.04</v>
      </c>
    </row>
    <row r="7057" spans="1:4">
      <c r="A7057" s="356">
        <v>34449</v>
      </c>
      <c r="B7057" s="357" t="s">
        <v>7502</v>
      </c>
      <c r="C7057" s="356" t="s">
        <v>638</v>
      </c>
      <c r="D7057" s="358">
        <v>16.079999999999998</v>
      </c>
    </row>
    <row r="7058" spans="1:4">
      <c r="A7058" s="356">
        <v>32</v>
      </c>
      <c r="B7058" s="357" t="s">
        <v>7503</v>
      </c>
      <c r="C7058" s="356" t="s">
        <v>638</v>
      </c>
      <c r="D7058" s="358">
        <v>14.46</v>
      </c>
    </row>
    <row r="7059" spans="1:4">
      <c r="A7059" s="356">
        <v>33</v>
      </c>
      <c r="B7059" s="357" t="s">
        <v>7504</v>
      </c>
      <c r="C7059" s="356" t="s">
        <v>638</v>
      </c>
      <c r="D7059" s="358">
        <v>14.54</v>
      </c>
    </row>
    <row r="7060" spans="1:4" ht="25.5">
      <c r="A7060" s="356">
        <v>43061</v>
      </c>
      <c r="B7060" s="357" t="s">
        <v>7505</v>
      </c>
      <c r="C7060" s="356" t="s">
        <v>638</v>
      </c>
      <c r="D7060" s="358">
        <v>13.59</v>
      </c>
    </row>
    <row r="7061" spans="1:4" ht="25.5">
      <c r="A7061" s="356">
        <v>43059</v>
      </c>
      <c r="B7061" s="357" t="s">
        <v>7506</v>
      </c>
      <c r="C7061" s="356" t="s">
        <v>638</v>
      </c>
      <c r="D7061" s="358">
        <v>12.97</v>
      </c>
    </row>
    <row r="7062" spans="1:4" ht="25.5">
      <c r="A7062" s="356">
        <v>43062</v>
      </c>
      <c r="B7062" s="357" t="s">
        <v>7507</v>
      </c>
      <c r="C7062" s="356" t="s">
        <v>638</v>
      </c>
      <c r="D7062" s="358">
        <v>14.37</v>
      </c>
    </row>
    <row r="7063" spans="1:4">
      <c r="A7063" s="356">
        <v>43060</v>
      </c>
      <c r="B7063" s="357" t="s">
        <v>7508</v>
      </c>
      <c r="C7063" s="356" t="s">
        <v>638</v>
      </c>
      <c r="D7063" s="358">
        <v>11.3</v>
      </c>
    </row>
    <row r="7064" spans="1:4" ht="38.25">
      <c r="A7064" s="356">
        <v>20063</v>
      </c>
      <c r="B7064" s="357" t="s">
        <v>7509</v>
      </c>
      <c r="C7064" s="356" t="s">
        <v>641</v>
      </c>
      <c r="D7064" s="358">
        <v>4.2300000000000004</v>
      </c>
    </row>
    <row r="7065" spans="1:4" ht="38.25">
      <c r="A7065" s="356">
        <v>40410</v>
      </c>
      <c r="B7065" s="357" t="s">
        <v>7510</v>
      </c>
      <c r="C7065" s="356" t="s">
        <v>641</v>
      </c>
      <c r="D7065" s="358">
        <v>24.22</v>
      </c>
    </row>
    <row r="7066" spans="1:4" ht="38.25">
      <c r="A7066" s="356">
        <v>40411</v>
      </c>
      <c r="B7066" s="357" t="s">
        <v>7511</v>
      </c>
      <c r="C7066" s="356" t="s">
        <v>641</v>
      </c>
      <c r="D7066" s="358">
        <v>26.28</v>
      </c>
    </row>
    <row r="7067" spans="1:4" ht="38.25">
      <c r="A7067" s="356">
        <v>40412</v>
      </c>
      <c r="B7067" s="357" t="s">
        <v>7512</v>
      </c>
      <c r="C7067" s="356" t="s">
        <v>641</v>
      </c>
      <c r="D7067" s="358">
        <v>29.5</v>
      </c>
    </row>
    <row r="7068" spans="1:4" ht="25.5">
      <c r="A7068" s="356">
        <v>38838</v>
      </c>
      <c r="B7068" s="357" t="s">
        <v>7513</v>
      </c>
      <c r="C7068" s="356" t="s">
        <v>641</v>
      </c>
      <c r="D7068" s="358">
        <v>11.73</v>
      </c>
    </row>
    <row r="7069" spans="1:4" ht="25.5">
      <c r="A7069" s="356">
        <v>38839</v>
      </c>
      <c r="B7069" s="357" t="s">
        <v>7514</v>
      </c>
      <c r="C7069" s="356" t="s">
        <v>641</v>
      </c>
      <c r="D7069" s="358">
        <v>13.81</v>
      </c>
    </row>
    <row r="7070" spans="1:4" ht="51">
      <c r="A7070" s="356">
        <v>55</v>
      </c>
      <c r="B7070" s="357" t="s">
        <v>7515</v>
      </c>
      <c r="C7070" s="356" t="s">
        <v>641</v>
      </c>
      <c r="D7070" s="358">
        <v>4.88</v>
      </c>
    </row>
    <row r="7071" spans="1:4" ht="51">
      <c r="A7071" s="356">
        <v>61</v>
      </c>
      <c r="B7071" s="357" t="s">
        <v>7516</v>
      </c>
      <c r="C7071" s="356" t="s">
        <v>641</v>
      </c>
      <c r="D7071" s="358">
        <v>4.6100000000000003</v>
      </c>
    </row>
    <row r="7072" spans="1:4" ht="51">
      <c r="A7072" s="356">
        <v>62</v>
      </c>
      <c r="B7072" s="357" t="s">
        <v>7517</v>
      </c>
      <c r="C7072" s="356" t="s">
        <v>641</v>
      </c>
      <c r="D7072" s="358">
        <v>9.56</v>
      </c>
    </row>
    <row r="7073" spans="1:4" ht="38.25">
      <c r="A7073" s="356">
        <v>77</v>
      </c>
      <c r="B7073" s="357" t="s">
        <v>7518</v>
      </c>
      <c r="C7073" s="356" t="s">
        <v>641</v>
      </c>
      <c r="D7073" s="358">
        <v>1.1200000000000001</v>
      </c>
    </row>
    <row r="7074" spans="1:4" ht="25.5">
      <c r="A7074" s="356">
        <v>76</v>
      </c>
      <c r="B7074" s="357" t="s">
        <v>7519</v>
      </c>
      <c r="C7074" s="356" t="s">
        <v>641</v>
      </c>
      <c r="D7074" s="358">
        <v>1.1399999999999999</v>
      </c>
    </row>
    <row r="7075" spans="1:4" ht="25.5">
      <c r="A7075" s="356">
        <v>67</v>
      </c>
      <c r="B7075" s="357" t="s">
        <v>7520</v>
      </c>
      <c r="C7075" s="356" t="s">
        <v>641</v>
      </c>
      <c r="D7075" s="358">
        <v>10.98</v>
      </c>
    </row>
    <row r="7076" spans="1:4" ht="25.5">
      <c r="A7076" s="356">
        <v>71</v>
      </c>
      <c r="B7076" s="357" t="s">
        <v>7521</v>
      </c>
      <c r="C7076" s="356" t="s">
        <v>641</v>
      </c>
      <c r="D7076" s="358">
        <v>20.18</v>
      </c>
    </row>
    <row r="7077" spans="1:4" ht="25.5">
      <c r="A7077" s="356">
        <v>73</v>
      </c>
      <c r="B7077" s="357" t="s">
        <v>7522</v>
      </c>
      <c r="C7077" s="356" t="s">
        <v>641</v>
      </c>
      <c r="D7077" s="358">
        <v>15.07</v>
      </c>
    </row>
    <row r="7078" spans="1:4" ht="25.5">
      <c r="A7078" s="356">
        <v>103</v>
      </c>
      <c r="B7078" s="357" t="s">
        <v>7523</v>
      </c>
      <c r="C7078" s="356" t="s">
        <v>641</v>
      </c>
      <c r="D7078" s="358">
        <v>44.81</v>
      </c>
    </row>
    <row r="7079" spans="1:4" ht="25.5">
      <c r="A7079" s="356">
        <v>107</v>
      </c>
      <c r="B7079" s="357" t="s">
        <v>7524</v>
      </c>
      <c r="C7079" s="356" t="s">
        <v>641</v>
      </c>
      <c r="D7079" s="358">
        <v>0.7</v>
      </c>
    </row>
    <row r="7080" spans="1:4" ht="25.5">
      <c r="A7080" s="356">
        <v>65</v>
      </c>
      <c r="B7080" s="357" t="s">
        <v>7525</v>
      </c>
      <c r="C7080" s="356" t="s">
        <v>641</v>
      </c>
      <c r="D7080" s="358">
        <v>0.86</v>
      </c>
    </row>
    <row r="7081" spans="1:4" ht="25.5">
      <c r="A7081" s="356">
        <v>108</v>
      </c>
      <c r="B7081" s="357" t="s">
        <v>7526</v>
      </c>
      <c r="C7081" s="356" t="s">
        <v>641</v>
      </c>
      <c r="D7081" s="358">
        <v>1.79</v>
      </c>
    </row>
    <row r="7082" spans="1:4" ht="25.5">
      <c r="A7082" s="356">
        <v>110</v>
      </c>
      <c r="B7082" s="357" t="s">
        <v>7527</v>
      </c>
      <c r="C7082" s="356" t="s">
        <v>641</v>
      </c>
      <c r="D7082" s="358">
        <v>6.92</v>
      </c>
    </row>
    <row r="7083" spans="1:4" ht="25.5">
      <c r="A7083" s="356">
        <v>109</v>
      </c>
      <c r="B7083" s="357" t="s">
        <v>7528</v>
      </c>
      <c r="C7083" s="356" t="s">
        <v>641</v>
      </c>
      <c r="D7083" s="358">
        <v>3.41</v>
      </c>
    </row>
    <row r="7084" spans="1:4" ht="25.5">
      <c r="A7084" s="356">
        <v>111</v>
      </c>
      <c r="B7084" s="357" t="s">
        <v>7529</v>
      </c>
      <c r="C7084" s="356" t="s">
        <v>641</v>
      </c>
      <c r="D7084" s="358">
        <v>7.98</v>
      </c>
    </row>
    <row r="7085" spans="1:4" ht="25.5">
      <c r="A7085" s="356">
        <v>112</v>
      </c>
      <c r="B7085" s="357" t="s">
        <v>7530</v>
      </c>
      <c r="C7085" s="356" t="s">
        <v>641</v>
      </c>
      <c r="D7085" s="358">
        <v>4.34</v>
      </c>
    </row>
    <row r="7086" spans="1:4" ht="25.5">
      <c r="A7086" s="356">
        <v>113</v>
      </c>
      <c r="B7086" s="357" t="s">
        <v>7531</v>
      </c>
      <c r="C7086" s="356" t="s">
        <v>641</v>
      </c>
      <c r="D7086" s="358">
        <v>11.79</v>
      </c>
    </row>
    <row r="7087" spans="1:4" ht="25.5">
      <c r="A7087" s="356">
        <v>104</v>
      </c>
      <c r="B7087" s="357" t="s">
        <v>7532</v>
      </c>
      <c r="C7087" s="356" t="s">
        <v>641</v>
      </c>
      <c r="D7087" s="358">
        <v>17.14</v>
      </c>
    </row>
    <row r="7088" spans="1:4" ht="25.5">
      <c r="A7088" s="356">
        <v>102</v>
      </c>
      <c r="B7088" s="357" t="s">
        <v>7533</v>
      </c>
      <c r="C7088" s="356" t="s">
        <v>641</v>
      </c>
      <c r="D7088" s="358">
        <v>28.14</v>
      </c>
    </row>
    <row r="7089" spans="1:4" ht="38.25">
      <c r="A7089" s="356">
        <v>95</v>
      </c>
      <c r="B7089" s="357" t="s">
        <v>7534</v>
      </c>
      <c r="C7089" s="356" t="s">
        <v>641</v>
      </c>
      <c r="D7089" s="358">
        <v>9.5299999999999994</v>
      </c>
    </row>
    <row r="7090" spans="1:4" ht="38.25">
      <c r="A7090" s="356">
        <v>96</v>
      </c>
      <c r="B7090" s="357" t="s">
        <v>7535</v>
      </c>
      <c r="C7090" s="356" t="s">
        <v>641</v>
      </c>
      <c r="D7090" s="358">
        <v>10.95</v>
      </c>
    </row>
    <row r="7091" spans="1:4" ht="38.25">
      <c r="A7091" s="356">
        <v>97</v>
      </c>
      <c r="B7091" s="357" t="s">
        <v>7536</v>
      </c>
      <c r="C7091" s="356" t="s">
        <v>641</v>
      </c>
      <c r="D7091" s="358">
        <v>14.23</v>
      </c>
    </row>
    <row r="7092" spans="1:4" ht="38.25">
      <c r="A7092" s="356">
        <v>98</v>
      </c>
      <c r="B7092" s="357" t="s">
        <v>7537</v>
      </c>
      <c r="C7092" s="356" t="s">
        <v>641</v>
      </c>
      <c r="D7092" s="358">
        <v>19.18</v>
      </c>
    </row>
    <row r="7093" spans="1:4" ht="38.25">
      <c r="A7093" s="356">
        <v>99</v>
      </c>
      <c r="B7093" s="357" t="s">
        <v>7538</v>
      </c>
      <c r="C7093" s="356" t="s">
        <v>641</v>
      </c>
      <c r="D7093" s="358">
        <v>23.26</v>
      </c>
    </row>
    <row r="7094" spans="1:4" ht="38.25">
      <c r="A7094" s="356">
        <v>100</v>
      </c>
      <c r="B7094" s="357" t="s">
        <v>7539</v>
      </c>
      <c r="C7094" s="356" t="s">
        <v>641</v>
      </c>
      <c r="D7094" s="358">
        <v>32.44</v>
      </c>
    </row>
    <row r="7095" spans="1:4" ht="25.5">
      <c r="A7095" s="356">
        <v>75</v>
      </c>
      <c r="B7095" s="357" t="s">
        <v>7540</v>
      </c>
      <c r="C7095" s="356" t="s">
        <v>641</v>
      </c>
      <c r="D7095" s="358">
        <v>338.16</v>
      </c>
    </row>
    <row r="7096" spans="1:4" ht="25.5">
      <c r="A7096" s="356">
        <v>114</v>
      </c>
      <c r="B7096" s="357" t="s">
        <v>7541</v>
      </c>
      <c r="C7096" s="356" t="s">
        <v>641</v>
      </c>
      <c r="D7096" s="358">
        <v>12.32</v>
      </c>
    </row>
    <row r="7097" spans="1:4" ht="25.5">
      <c r="A7097" s="356">
        <v>68</v>
      </c>
      <c r="B7097" s="357" t="s">
        <v>7542</v>
      </c>
      <c r="C7097" s="356" t="s">
        <v>641</v>
      </c>
      <c r="D7097" s="358">
        <v>18.84</v>
      </c>
    </row>
    <row r="7098" spans="1:4" ht="25.5">
      <c r="A7098" s="356">
        <v>86</v>
      </c>
      <c r="B7098" s="357" t="s">
        <v>7543</v>
      </c>
      <c r="C7098" s="356" t="s">
        <v>641</v>
      </c>
      <c r="D7098" s="358">
        <v>35.03</v>
      </c>
    </row>
    <row r="7099" spans="1:4" ht="25.5">
      <c r="A7099" s="356">
        <v>66</v>
      </c>
      <c r="B7099" s="357" t="s">
        <v>7544</v>
      </c>
      <c r="C7099" s="356" t="s">
        <v>641</v>
      </c>
      <c r="D7099" s="358">
        <v>35.15</v>
      </c>
    </row>
    <row r="7100" spans="1:4" ht="25.5">
      <c r="A7100" s="356">
        <v>69</v>
      </c>
      <c r="B7100" s="357" t="s">
        <v>7545</v>
      </c>
      <c r="C7100" s="356" t="s">
        <v>641</v>
      </c>
      <c r="D7100" s="358">
        <v>53.73</v>
      </c>
    </row>
    <row r="7101" spans="1:4" ht="25.5">
      <c r="A7101" s="356">
        <v>83</v>
      </c>
      <c r="B7101" s="357" t="s">
        <v>7546</v>
      </c>
      <c r="C7101" s="356" t="s">
        <v>641</v>
      </c>
      <c r="D7101" s="358">
        <v>171.61</v>
      </c>
    </row>
    <row r="7102" spans="1:4" ht="25.5">
      <c r="A7102" s="356">
        <v>74</v>
      </c>
      <c r="B7102" s="357" t="s">
        <v>7547</v>
      </c>
      <c r="C7102" s="356" t="s">
        <v>641</v>
      </c>
      <c r="D7102" s="358">
        <v>239.59</v>
      </c>
    </row>
    <row r="7103" spans="1:4" ht="25.5">
      <c r="A7103" s="356">
        <v>106</v>
      </c>
      <c r="B7103" s="357" t="s">
        <v>7548</v>
      </c>
      <c r="C7103" s="356" t="s">
        <v>641</v>
      </c>
      <c r="D7103" s="358">
        <v>363.98</v>
      </c>
    </row>
    <row r="7104" spans="1:4" ht="25.5">
      <c r="A7104" s="356">
        <v>87</v>
      </c>
      <c r="B7104" s="357" t="s">
        <v>7549</v>
      </c>
      <c r="C7104" s="356" t="s">
        <v>641</v>
      </c>
      <c r="D7104" s="358">
        <v>17.3</v>
      </c>
    </row>
    <row r="7105" spans="1:4" ht="25.5">
      <c r="A7105" s="356">
        <v>88</v>
      </c>
      <c r="B7105" s="357" t="s">
        <v>7550</v>
      </c>
      <c r="C7105" s="356" t="s">
        <v>641</v>
      </c>
      <c r="D7105" s="358">
        <v>19.309999999999999</v>
      </c>
    </row>
    <row r="7106" spans="1:4" ht="38.25">
      <c r="A7106" s="356">
        <v>89</v>
      </c>
      <c r="B7106" s="357" t="s">
        <v>7551</v>
      </c>
      <c r="C7106" s="356" t="s">
        <v>641</v>
      </c>
      <c r="D7106" s="358">
        <v>28.55</v>
      </c>
    </row>
    <row r="7107" spans="1:4" ht="38.25">
      <c r="A7107" s="356">
        <v>90</v>
      </c>
      <c r="B7107" s="357" t="s">
        <v>7552</v>
      </c>
      <c r="C7107" s="356" t="s">
        <v>641</v>
      </c>
      <c r="D7107" s="358">
        <v>32.71</v>
      </c>
    </row>
    <row r="7108" spans="1:4" ht="25.5">
      <c r="A7108" s="356">
        <v>81</v>
      </c>
      <c r="B7108" s="357" t="s">
        <v>7553</v>
      </c>
      <c r="C7108" s="356" t="s">
        <v>641</v>
      </c>
      <c r="D7108" s="358">
        <v>55.94</v>
      </c>
    </row>
    <row r="7109" spans="1:4" ht="38.25">
      <c r="A7109" s="356">
        <v>82</v>
      </c>
      <c r="B7109" s="357" t="s">
        <v>7554</v>
      </c>
      <c r="C7109" s="356" t="s">
        <v>641</v>
      </c>
      <c r="D7109" s="358">
        <v>217.17</v>
      </c>
    </row>
    <row r="7110" spans="1:4" ht="25.5">
      <c r="A7110" s="356">
        <v>105</v>
      </c>
      <c r="B7110" s="357" t="s">
        <v>7555</v>
      </c>
      <c r="C7110" s="356" t="s">
        <v>641</v>
      </c>
      <c r="D7110" s="358">
        <v>254.26</v>
      </c>
    </row>
    <row r="7111" spans="1:4" ht="25.5">
      <c r="A7111" s="356">
        <v>60</v>
      </c>
      <c r="B7111" s="357" t="s">
        <v>7556</v>
      </c>
      <c r="C7111" s="356" t="s">
        <v>641</v>
      </c>
      <c r="D7111" s="358">
        <v>6.33</v>
      </c>
    </row>
    <row r="7112" spans="1:4" ht="25.5">
      <c r="A7112" s="356">
        <v>72</v>
      </c>
      <c r="B7112" s="357" t="s">
        <v>7557</v>
      </c>
      <c r="C7112" s="356" t="s">
        <v>641</v>
      </c>
      <c r="D7112" s="358">
        <v>34.200000000000003</v>
      </c>
    </row>
    <row r="7113" spans="1:4" ht="25.5">
      <c r="A7113" s="356">
        <v>70</v>
      </c>
      <c r="B7113" s="357" t="s">
        <v>7558</v>
      </c>
      <c r="C7113" s="356" t="s">
        <v>641</v>
      </c>
      <c r="D7113" s="358">
        <v>28.6</v>
      </c>
    </row>
    <row r="7114" spans="1:4" ht="25.5">
      <c r="A7114" s="356">
        <v>85</v>
      </c>
      <c r="B7114" s="357" t="s">
        <v>7559</v>
      </c>
      <c r="C7114" s="356" t="s">
        <v>641</v>
      </c>
      <c r="D7114" s="358">
        <v>41.51</v>
      </c>
    </row>
    <row r="7115" spans="1:4" ht="25.5">
      <c r="A7115" s="356">
        <v>84</v>
      </c>
      <c r="B7115" s="357" t="s">
        <v>7560</v>
      </c>
      <c r="C7115" s="356" t="s">
        <v>641</v>
      </c>
      <c r="D7115" s="358">
        <v>0.48</v>
      </c>
    </row>
    <row r="7116" spans="1:4" ht="25.5">
      <c r="A7116" s="356">
        <v>37997</v>
      </c>
      <c r="B7116" s="357" t="s">
        <v>7561</v>
      </c>
      <c r="C7116" s="356" t="s">
        <v>641</v>
      </c>
      <c r="D7116" s="358">
        <v>8.74</v>
      </c>
    </row>
    <row r="7117" spans="1:4" ht="25.5">
      <c r="A7117" s="356">
        <v>37998</v>
      </c>
      <c r="B7117" s="357" t="s">
        <v>7562</v>
      </c>
      <c r="C7117" s="356" t="s">
        <v>641</v>
      </c>
      <c r="D7117" s="358">
        <v>9.06</v>
      </c>
    </row>
    <row r="7118" spans="1:4" ht="38.25">
      <c r="A7118" s="356">
        <v>10899</v>
      </c>
      <c r="B7118" s="357" t="s">
        <v>7563</v>
      </c>
      <c r="C7118" s="356" t="s">
        <v>641</v>
      </c>
      <c r="D7118" s="358">
        <v>66.8</v>
      </c>
    </row>
    <row r="7119" spans="1:4" ht="38.25">
      <c r="A7119" s="356">
        <v>10900</v>
      </c>
      <c r="B7119" s="357" t="s">
        <v>7564</v>
      </c>
      <c r="C7119" s="356" t="s">
        <v>641</v>
      </c>
      <c r="D7119" s="358">
        <v>52.28</v>
      </c>
    </row>
    <row r="7120" spans="1:4" ht="25.5">
      <c r="A7120" s="356">
        <v>46</v>
      </c>
      <c r="B7120" s="357" t="s">
        <v>7565</v>
      </c>
      <c r="C7120" s="356" t="s">
        <v>641</v>
      </c>
      <c r="D7120" s="358">
        <v>52.23</v>
      </c>
    </row>
    <row r="7121" spans="1:4" ht="25.5">
      <c r="A7121" s="356">
        <v>51</v>
      </c>
      <c r="B7121" s="357" t="s">
        <v>7566</v>
      </c>
      <c r="C7121" s="356" t="s">
        <v>641</v>
      </c>
      <c r="D7121" s="358">
        <v>144.1</v>
      </c>
    </row>
    <row r="7122" spans="1:4" ht="25.5">
      <c r="A7122" s="356">
        <v>12863</v>
      </c>
      <c r="B7122" s="357" t="s">
        <v>7567</v>
      </c>
      <c r="C7122" s="356" t="s">
        <v>641</v>
      </c>
      <c r="D7122" s="358">
        <v>33.19</v>
      </c>
    </row>
    <row r="7123" spans="1:4" ht="25.5">
      <c r="A7123" s="356">
        <v>50</v>
      </c>
      <c r="B7123" s="357" t="s">
        <v>7568</v>
      </c>
      <c r="C7123" s="356" t="s">
        <v>641</v>
      </c>
      <c r="D7123" s="358">
        <v>75.25</v>
      </c>
    </row>
    <row r="7124" spans="1:4" ht="25.5">
      <c r="A7124" s="356">
        <v>47</v>
      </c>
      <c r="B7124" s="357" t="s">
        <v>7569</v>
      </c>
      <c r="C7124" s="356" t="s">
        <v>641</v>
      </c>
      <c r="D7124" s="358">
        <v>89.31</v>
      </c>
    </row>
    <row r="7125" spans="1:4" ht="25.5">
      <c r="A7125" s="356">
        <v>48</v>
      </c>
      <c r="B7125" s="357" t="s">
        <v>7570</v>
      </c>
      <c r="C7125" s="356" t="s">
        <v>641</v>
      </c>
      <c r="D7125" s="358">
        <v>23.3</v>
      </c>
    </row>
    <row r="7126" spans="1:4" ht="25.5">
      <c r="A7126" s="356">
        <v>52</v>
      </c>
      <c r="B7126" s="357" t="s">
        <v>7571</v>
      </c>
      <c r="C7126" s="356" t="s">
        <v>641</v>
      </c>
      <c r="D7126" s="358">
        <v>17.7</v>
      </c>
    </row>
    <row r="7127" spans="1:4" ht="25.5">
      <c r="A7127" s="356">
        <v>43</v>
      </c>
      <c r="B7127" s="357" t="s">
        <v>7572</v>
      </c>
      <c r="C7127" s="356" t="s">
        <v>641</v>
      </c>
      <c r="D7127" s="358">
        <v>59.73</v>
      </c>
    </row>
    <row r="7128" spans="1:4">
      <c r="A7128" s="356">
        <v>4791</v>
      </c>
      <c r="B7128" s="357" t="s">
        <v>7573</v>
      </c>
      <c r="C7128" s="356" t="s">
        <v>638</v>
      </c>
      <c r="D7128" s="358">
        <v>13.42</v>
      </c>
    </row>
    <row r="7129" spans="1:4" ht="38.25">
      <c r="A7129" s="356">
        <v>157</v>
      </c>
      <c r="B7129" s="357" t="s">
        <v>7574</v>
      </c>
      <c r="C7129" s="356" t="s">
        <v>638</v>
      </c>
      <c r="D7129" s="358">
        <v>113.03</v>
      </c>
    </row>
    <row r="7130" spans="1:4" ht="25.5">
      <c r="A7130" s="356">
        <v>156</v>
      </c>
      <c r="B7130" s="357" t="s">
        <v>7575</v>
      </c>
      <c r="C7130" s="356" t="s">
        <v>638</v>
      </c>
      <c r="D7130" s="358">
        <v>40.24</v>
      </c>
    </row>
    <row r="7131" spans="1:4" ht="25.5">
      <c r="A7131" s="356">
        <v>131</v>
      </c>
      <c r="B7131" s="357" t="s">
        <v>7576</v>
      </c>
      <c r="C7131" s="356" t="s">
        <v>638</v>
      </c>
      <c r="D7131" s="358">
        <v>34.409999999999997</v>
      </c>
    </row>
    <row r="7132" spans="1:4" ht="38.25">
      <c r="A7132" s="356">
        <v>39719</v>
      </c>
      <c r="B7132" s="357" t="s">
        <v>7577</v>
      </c>
      <c r="C7132" s="356" t="s">
        <v>640</v>
      </c>
      <c r="D7132" s="358">
        <v>108.84</v>
      </c>
    </row>
    <row r="7133" spans="1:4">
      <c r="A7133" s="356">
        <v>21114</v>
      </c>
      <c r="B7133" s="357" t="s">
        <v>7578</v>
      </c>
      <c r="C7133" s="356" t="s">
        <v>641</v>
      </c>
      <c r="D7133" s="358">
        <v>23.32</v>
      </c>
    </row>
    <row r="7134" spans="1:4" ht="25.5">
      <c r="A7134" s="356">
        <v>119</v>
      </c>
      <c r="B7134" s="357" t="s">
        <v>7579</v>
      </c>
      <c r="C7134" s="356" t="s">
        <v>641</v>
      </c>
      <c r="D7134" s="358">
        <v>9.1999999999999993</v>
      </c>
    </row>
    <row r="7135" spans="1:4" ht="25.5">
      <c r="A7135" s="356">
        <v>20080</v>
      </c>
      <c r="B7135" s="357" t="s">
        <v>7580</v>
      </c>
      <c r="C7135" s="356" t="s">
        <v>641</v>
      </c>
      <c r="D7135" s="358">
        <v>26.38</v>
      </c>
    </row>
    <row r="7136" spans="1:4" ht="25.5">
      <c r="A7136" s="356">
        <v>122</v>
      </c>
      <c r="B7136" s="357" t="s">
        <v>7581</v>
      </c>
      <c r="C7136" s="356" t="s">
        <v>641</v>
      </c>
      <c r="D7136" s="358">
        <v>83.11</v>
      </c>
    </row>
    <row r="7137" spans="1:4" ht="25.5">
      <c r="A7137" s="356">
        <v>3410</v>
      </c>
      <c r="B7137" s="357" t="s">
        <v>7582</v>
      </c>
      <c r="C7137" s="356" t="s">
        <v>638</v>
      </c>
      <c r="D7137" s="358">
        <v>30.64</v>
      </c>
    </row>
    <row r="7138" spans="1:4" ht="38.25">
      <c r="A7138" s="356">
        <v>124</v>
      </c>
      <c r="B7138" s="357" t="s">
        <v>7583</v>
      </c>
      <c r="C7138" s="356" t="s">
        <v>640</v>
      </c>
      <c r="D7138" s="358">
        <v>13.27</v>
      </c>
    </row>
    <row r="7139" spans="1:4" ht="25.5">
      <c r="A7139" s="356">
        <v>7334</v>
      </c>
      <c r="B7139" s="357" t="s">
        <v>7584</v>
      </c>
      <c r="C7139" s="356" t="s">
        <v>640</v>
      </c>
      <c r="D7139" s="358">
        <v>25.18</v>
      </c>
    </row>
    <row r="7140" spans="1:4" ht="38.25">
      <c r="A7140" s="356">
        <v>123</v>
      </c>
      <c r="B7140" s="357" t="s">
        <v>7585</v>
      </c>
      <c r="C7140" s="356" t="s">
        <v>640</v>
      </c>
      <c r="D7140" s="358">
        <v>5.43</v>
      </c>
    </row>
    <row r="7141" spans="1:4" ht="25.5">
      <c r="A7141" s="356">
        <v>127</v>
      </c>
      <c r="B7141" s="357" t="s">
        <v>7586</v>
      </c>
      <c r="C7141" s="356" t="s">
        <v>640</v>
      </c>
      <c r="D7141" s="358">
        <v>12.96</v>
      </c>
    </row>
    <row r="7142" spans="1:4" ht="25.5">
      <c r="A7142" s="356">
        <v>41373</v>
      </c>
      <c r="B7142" s="357" t="s">
        <v>7587</v>
      </c>
      <c r="C7142" s="356" t="s">
        <v>640</v>
      </c>
      <c r="D7142" s="358">
        <v>18.059999999999999</v>
      </c>
    </row>
    <row r="7143" spans="1:4" ht="38.25">
      <c r="A7143" s="356">
        <v>133</v>
      </c>
      <c r="B7143" s="357" t="s">
        <v>7588</v>
      </c>
      <c r="C7143" s="356" t="s">
        <v>640</v>
      </c>
      <c r="D7143" s="358">
        <v>5.38</v>
      </c>
    </row>
    <row r="7144" spans="1:4" ht="38.25">
      <c r="A7144" s="356">
        <v>43617</v>
      </c>
      <c r="B7144" s="357" t="s">
        <v>7589</v>
      </c>
      <c r="C7144" s="356" t="s">
        <v>640</v>
      </c>
      <c r="D7144" s="358">
        <v>6.01</v>
      </c>
    </row>
    <row r="7145" spans="1:4" ht="38.25">
      <c r="A7145" s="356">
        <v>132</v>
      </c>
      <c r="B7145" s="357" t="s">
        <v>7590</v>
      </c>
      <c r="C7145" s="356" t="s">
        <v>640</v>
      </c>
      <c r="D7145" s="358">
        <v>5.58</v>
      </c>
    </row>
    <row r="7146" spans="1:4" ht="38.25">
      <c r="A7146" s="356">
        <v>43618</v>
      </c>
      <c r="B7146" s="357" t="s">
        <v>7591</v>
      </c>
      <c r="C7146" s="356" t="s">
        <v>638</v>
      </c>
      <c r="D7146" s="358">
        <v>14.05</v>
      </c>
    </row>
    <row r="7147" spans="1:4" ht="63.75">
      <c r="A7147" s="356">
        <v>37476</v>
      </c>
      <c r="B7147" s="357" t="s">
        <v>7592</v>
      </c>
      <c r="C7147" s="356" t="s">
        <v>641</v>
      </c>
      <c r="D7147" s="358">
        <v>3311.09</v>
      </c>
    </row>
    <row r="7148" spans="1:4" ht="63.75">
      <c r="A7148" s="356">
        <v>37478</v>
      </c>
      <c r="B7148" s="357" t="s">
        <v>7593</v>
      </c>
      <c r="C7148" s="356" t="s">
        <v>641</v>
      </c>
      <c r="D7148" s="358">
        <v>4147.22</v>
      </c>
    </row>
    <row r="7149" spans="1:4" ht="63.75">
      <c r="A7149" s="356">
        <v>37477</v>
      </c>
      <c r="B7149" s="357" t="s">
        <v>7594</v>
      </c>
      <c r="C7149" s="356" t="s">
        <v>641</v>
      </c>
      <c r="D7149" s="358">
        <v>5618.82</v>
      </c>
    </row>
    <row r="7150" spans="1:4" ht="63.75">
      <c r="A7150" s="356">
        <v>37479</v>
      </c>
      <c r="B7150" s="357" t="s">
        <v>7595</v>
      </c>
      <c r="C7150" s="356" t="s">
        <v>641</v>
      </c>
      <c r="D7150" s="358">
        <v>6663.99</v>
      </c>
    </row>
    <row r="7151" spans="1:4" ht="25.5">
      <c r="A7151" s="356">
        <v>4319</v>
      </c>
      <c r="B7151" s="357" t="s">
        <v>7596</v>
      </c>
      <c r="C7151" s="356" t="s">
        <v>641</v>
      </c>
      <c r="D7151" s="358">
        <v>1.6</v>
      </c>
    </row>
    <row r="7152" spans="1:4" ht="25.5">
      <c r="A7152" s="356">
        <v>42409</v>
      </c>
      <c r="B7152" s="357" t="s">
        <v>7597</v>
      </c>
      <c r="C7152" s="356" t="s">
        <v>638</v>
      </c>
      <c r="D7152" s="358">
        <v>8.85</v>
      </c>
    </row>
    <row r="7153" spans="1:4" ht="25.5">
      <c r="A7153" s="356">
        <v>40553</v>
      </c>
      <c r="B7153" s="357" t="s">
        <v>7598</v>
      </c>
      <c r="C7153" s="356" t="s">
        <v>639</v>
      </c>
      <c r="D7153" s="358">
        <v>36.4</v>
      </c>
    </row>
    <row r="7154" spans="1:4">
      <c r="A7154" s="356">
        <v>6114</v>
      </c>
      <c r="B7154" s="357" t="s">
        <v>7599</v>
      </c>
      <c r="C7154" s="356" t="s">
        <v>644</v>
      </c>
      <c r="D7154" s="358">
        <v>9.52</v>
      </c>
    </row>
    <row r="7155" spans="1:4">
      <c r="A7155" s="356">
        <v>40912</v>
      </c>
      <c r="B7155" s="357" t="s">
        <v>7600</v>
      </c>
      <c r="C7155" s="356" t="s">
        <v>759</v>
      </c>
      <c r="D7155" s="358">
        <v>1688.71</v>
      </c>
    </row>
    <row r="7156" spans="1:4">
      <c r="A7156" s="356">
        <v>247</v>
      </c>
      <c r="B7156" s="357" t="s">
        <v>7601</v>
      </c>
      <c r="C7156" s="356" t="s">
        <v>644</v>
      </c>
      <c r="D7156" s="358">
        <v>9.93</v>
      </c>
    </row>
    <row r="7157" spans="1:4">
      <c r="A7157" s="356">
        <v>40919</v>
      </c>
      <c r="B7157" s="357" t="s">
        <v>7602</v>
      </c>
      <c r="C7157" s="356" t="s">
        <v>759</v>
      </c>
      <c r="D7157" s="358">
        <v>1760.22</v>
      </c>
    </row>
    <row r="7158" spans="1:4">
      <c r="A7158" s="356">
        <v>25958</v>
      </c>
      <c r="B7158" s="357" t="s">
        <v>7603</v>
      </c>
      <c r="C7158" s="356" t="s">
        <v>644</v>
      </c>
      <c r="D7158" s="358">
        <v>7.3</v>
      </c>
    </row>
    <row r="7159" spans="1:4" ht="25.5">
      <c r="A7159" s="356">
        <v>40984</v>
      </c>
      <c r="B7159" s="357" t="s">
        <v>7604</v>
      </c>
      <c r="C7159" s="356" t="s">
        <v>759</v>
      </c>
      <c r="D7159" s="358">
        <v>1293.8599999999999</v>
      </c>
    </row>
    <row r="7160" spans="1:4">
      <c r="A7160" s="356">
        <v>248</v>
      </c>
      <c r="B7160" s="357" t="s">
        <v>7605</v>
      </c>
      <c r="C7160" s="356" t="s">
        <v>644</v>
      </c>
      <c r="D7160" s="358">
        <v>9.85</v>
      </c>
    </row>
    <row r="7161" spans="1:4" ht="25.5">
      <c r="A7161" s="356">
        <v>41086</v>
      </c>
      <c r="B7161" s="357" t="s">
        <v>7606</v>
      </c>
      <c r="C7161" s="356" t="s">
        <v>759</v>
      </c>
      <c r="D7161" s="358">
        <v>1747.41</v>
      </c>
    </row>
    <row r="7162" spans="1:4">
      <c r="A7162" s="356">
        <v>34466</v>
      </c>
      <c r="B7162" s="357" t="s">
        <v>7607</v>
      </c>
      <c r="C7162" s="356" t="s">
        <v>644</v>
      </c>
      <c r="D7162" s="358">
        <v>9.85</v>
      </c>
    </row>
    <row r="7163" spans="1:4">
      <c r="A7163" s="356">
        <v>41083</v>
      </c>
      <c r="B7163" s="357" t="s">
        <v>7608</v>
      </c>
      <c r="C7163" s="356" t="s">
        <v>759</v>
      </c>
      <c r="D7163" s="358">
        <v>1747.41</v>
      </c>
    </row>
    <row r="7164" spans="1:4">
      <c r="A7164" s="356">
        <v>252</v>
      </c>
      <c r="B7164" s="357" t="s">
        <v>7609</v>
      </c>
      <c r="C7164" s="356" t="s">
        <v>644</v>
      </c>
      <c r="D7164" s="358">
        <v>10.199999999999999</v>
      </c>
    </row>
    <row r="7165" spans="1:4">
      <c r="A7165" s="356">
        <v>40909</v>
      </c>
      <c r="B7165" s="357" t="s">
        <v>7610</v>
      </c>
      <c r="C7165" s="356" t="s">
        <v>759</v>
      </c>
      <c r="D7165" s="358">
        <v>1811.3</v>
      </c>
    </row>
    <row r="7166" spans="1:4">
      <c r="A7166" s="356">
        <v>242</v>
      </c>
      <c r="B7166" s="357" t="s">
        <v>7611</v>
      </c>
      <c r="C7166" s="356" t="s">
        <v>644</v>
      </c>
      <c r="D7166" s="358">
        <v>13.18</v>
      </c>
    </row>
    <row r="7167" spans="1:4">
      <c r="A7167" s="356">
        <v>41085</v>
      </c>
      <c r="B7167" s="357" t="s">
        <v>7612</v>
      </c>
      <c r="C7167" s="356" t="s">
        <v>759</v>
      </c>
      <c r="D7167" s="358">
        <v>2338.48</v>
      </c>
    </row>
    <row r="7168" spans="1:4" ht="38.25">
      <c r="A7168" s="356">
        <v>427</v>
      </c>
      <c r="B7168" s="357" t="s">
        <v>7613</v>
      </c>
      <c r="C7168" s="356" t="s">
        <v>641</v>
      </c>
      <c r="D7168" s="358">
        <v>7.56</v>
      </c>
    </row>
    <row r="7169" spans="1:4" ht="38.25">
      <c r="A7169" s="356">
        <v>417</v>
      </c>
      <c r="B7169" s="357" t="s">
        <v>7614</v>
      </c>
      <c r="C7169" s="356" t="s">
        <v>641</v>
      </c>
      <c r="D7169" s="358">
        <v>3.56</v>
      </c>
    </row>
    <row r="7170" spans="1:4" ht="38.25">
      <c r="A7170" s="356">
        <v>11273</v>
      </c>
      <c r="B7170" s="357" t="s">
        <v>7615</v>
      </c>
      <c r="C7170" s="356" t="s">
        <v>641</v>
      </c>
      <c r="D7170" s="358">
        <v>11.06</v>
      </c>
    </row>
    <row r="7171" spans="1:4" ht="38.25">
      <c r="A7171" s="356">
        <v>11272</v>
      </c>
      <c r="B7171" s="357" t="s">
        <v>7616</v>
      </c>
      <c r="C7171" s="356" t="s">
        <v>641</v>
      </c>
      <c r="D7171" s="358">
        <v>6.68</v>
      </c>
    </row>
    <row r="7172" spans="1:4" ht="38.25">
      <c r="A7172" s="356">
        <v>11275</v>
      </c>
      <c r="B7172" s="357" t="s">
        <v>7617</v>
      </c>
      <c r="C7172" s="356" t="s">
        <v>641</v>
      </c>
      <c r="D7172" s="358">
        <v>2.68</v>
      </c>
    </row>
    <row r="7173" spans="1:4" ht="38.25">
      <c r="A7173" s="356">
        <v>11274</v>
      </c>
      <c r="B7173" s="357" t="s">
        <v>7618</v>
      </c>
      <c r="C7173" s="356" t="s">
        <v>641</v>
      </c>
      <c r="D7173" s="358">
        <v>2.04</v>
      </c>
    </row>
    <row r="7174" spans="1:4" ht="25.5">
      <c r="A7174" s="356">
        <v>38470</v>
      </c>
      <c r="B7174" s="357" t="s">
        <v>7619</v>
      </c>
      <c r="C7174" s="356" t="s">
        <v>641</v>
      </c>
      <c r="D7174" s="358">
        <v>34.4</v>
      </c>
    </row>
    <row r="7175" spans="1:4">
      <c r="A7175" s="356">
        <v>38547</v>
      </c>
      <c r="B7175" s="357" t="s">
        <v>7620</v>
      </c>
      <c r="C7175" s="356" t="s">
        <v>641</v>
      </c>
      <c r="D7175" s="358">
        <v>93.87</v>
      </c>
    </row>
    <row r="7176" spans="1:4" ht="25.5">
      <c r="A7176" s="356">
        <v>38469</v>
      </c>
      <c r="B7176" s="357" t="s">
        <v>7621</v>
      </c>
      <c r="C7176" s="356" t="s">
        <v>641</v>
      </c>
      <c r="D7176" s="358">
        <v>100.93</v>
      </c>
    </row>
    <row r="7177" spans="1:4">
      <c r="A7177" s="356">
        <v>38467</v>
      </c>
      <c r="B7177" s="357" t="s">
        <v>7622</v>
      </c>
      <c r="C7177" s="356" t="s">
        <v>641</v>
      </c>
      <c r="D7177" s="358">
        <v>56.79</v>
      </c>
    </row>
    <row r="7178" spans="1:4">
      <c r="A7178" s="356">
        <v>38468</v>
      </c>
      <c r="B7178" s="357" t="s">
        <v>7623</v>
      </c>
      <c r="C7178" s="356" t="s">
        <v>641</v>
      </c>
      <c r="D7178" s="358">
        <v>62.49</v>
      </c>
    </row>
    <row r="7179" spans="1:4" ht="25.5">
      <c r="A7179" s="356">
        <v>38471</v>
      </c>
      <c r="B7179" s="357" t="s">
        <v>7624</v>
      </c>
      <c r="C7179" s="356" t="s">
        <v>641</v>
      </c>
      <c r="D7179" s="358">
        <v>81.16</v>
      </c>
    </row>
    <row r="7180" spans="1:4">
      <c r="A7180" s="356">
        <v>37370</v>
      </c>
      <c r="B7180" s="357" t="s">
        <v>7625</v>
      </c>
      <c r="C7180" s="356" t="s">
        <v>644</v>
      </c>
      <c r="D7180" s="358">
        <v>0.96</v>
      </c>
    </row>
    <row r="7181" spans="1:4">
      <c r="A7181" s="356">
        <v>40862</v>
      </c>
      <c r="B7181" s="357" t="s">
        <v>7626</v>
      </c>
      <c r="C7181" s="356" t="s">
        <v>759</v>
      </c>
      <c r="D7181" s="358">
        <v>181.89</v>
      </c>
    </row>
    <row r="7182" spans="1:4" ht="38.25">
      <c r="A7182" s="356">
        <v>10658</v>
      </c>
      <c r="B7182" s="357" t="s">
        <v>7627</v>
      </c>
      <c r="C7182" s="356" t="s">
        <v>641</v>
      </c>
      <c r="D7182" s="358">
        <v>7000</v>
      </c>
    </row>
    <row r="7183" spans="1:4">
      <c r="A7183" s="356">
        <v>253</v>
      </c>
      <c r="B7183" s="357" t="s">
        <v>7628</v>
      </c>
      <c r="C7183" s="356" t="s">
        <v>644</v>
      </c>
      <c r="D7183" s="358">
        <v>13.66</v>
      </c>
    </row>
    <row r="7184" spans="1:4">
      <c r="A7184" s="356">
        <v>40809</v>
      </c>
      <c r="B7184" s="357" t="s">
        <v>7629</v>
      </c>
      <c r="C7184" s="356" t="s">
        <v>759</v>
      </c>
      <c r="D7184" s="358">
        <v>2420.84</v>
      </c>
    </row>
    <row r="7185" spans="1:4" ht="63.75">
      <c r="A7185" s="356">
        <v>42428</v>
      </c>
      <c r="B7185" s="357" t="s">
        <v>7630</v>
      </c>
      <c r="C7185" s="356" t="s">
        <v>641</v>
      </c>
      <c r="D7185" s="358">
        <v>1740</v>
      </c>
    </row>
    <row r="7186" spans="1:4">
      <c r="A7186" s="356">
        <v>583</v>
      </c>
      <c r="B7186" s="357" t="s">
        <v>7631</v>
      </c>
      <c r="C7186" s="356" t="s">
        <v>638</v>
      </c>
      <c r="D7186" s="358">
        <v>39.79</v>
      </c>
    </row>
    <row r="7187" spans="1:4" ht="25.5">
      <c r="A7187" s="356">
        <v>299</v>
      </c>
      <c r="B7187" s="357" t="s">
        <v>7632</v>
      </c>
      <c r="C7187" s="356" t="s">
        <v>641</v>
      </c>
      <c r="D7187" s="358">
        <v>4.95</v>
      </c>
    </row>
    <row r="7188" spans="1:4" ht="25.5">
      <c r="A7188" s="356">
        <v>298</v>
      </c>
      <c r="B7188" s="357" t="s">
        <v>7633</v>
      </c>
      <c r="C7188" s="356" t="s">
        <v>641</v>
      </c>
      <c r="D7188" s="358">
        <v>4.9800000000000004</v>
      </c>
    </row>
    <row r="7189" spans="1:4" ht="25.5">
      <c r="A7189" s="356">
        <v>295</v>
      </c>
      <c r="B7189" s="357" t="s">
        <v>7634</v>
      </c>
      <c r="C7189" s="356" t="s">
        <v>641</v>
      </c>
      <c r="D7189" s="358">
        <v>2.97</v>
      </c>
    </row>
    <row r="7190" spans="1:4" ht="25.5">
      <c r="A7190" s="356">
        <v>296</v>
      </c>
      <c r="B7190" s="357" t="s">
        <v>7635</v>
      </c>
      <c r="C7190" s="356" t="s">
        <v>641</v>
      </c>
      <c r="D7190" s="358">
        <v>3.08</v>
      </c>
    </row>
    <row r="7191" spans="1:4" ht="25.5">
      <c r="A7191" s="356">
        <v>297</v>
      </c>
      <c r="B7191" s="357" t="s">
        <v>7636</v>
      </c>
      <c r="C7191" s="356" t="s">
        <v>641</v>
      </c>
      <c r="D7191" s="358">
        <v>4.34</v>
      </c>
    </row>
    <row r="7192" spans="1:4" ht="25.5">
      <c r="A7192" s="356">
        <v>301</v>
      </c>
      <c r="B7192" s="357" t="s">
        <v>7637</v>
      </c>
      <c r="C7192" s="356" t="s">
        <v>641</v>
      </c>
      <c r="D7192" s="358">
        <v>5.45</v>
      </c>
    </row>
    <row r="7193" spans="1:4" ht="25.5">
      <c r="A7193" s="356">
        <v>300</v>
      </c>
      <c r="B7193" s="357" t="s">
        <v>7638</v>
      </c>
      <c r="C7193" s="356" t="s">
        <v>641</v>
      </c>
      <c r="D7193" s="358">
        <v>22.9</v>
      </c>
    </row>
    <row r="7194" spans="1:4" ht="25.5">
      <c r="A7194" s="356">
        <v>20084</v>
      </c>
      <c r="B7194" s="357" t="s">
        <v>7639</v>
      </c>
      <c r="C7194" s="356" t="s">
        <v>641</v>
      </c>
      <c r="D7194" s="358">
        <v>2.97</v>
      </c>
    </row>
    <row r="7195" spans="1:4" ht="25.5">
      <c r="A7195" s="356">
        <v>20085</v>
      </c>
      <c r="B7195" s="357" t="s">
        <v>7640</v>
      </c>
      <c r="C7195" s="356" t="s">
        <v>641</v>
      </c>
      <c r="D7195" s="358">
        <v>2.75</v>
      </c>
    </row>
    <row r="7196" spans="1:4" ht="25.5">
      <c r="A7196" s="356">
        <v>311</v>
      </c>
      <c r="B7196" s="357" t="s">
        <v>7641</v>
      </c>
      <c r="C7196" s="356" t="s">
        <v>641</v>
      </c>
      <c r="D7196" s="358">
        <v>17.72</v>
      </c>
    </row>
    <row r="7197" spans="1:4" ht="25.5">
      <c r="A7197" s="356">
        <v>318</v>
      </c>
      <c r="B7197" s="357" t="s">
        <v>7642</v>
      </c>
      <c r="C7197" s="356" t="s">
        <v>641</v>
      </c>
      <c r="D7197" s="358">
        <v>31.04</v>
      </c>
    </row>
    <row r="7198" spans="1:4" ht="25.5">
      <c r="A7198" s="356">
        <v>319</v>
      </c>
      <c r="B7198" s="357" t="s">
        <v>7643</v>
      </c>
      <c r="C7198" s="356" t="s">
        <v>641</v>
      </c>
      <c r="D7198" s="358">
        <v>58.62</v>
      </c>
    </row>
    <row r="7199" spans="1:4" ht="25.5">
      <c r="A7199" s="356">
        <v>320</v>
      </c>
      <c r="B7199" s="357" t="s">
        <v>7644</v>
      </c>
      <c r="C7199" s="356" t="s">
        <v>641</v>
      </c>
      <c r="D7199" s="358">
        <v>186.37</v>
      </c>
    </row>
    <row r="7200" spans="1:4" ht="25.5">
      <c r="A7200" s="356">
        <v>314</v>
      </c>
      <c r="B7200" s="357" t="s">
        <v>7645</v>
      </c>
      <c r="C7200" s="356" t="s">
        <v>641</v>
      </c>
      <c r="D7200" s="358">
        <v>286.26</v>
      </c>
    </row>
    <row r="7201" spans="1:4" ht="25.5">
      <c r="A7201" s="356">
        <v>303</v>
      </c>
      <c r="B7201" s="357" t="s">
        <v>7646</v>
      </c>
      <c r="C7201" s="356" t="s">
        <v>641</v>
      </c>
      <c r="D7201" s="358">
        <v>7.43</v>
      </c>
    </row>
    <row r="7202" spans="1:4" ht="25.5">
      <c r="A7202" s="356">
        <v>305</v>
      </c>
      <c r="B7202" s="357" t="s">
        <v>7647</v>
      </c>
      <c r="C7202" s="356" t="s">
        <v>641</v>
      </c>
      <c r="D7202" s="358">
        <v>19.37</v>
      </c>
    </row>
    <row r="7203" spans="1:4" ht="25.5">
      <c r="A7203" s="356">
        <v>306</v>
      </c>
      <c r="B7203" s="357" t="s">
        <v>7648</v>
      </c>
      <c r="C7203" s="356" t="s">
        <v>641</v>
      </c>
      <c r="D7203" s="358">
        <v>23.28</v>
      </c>
    </row>
    <row r="7204" spans="1:4" ht="25.5">
      <c r="A7204" s="356">
        <v>307</v>
      </c>
      <c r="B7204" s="357" t="s">
        <v>7649</v>
      </c>
      <c r="C7204" s="356" t="s">
        <v>641</v>
      </c>
      <c r="D7204" s="358">
        <v>45.96</v>
      </c>
    </row>
    <row r="7205" spans="1:4" ht="25.5">
      <c r="A7205" s="356">
        <v>309</v>
      </c>
      <c r="B7205" s="357" t="s">
        <v>7650</v>
      </c>
      <c r="C7205" s="356" t="s">
        <v>641</v>
      </c>
      <c r="D7205" s="358">
        <v>94.19</v>
      </c>
    </row>
    <row r="7206" spans="1:4" ht="25.5">
      <c r="A7206" s="356">
        <v>310</v>
      </c>
      <c r="B7206" s="357" t="s">
        <v>7651</v>
      </c>
      <c r="C7206" s="356" t="s">
        <v>641</v>
      </c>
      <c r="D7206" s="358">
        <v>119.45</v>
      </c>
    </row>
    <row r="7207" spans="1:4" ht="25.5">
      <c r="A7207" s="356">
        <v>328</v>
      </c>
      <c r="B7207" s="357" t="s">
        <v>7652</v>
      </c>
      <c r="C7207" s="356" t="s">
        <v>641</v>
      </c>
      <c r="D7207" s="358">
        <v>14.25</v>
      </c>
    </row>
    <row r="7208" spans="1:4" ht="25.5">
      <c r="A7208" s="356">
        <v>325</v>
      </c>
      <c r="B7208" s="357" t="s">
        <v>7653</v>
      </c>
      <c r="C7208" s="356" t="s">
        <v>641</v>
      </c>
      <c r="D7208" s="358">
        <v>5.53</v>
      </c>
    </row>
    <row r="7209" spans="1:4" ht="25.5">
      <c r="A7209" s="356">
        <v>20326</v>
      </c>
      <c r="B7209" s="357" t="s">
        <v>7654</v>
      </c>
      <c r="C7209" s="356" t="s">
        <v>641</v>
      </c>
      <c r="D7209" s="358">
        <v>14.8</v>
      </c>
    </row>
    <row r="7210" spans="1:4" ht="25.5">
      <c r="A7210" s="356">
        <v>329</v>
      </c>
      <c r="B7210" s="357" t="s">
        <v>7655</v>
      </c>
      <c r="C7210" s="356" t="s">
        <v>641</v>
      </c>
      <c r="D7210" s="358">
        <v>18.22</v>
      </c>
    </row>
    <row r="7211" spans="1:4" ht="25.5">
      <c r="A7211" s="356">
        <v>308</v>
      </c>
      <c r="B7211" s="357" t="s">
        <v>7656</v>
      </c>
      <c r="C7211" s="356" t="s">
        <v>641</v>
      </c>
      <c r="D7211" s="358">
        <v>61.38</v>
      </c>
    </row>
    <row r="7212" spans="1:4" ht="25.5">
      <c r="A7212" s="356">
        <v>39642</v>
      </c>
      <c r="B7212" s="357" t="s">
        <v>7657</v>
      </c>
      <c r="C7212" s="356" t="s">
        <v>641</v>
      </c>
      <c r="D7212" s="358">
        <v>3.73</v>
      </c>
    </row>
    <row r="7213" spans="1:4" ht="25.5">
      <c r="A7213" s="356">
        <v>39641</v>
      </c>
      <c r="B7213" s="357" t="s">
        <v>7658</v>
      </c>
      <c r="C7213" s="356" t="s">
        <v>641</v>
      </c>
      <c r="D7213" s="358">
        <v>2.59</v>
      </c>
    </row>
    <row r="7214" spans="1:4" ht="25.5">
      <c r="A7214" s="356">
        <v>39643</v>
      </c>
      <c r="B7214" s="357" t="s">
        <v>7659</v>
      </c>
      <c r="C7214" s="356" t="s">
        <v>641</v>
      </c>
      <c r="D7214" s="358">
        <v>10.35</v>
      </c>
    </row>
    <row r="7215" spans="1:4" ht="25.5">
      <c r="A7215" s="356">
        <v>39644</v>
      </c>
      <c r="B7215" s="357" t="s">
        <v>7660</v>
      </c>
      <c r="C7215" s="356" t="s">
        <v>641</v>
      </c>
      <c r="D7215" s="358">
        <v>13.37</v>
      </c>
    </row>
    <row r="7216" spans="1:4" ht="25.5">
      <c r="A7216" s="356">
        <v>39645</v>
      </c>
      <c r="B7216" s="357" t="s">
        <v>7661</v>
      </c>
      <c r="C7216" s="356" t="s">
        <v>641</v>
      </c>
      <c r="D7216" s="358">
        <v>17.27</v>
      </c>
    </row>
    <row r="7217" spans="1:4" ht="25.5">
      <c r="A7217" s="356">
        <v>41610</v>
      </c>
      <c r="B7217" s="357" t="s">
        <v>7662</v>
      </c>
      <c r="C7217" s="356" t="s">
        <v>641</v>
      </c>
      <c r="D7217" s="358">
        <v>614.29</v>
      </c>
    </row>
    <row r="7218" spans="1:4" ht="25.5">
      <c r="A7218" s="356">
        <v>41611</v>
      </c>
      <c r="B7218" s="357" t="s">
        <v>7663</v>
      </c>
      <c r="C7218" s="356" t="s">
        <v>641</v>
      </c>
      <c r="D7218" s="358">
        <v>968.24</v>
      </c>
    </row>
    <row r="7219" spans="1:4" ht="25.5">
      <c r="A7219" s="356">
        <v>41612</v>
      </c>
      <c r="B7219" s="357" t="s">
        <v>7664</v>
      </c>
      <c r="C7219" s="356" t="s">
        <v>641</v>
      </c>
      <c r="D7219" s="358">
        <v>1359.55</v>
      </c>
    </row>
    <row r="7220" spans="1:4" ht="38.25">
      <c r="A7220" s="356">
        <v>41637</v>
      </c>
      <c r="B7220" s="357" t="s">
        <v>7665</v>
      </c>
      <c r="C7220" s="356" t="s">
        <v>641</v>
      </c>
      <c r="D7220" s="358">
        <v>127.09</v>
      </c>
    </row>
    <row r="7221" spans="1:4" ht="38.25">
      <c r="A7221" s="356">
        <v>41638</v>
      </c>
      <c r="B7221" s="357" t="s">
        <v>7666</v>
      </c>
      <c r="C7221" s="356" t="s">
        <v>641</v>
      </c>
      <c r="D7221" s="358">
        <v>165.55</v>
      </c>
    </row>
    <row r="7222" spans="1:4" ht="38.25">
      <c r="A7222" s="356">
        <v>41639</v>
      </c>
      <c r="B7222" s="357" t="s">
        <v>7667</v>
      </c>
      <c r="C7222" s="356" t="s">
        <v>641</v>
      </c>
      <c r="D7222" s="358">
        <v>400.5</v>
      </c>
    </row>
    <row r="7223" spans="1:4" ht="25.5">
      <c r="A7223" s="356">
        <v>11789</v>
      </c>
      <c r="B7223" s="357" t="s">
        <v>7668</v>
      </c>
      <c r="C7223" s="356" t="s">
        <v>641</v>
      </c>
      <c r="D7223" s="358">
        <v>1.01</v>
      </c>
    </row>
    <row r="7224" spans="1:4" ht="38.25">
      <c r="A7224" s="356">
        <v>20975</v>
      </c>
      <c r="B7224" s="357" t="s">
        <v>7669</v>
      </c>
      <c r="C7224" s="356" t="s">
        <v>641</v>
      </c>
      <c r="D7224" s="358">
        <v>10.47</v>
      </c>
    </row>
    <row r="7225" spans="1:4" ht="38.25">
      <c r="A7225" s="356">
        <v>20976</v>
      </c>
      <c r="B7225" s="357" t="s">
        <v>7670</v>
      </c>
      <c r="C7225" s="356" t="s">
        <v>641</v>
      </c>
      <c r="D7225" s="358">
        <v>15.83</v>
      </c>
    </row>
    <row r="7226" spans="1:4" ht="25.5">
      <c r="A7226" s="356">
        <v>40340</v>
      </c>
      <c r="B7226" s="357" t="s">
        <v>7671</v>
      </c>
      <c r="C7226" s="356" t="s">
        <v>641</v>
      </c>
      <c r="D7226" s="358">
        <v>144.33000000000001</v>
      </c>
    </row>
    <row r="7227" spans="1:4" ht="25.5">
      <c r="A7227" s="356">
        <v>40341</v>
      </c>
      <c r="B7227" s="357" t="s">
        <v>7672</v>
      </c>
      <c r="C7227" s="356" t="s">
        <v>641</v>
      </c>
      <c r="D7227" s="358">
        <v>170.9</v>
      </c>
    </row>
    <row r="7228" spans="1:4" ht="25.5">
      <c r="A7228" s="356">
        <v>40342</v>
      </c>
      <c r="B7228" s="357" t="s">
        <v>7673</v>
      </c>
      <c r="C7228" s="356" t="s">
        <v>641</v>
      </c>
      <c r="D7228" s="358">
        <v>216.66</v>
      </c>
    </row>
    <row r="7229" spans="1:4" ht="25.5">
      <c r="A7229" s="356">
        <v>40343</v>
      </c>
      <c r="B7229" s="357" t="s">
        <v>7674</v>
      </c>
      <c r="C7229" s="356" t="s">
        <v>641</v>
      </c>
      <c r="D7229" s="358">
        <v>265.8</v>
      </c>
    </row>
    <row r="7230" spans="1:4" ht="25.5">
      <c r="A7230" s="356">
        <v>40344</v>
      </c>
      <c r="B7230" s="357" t="s">
        <v>7675</v>
      </c>
      <c r="C7230" s="356" t="s">
        <v>641</v>
      </c>
      <c r="D7230" s="358">
        <v>281.02999999999997</v>
      </c>
    </row>
    <row r="7231" spans="1:4" ht="25.5">
      <c r="A7231" s="356">
        <v>40345</v>
      </c>
      <c r="B7231" s="357" t="s">
        <v>7676</v>
      </c>
      <c r="C7231" s="356" t="s">
        <v>641</v>
      </c>
      <c r="D7231" s="358">
        <v>350.88</v>
      </c>
    </row>
    <row r="7232" spans="1:4" ht="25.5">
      <c r="A7232" s="356">
        <v>40346</v>
      </c>
      <c r="B7232" s="357" t="s">
        <v>7677</v>
      </c>
      <c r="C7232" s="356" t="s">
        <v>641</v>
      </c>
      <c r="D7232" s="358">
        <v>330.08</v>
      </c>
    </row>
    <row r="7233" spans="1:4" ht="25.5">
      <c r="A7233" s="356">
        <v>40347</v>
      </c>
      <c r="B7233" s="357" t="s">
        <v>7678</v>
      </c>
      <c r="C7233" s="356" t="s">
        <v>641</v>
      </c>
      <c r="D7233" s="358">
        <v>408.13</v>
      </c>
    </row>
    <row r="7234" spans="1:4" ht="25.5">
      <c r="A7234" s="356">
        <v>38840</v>
      </c>
      <c r="B7234" s="357" t="s">
        <v>7679</v>
      </c>
      <c r="C7234" s="356" t="s">
        <v>641</v>
      </c>
      <c r="D7234" s="358">
        <v>3.29</v>
      </c>
    </row>
    <row r="7235" spans="1:4" ht="25.5">
      <c r="A7235" s="356">
        <v>38841</v>
      </c>
      <c r="B7235" s="357" t="s">
        <v>7680</v>
      </c>
      <c r="C7235" s="356" t="s">
        <v>641</v>
      </c>
      <c r="D7235" s="358">
        <v>3.64</v>
      </c>
    </row>
    <row r="7236" spans="1:4" ht="25.5">
      <c r="A7236" s="356">
        <v>38842</v>
      </c>
      <c r="B7236" s="357" t="s">
        <v>7681</v>
      </c>
      <c r="C7236" s="356" t="s">
        <v>641</v>
      </c>
      <c r="D7236" s="358">
        <v>7.2</v>
      </c>
    </row>
    <row r="7237" spans="1:4" ht="25.5">
      <c r="A7237" s="356">
        <v>38843</v>
      </c>
      <c r="B7237" s="357" t="s">
        <v>7682</v>
      </c>
      <c r="C7237" s="356" t="s">
        <v>641</v>
      </c>
      <c r="D7237" s="358">
        <v>11.25</v>
      </c>
    </row>
    <row r="7238" spans="1:4" ht="51">
      <c r="A7238" s="356">
        <v>43424</v>
      </c>
      <c r="B7238" s="357" t="s">
        <v>7683</v>
      </c>
      <c r="C7238" s="356" t="s">
        <v>641</v>
      </c>
      <c r="D7238" s="358">
        <v>514.66999999999996</v>
      </c>
    </row>
    <row r="7239" spans="1:4" ht="51">
      <c r="A7239" s="356">
        <v>43426</v>
      </c>
      <c r="B7239" s="357" t="s">
        <v>7684</v>
      </c>
      <c r="C7239" s="356" t="s">
        <v>641</v>
      </c>
      <c r="D7239" s="358">
        <v>1775.11</v>
      </c>
    </row>
    <row r="7240" spans="1:4" ht="51">
      <c r="A7240" s="356">
        <v>12565</v>
      </c>
      <c r="B7240" s="357" t="s">
        <v>7685</v>
      </c>
      <c r="C7240" s="356" t="s">
        <v>641</v>
      </c>
      <c r="D7240" s="358">
        <v>622.51</v>
      </c>
    </row>
    <row r="7241" spans="1:4" ht="51">
      <c r="A7241" s="356">
        <v>12567</v>
      </c>
      <c r="B7241" s="357" t="s">
        <v>7686</v>
      </c>
      <c r="C7241" s="356" t="s">
        <v>641</v>
      </c>
      <c r="D7241" s="358">
        <v>836.13</v>
      </c>
    </row>
    <row r="7242" spans="1:4" ht="51">
      <c r="A7242" s="356">
        <v>12568</v>
      </c>
      <c r="B7242" s="357" t="s">
        <v>7687</v>
      </c>
      <c r="C7242" s="356" t="s">
        <v>641</v>
      </c>
      <c r="D7242" s="358">
        <v>1170.58</v>
      </c>
    </row>
    <row r="7243" spans="1:4" ht="38.25">
      <c r="A7243" s="356">
        <v>43441</v>
      </c>
      <c r="B7243" s="357" t="s">
        <v>7688</v>
      </c>
      <c r="C7243" s="356" t="s">
        <v>641</v>
      </c>
      <c r="D7243" s="358">
        <v>150.5</v>
      </c>
    </row>
    <row r="7244" spans="1:4" ht="38.25">
      <c r="A7244" s="356">
        <v>43423</v>
      </c>
      <c r="B7244" s="357" t="s">
        <v>7689</v>
      </c>
      <c r="C7244" s="356" t="s">
        <v>641</v>
      </c>
      <c r="D7244" s="358">
        <v>70.23</v>
      </c>
    </row>
    <row r="7245" spans="1:4" ht="38.25">
      <c r="A7245" s="356">
        <v>12532</v>
      </c>
      <c r="B7245" s="357" t="s">
        <v>7690</v>
      </c>
      <c r="C7245" s="356" t="s">
        <v>641</v>
      </c>
      <c r="D7245" s="358">
        <v>108.32</v>
      </c>
    </row>
    <row r="7246" spans="1:4" ht="63.75">
      <c r="A7246" s="356">
        <v>43444</v>
      </c>
      <c r="B7246" s="357" t="s">
        <v>7691</v>
      </c>
      <c r="C7246" s="356" t="s">
        <v>641</v>
      </c>
      <c r="D7246" s="358">
        <v>363.71</v>
      </c>
    </row>
    <row r="7247" spans="1:4" ht="63.75">
      <c r="A7247" s="356">
        <v>12551</v>
      </c>
      <c r="B7247" s="357" t="s">
        <v>7692</v>
      </c>
      <c r="C7247" s="356" t="s">
        <v>641</v>
      </c>
      <c r="D7247" s="358">
        <v>259.5</v>
      </c>
    </row>
    <row r="7248" spans="1:4" ht="63.75">
      <c r="A7248" s="356">
        <v>43442</v>
      </c>
      <c r="B7248" s="357" t="s">
        <v>7693</v>
      </c>
      <c r="C7248" s="356" t="s">
        <v>641</v>
      </c>
      <c r="D7248" s="358">
        <v>200.67</v>
      </c>
    </row>
    <row r="7249" spans="1:4" ht="63.75">
      <c r="A7249" s="356">
        <v>43443</v>
      </c>
      <c r="B7249" s="357" t="s">
        <v>7694</v>
      </c>
      <c r="C7249" s="356" t="s">
        <v>641</v>
      </c>
      <c r="D7249" s="358">
        <v>263.38</v>
      </c>
    </row>
    <row r="7250" spans="1:4" ht="63.75">
      <c r="A7250" s="356">
        <v>12544</v>
      </c>
      <c r="B7250" s="357" t="s">
        <v>7695</v>
      </c>
      <c r="C7250" s="356" t="s">
        <v>641</v>
      </c>
      <c r="D7250" s="358">
        <v>142.13999999999999</v>
      </c>
    </row>
    <row r="7251" spans="1:4" ht="63.75">
      <c r="A7251" s="356">
        <v>12547</v>
      </c>
      <c r="B7251" s="357" t="s">
        <v>7696</v>
      </c>
      <c r="C7251" s="356" t="s">
        <v>641</v>
      </c>
      <c r="D7251" s="358">
        <v>191.17</v>
      </c>
    </row>
    <row r="7252" spans="1:4" ht="63.75">
      <c r="A7252" s="356">
        <v>43445</v>
      </c>
      <c r="B7252" s="357" t="s">
        <v>7697</v>
      </c>
      <c r="C7252" s="356" t="s">
        <v>641</v>
      </c>
      <c r="D7252" s="358">
        <v>501.68</v>
      </c>
    </row>
    <row r="7253" spans="1:4" ht="63.75">
      <c r="A7253" s="356">
        <v>12563</v>
      </c>
      <c r="B7253" s="357" t="s">
        <v>7698</v>
      </c>
      <c r="C7253" s="356" t="s">
        <v>641</v>
      </c>
      <c r="D7253" s="358">
        <v>358.93</v>
      </c>
    </row>
    <row r="7254" spans="1:4" ht="51">
      <c r="A7254" s="356">
        <v>43425</v>
      </c>
      <c r="B7254" s="357" t="s">
        <v>7699</v>
      </c>
      <c r="C7254" s="356" t="s">
        <v>641</v>
      </c>
      <c r="D7254" s="358">
        <v>225.75</v>
      </c>
    </row>
    <row r="7255" spans="1:4" ht="51">
      <c r="A7255" s="356">
        <v>43446</v>
      </c>
      <c r="B7255" s="357" t="s">
        <v>7700</v>
      </c>
      <c r="C7255" s="356" t="s">
        <v>641</v>
      </c>
      <c r="D7255" s="358">
        <v>476.59</v>
      </c>
    </row>
    <row r="7256" spans="1:4" ht="51">
      <c r="A7256" s="356">
        <v>43447</v>
      </c>
      <c r="B7256" s="357" t="s">
        <v>7701</v>
      </c>
      <c r="C7256" s="356" t="s">
        <v>641</v>
      </c>
      <c r="D7256" s="358">
        <v>585.29</v>
      </c>
    </row>
    <row r="7257" spans="1:4" ht="51">
      <c r="A7257" s="356">
        <v>43448</v>
      </c>
      <c r="B7257" s="357" t="s">
        <v>7702</v>
      </c>
      <c r="C7257" s="356" t="s">
        <v>641</v>
      </c>
      <c r="D7257" s="358">
        <v>819.41</v>
      </c>
    </row>
    <row r="7258" spans="1:4" ht="51">
      <c r="A7258" s="356">
        <v>13761</v>
      </c>
      <c r="B7258" s="357" t="s">
        <v>7703</v>
      </c>
      <c r="C7258" s="356" t="s">
        <v>641</v>
      </c>
      <c r="D7258" s="358">
        <v>4861.24</v>
      </c>
    </row>
    <row r="7259" spans="1:4" ht="63.75">
      <c r="A7259" s="356">
        <v>12888</v>
      </c>
      <c r="B7259" s="357" t="s">
        <v>7704</v>
      </c>
      <c r="C7259" s="356" t="s">
        <v>760</v>
      </c>
      <c r="D7259" s="358">
        <v>104.77</v>
      </c>
    </row>
    <row r="7260" spans="1:4" ht="25.5">
      <c r="A7260" s="356">
        <v>12889</v>
      </c>
      <c r="B7260" s="357" t="s">
        <v>7705</v>
      </c>
      <c r="C7260" s="356" t="s">
        <v>760</v>
      </c>
      <c r="D7260" s="358">
        <v>68.42</v>
      </c>
    </row>
    <row r="7261" spans="1:4" ht="51">
      <c r="A7261" s="356">
        <v>4814</v>
      </c>
      <c r="B7261" s="357" t="s">
        <v>7706</v>
      </c>
      <c r="C7261" s="356" t="s">
        <v>641</v>
      </c>
      <c r="D7261" s="358">
        <v>77.27</v>
      </c>
    </row>
    <row r="7262" spans="1:4" ht="25.5">
      <c r="A7262" s="356">
        <v>25967</v>
      </c>
      <c r="B7262" s="357" t="s">
        <v>7707</v>
      </c>
      <c r="C7262" s="356" t="s">
        <v>641</v>
      </c>
      <c r="D7262" s="358">
        <v>2368.59</v>
      </c>
    </row>
    <row r="7263" spans="1:4">
      <c r="A7263" s="356">
        <v>6122</v>
      </c>
      <c r="B7263" s="357" t="s">
        <v>7708</v>
      </c>
      <c r="C7263" s="356" t="s">
        <v>644</v>
      </c>
      <c r="D7263" s="358">
        <v>13.13</v>
      </c>
    </row>
    <row r="7264" spans="1:4" ht="25.5">
      <c r="A7264" s="356">
        <v>40810</v>
      </c>
      <c r="B7264" s="357" t="s">
        <v>7709</v>
      </c>
      <c r="C7264" s="356" t="s">
        <v>759</v>
      </c>
      <c r="D7264" s="358">
        <v>2329.2399999999998</v>
      </c>
    </row>
    <row r="7265" spans="1:4" ht="25.5">
      <c r="A7265" s="356">
        <v>21100</v>
      </c>
      <c r="B7265" s="357" t="s">
        <v>7710</v>
      </c>
      <c r="C7265" s="356" t="s">
        <v>641</v>
      </c>
      <c r="D7265" s="358">
        <v>2766.6</v>
      </c>
    </row>
    <row r="7266" spans="1:4" ht="51">
      <c r="A7266" s="356">
        <v>11816</v>
      </c>
      <c r="B7266" s="357" t="s">
        <v>7711</v>
      </c>
      <c r="C7266" s="356" t="s">
        <v>641</v>
      </c>
      <c r="D7266" s="358">
        <v>2950</v>
      </c>
    </row>
    <row r="7267" spans="1:4" ht="51">
      <c r="A7267" s="356">
        <v>11814</v>
      </c>
      <c r="B7267" s="357" t="s">
        <v>7712</v>
      </c>
      <c r="C7267" s="356" t="s">
        <v>641</v>
      </c>
      <c r="D7267" s="358">
        <v>6421.41</v>
      </c>
    </row>
    <row r="7268" spans="1:4" ht="51">
      <c r="A7268" s="356">
        <v>14186</v>
      </c>
      <c r="B7268" s="357" t="s">
        <v>7713</v>
      </c>
      <c r="C7268" s="356" t="s">
        <v>641</v>
      </c>
      <c r="D7268" s="358">
        <v>8062.94</v>
      </c>
    </row>
    <row r="7269" spans="1:4" ht="51">
      <c r="A7269" s="356">
        <v>14185</v>
      </c>
      <c r="B7269" s="357" t="s">
        <v>7714</v>
      </c>
      <c r="C7269" s="356" t="s">
        <v>641</v>
      </c>
      <c r="D7269" s="358">
        <v>10444.66</v>
      </c>
    </row>
    <row r="7270" spans="1:4" ht="51">
      <c r="A7270" s="356">
        <v>11811</v>
      </c>
      <c r="B7270" s="357" t="s">
        <v>7715</v>
      </c>
      <c r="C7270" s="356" t="s">
        <v>641</v>
      </c>
      <c r="D7270" s="358">
        <v>3993.64</v>
      </c>
    </row>
    <row r="7271" spans="1:4" ht="25.5">
      <c r="A7271" s="356">
        <v>26038</v>
      </c>
      <c r="B7271" s="357" t="s">
        <v>7716</v>
      </c>
      <c r="C7271" s="356" t="s">
        <v>641</v>
      </c>
      <c r="D7271" s="358">
        <v>286109.71999999997</v>
      </c>
    </row>
    <row r="7272" spans="1:4" ht="38.25">
      <c r="A7272" s="356">
        <v>34482</v>
      </c>
      <c r="B7272" s="357" t="s">
        <v>7717</v>
      </c>
      <c r="C7272" s="356" t="s">
        <v>641</v>
      </c>
      <c r="D7272" s="358">
        <v>5423.12</v>
      </c>
    </row>
    <row r="7273" spans="1:4" ht="38.25">
      <c r="A7273" s="356">
        <v>34469</v>
      </c>
      <c r="B7273" s="357" t="s">
        <v>7718</v>
      </c>
      <c r="C7273" s="356" t="s">
        <v>641</v>
      </c>
      <c r="D7273" s="358">
        <v>8388.89</v>
      </c>
    </row>
    <row r="7274" spans="1:4" ht="38.25">
      <c r="A7274" s="356">
        <v>34472</v>
      </c>
      <c r="B7274" s="357" t="s">
        <v>7719</v>
      </c>
      <c r="C7274" s="356" t="s">
        <v>641</v>
      </c>
      <c r="D7274" s="358">
        <v>2581</v>
      </c>
    </row>
    <row r="7275" spans="1:4" ht="38.25">
      <c r="A7275" s="356">
        <v>34476</v>
      </c>
      <c r="B7275" s="357" t="s">
        <v>7720</v>
      </c>
      <c r="C7275" s="356" t="s">
        <v>641</v>
      </c>
      <c r="D7275" s="358">
        <v>4375.16</v>
      </c>
    </row>
    <row r="7276" spans="1:4" ht="38.25">
      <c r="A7276" s="356">
        <v>34477</v>
      </c>
      <c r="B7276" s="357" t="s">
        <v>7721</v>
      </c>
      <c r="C7276" s="356" t="s">
        <v>641</v>
      </c>
      <c r="D7276" s="358">
        <v>5806.68</v>
      </c>
    </row>
    <row r="7277" spans="1:4" ht="51">
      <c r="A7277" s="356">
        <v>42425</v>
      </c>
      <c r="B7277" s="357" t="s">
        <v>7722</v>
      </c>
      <c r="C7277" s="356" t="s">
        <v>641</v>
      </c>
      <c r="D7277" s="358">
        <v>2222.92</v>
      </c>
    </row>
    <row r="7278" spans="1:4" ht="51">
      <c r="A7278" s="356">
        <v>42422</v>
      </c>
      <c r="B7278" s="357" t="s">
        <v>7723</v>
      </c>
      <c r="C7278" s="356" t="s">
        <v>641</v>
      </c>
      <c r="D7278" s="358">
        <v>3300</v>
      </c>
    </row>
    <row r="7279" spans="1:4" ht="51">
      <c r="A7279" s="356">
        <v>43184</v>
      </c>
      <c r="B7279" s="357" t="s">
        <v>7724</v>
      </c>
      <c r="C7279" s="356" t="s">
        <v>641</v>
      </c>
      <c r="D7279" s="358">
        <v>4560.91</v>
      </c>
    </row>
    <row r="7280" spans="1:4" ht="51">
      <c r="A7280" s="356">
        <v>42424</v>
      </c>
      <c r="B7280" s="357" t="s">
        <v>7725</v>
      </c>
      <c r="C7280" s="356" t="s">
        <v>641</v>
      </c>
      <c r="D7280" s="358">
        <v>1985.26</v>
      </c>
    </row>
    <row r="7281" spans="1:4" ht="51">
      <c r="A7281" s="356">
        <v>42421</v>
      </c>
      <c r="B7281" s="357" t="s">
        <v>7726</v>
      </c>
      <c r="C7281" s="356" t="s">
        <v>641</v>
      </c>
      <c r="D7281" s="358">
        <v>18075.59</v>
      </c>
    </row>
    <row r="7282" spans="1:4" ht="51">
      <c r="A7282" s="356">
        <v>42416</v>
      </c>
      <c r="B7282" s="357" t="s">
        <v>7727</v>
      </c>
      <c r="C7282" s="356" t="s">
        <v>641</v>
      </c>
      <c r="D7282" s="358">
        <v>8558.23</v>
      </c>
    </row>
    <row r="7283" spans="1:4" ht="51">
      <c r="A7283" s="356">
        <v>42417</v>
      </c>
      <c r="B7283" s="357" t="s">
        <v>7728</v>
      </c>
      <c r="C7283" s="356" t="s">
        <v>641</v>
      </c>
      <c r="D7283" s="358">
        <v>9594.48</v>
      </c>
    </row>
    <row r="7284" spans="1:4" ht="51">
      <c r="A7284" s="356">
        <v>42419</v>
      </c>
      <c r="B7284" s="357" t="s">
        <v>7729</v>
      </c>
      <c r="C7284" s="356" t="s">
        <v>641</v>
      </c>
      <c r="D7284" s="358">
        <v>10839.73</v>
      </c>
    </row>
    <row r="7285" spans="1:4" ht="51">
      <c r="A7285" s="356">
        <v>42420</v>
      </c>
      <c r="B7285" s="357" t="s">
        <v>7730</v>
      </c>
      <c r="C7285" s="356" t="s">
        <v>641</v>
      </c>
      <c r="D7285" s="358">
        <v>14898.4</v>
      </c>
    </row>
    <row r="7286" spans="1:4" ht="51">
      <c r="A7286" s="356">
        <v>43195</v>
      </c>
      <c r="B7286" s="357" t="s">
        <v>7731</v>
      </c>
      <c r="C7286" s="356" t="s">
        <v>641</v>
      </c>
      <c r="D7286" s="358">
        <v>5245.94</v>
      </c>
    </row>
    <row r="7287" spans="1:4" ht="51">
      <c r="A7287" s="356">
        <v>43196</v>
      </c>
      <c r="B7287" s="357" t="s">
        <v>7732</v>
      </c>
      <c r="C7287" s="356" t="s">
        <v>641</v>
      </c>
      <c r="D7287" s="358">
        <v>6501.59</v>
      </c>
    </row>
    <row r="7288" spans="1:4" ht="51">
      <c r="A7288" s="356">
        <v>43198</v>
      </c>
      <c r="B7288" s="357" t="s">
        <v>7733</v>
      </c>
      <c r="C7288" s="356" t="s">
        <v>641</v>
      </c>
      <c r="D7288" s="358">
        <v>9661.2000000000007</v>
      </c>
    </row>
    <row r="7289" spans="1:4" ht="51">
      <c r="A7289" s="356">
        <v>43199</v>
      </c>
      <c r="B7289" s="357" t="s">
        <v>7734</v>
      </c>
      <c r="C7289" s="356" t="s">
        <v>641</v>
      </c>
      <c r="D7289" s="358">
        <v>10015.219999999999</v>
      </c>
    </row>
    <row r="7290" spans="1:4" ht="51">
      <c r="A7290" s="356">
        <v>43200</v>
      </c>
      <c r="B7290" s="357" t="s">
        <v>7735</v>
      </c>
      <c r="C7290" s="356" t="s">
        <v>641</v>
      </c>
      <c r="D7290" s="358">
        <v>11493.2</v>
      </c>
    </row>
    <row r="7291" spans="1:4" ht="51">
      <c r="A7291" s="356">
        <v>39556</v>
      </c>
      <c r="B7291" s="357" t="s">
        <v>7736</v>
      </c>
      <c r="C7291" s="356" t="s">
        <v>641</v>
      </c>
      <c r="D7291" s="358">
        <v>6277.25</v>
      </c>
    </row>
    <row r="7292" spans="1:4" ht="51">
      <c r="A7292" s="356">
        <v>39557</v>
      </c>
      <c r="B7292" s="357" t="s">
        <v>7737</v>
      </c>
      <c r="C7292" s="356" t="s">
        <v>641</v>
      </c>
      <c r="D7292" s="358">
        <v>6759.22</v>
      </c>
    </row>
    <row r="7293" spans="1:4" ht="51">
      <c r="A7293" s="356">
        <v>39559</v>
      </c>
      <c r="B7293" s="357" t="s">
        <v>7738</v>
      </c>
      <c r="C7293" s="356" t="s">
        <v>641</v>
      </c>
      <c r="D7293" s="358">
        <v>9988.83</v>
      </c>
    </row>
    <row r="7294" spans="1:4" ht="51">
      <c r="A7294" s="356">
        <v>39560</v>
      </c>
      <c r="B7294" s="357" t="s">
        <v>7739</v>
      </c>
      <c r="C7294" s="356" t="s">
        <v>641</v>
      </c>
      <c r="D7294" s="358">
        <v>11556.11</v>
      </c>
    </row>
    <row r="7295" spans="1:4" ht="51">
      <c r="A7295" s="356">
        <v>39561</v>
      </c>
      <c r="B7295" s="357" t="s">
        <v>7740</v>
      </c>
      <c r="C7295" s="356" t="s">
        <v>641</v>
      </c>
      <c r="D7295" s="358">
        <v>12089.16</v>
      </c>
    </row>
    <row r="7296" spans="1:4" ht="51">
      <c r="A7296" s="356">
        <v>43190</v>
      </c>
      <c r="B7296" s="357" t="s">
        <v>7741</v>
      </c>
      <c r="C7296" s="356" t="s">
        <v>641</v>
      </c>
      <c r="D7296" s="358">
        <v>1784.04</v>
      </c>
    </row>
    <row r="7297" spans="1:4" ht="51">
      <c r="A7297" s="356">
        <v>39555</v>
      </c>
      <c r="B7297" s="357" t="s">
        <v>7742</v>
      </c>
      <c r="C7297" s="356" t="s">
        <v>641</v>
      </c>
      <c r="D7297" s="358">
        <v>1929.87</v>
      </c>
    </row>
    <row r="7298" spans="1:4" ht="51">
      <c r="A7298" s="356">
        <v>43191</v>
      </c>
      <c r="B7298" s="357" t="s">
        <v>7743</v>
      </c>
      <c r="C7298" s="356" t="s">
        <v>641</v>
      </c>
      <c r="D7298" s="358">
        <v>2566.9899999999998</v>
      </c>
    </row>
    <row r="7299" spans="1:4" ht="51">
      <c r="A7299" s="356">
        <v>39548</v>
      </c>
      <c r="B7299" s="357" t="s">
        <v>7744</v>
      </c>
      <c r="C7299" s="356" t="s">
        <v>641</v>
      </c>
      <c r="D7299" s="358">
        <v>2862.6</v>
      </c>
    </row>
    <row r="7300" spans="1:4" ht="51">
      <c r="A7300" s="356">
        <v>43192</v>
      </c>
      <c r="B7300" s="357" t="s">
        <v>7745</v>
      </c>
      <c r="C7300" s="356" t="s">
        <v>641</v>
      </c>
      <c r="D7300" s="358">
        <v>3362.53</v>
      </c>
    </row>
    <row r="7301" spans="1:4" ht="51">
      <c r="A7301" s="356">
        <v>39554</v>
      </c>
      <c r="B7301" s="357" t="s">
        <v>7746</v>
      </c>
      <c r="C7301" s="356" t="s">
        <v>641</v>
      </c>
      <c r="D7301" s="358">
        <v>3785.35</v>
      </c>
    </row>
    <row r="7302" spans="1:4" ht="51">
      <c r="A7302" s="356">
        <v>43194</v>
      </c>
      <c r="B7302" s="357" t="s">
        <v>7747</v>
      </c>
      <c r="C7302" s="356" t="s">
        <v>641</v>
      </c>
      <c r="D7302" s="358">
        <v>1528.33</v>
      </c>
    </row>
    <row r="7303" spans="1:4" ht="51">
      <c r="A7303" s="356">
        <v>39551</v>
      </c>
      <c r="B7303" s="357" t="s">
        <v>7748</v>
      </c>
      <c r="C7303" s="356" t="s">
        <v>641</v>
      </c>
      <c r="D7303" s="358">
        <v>1682.86</v>
      </c>
    </row>
    <row r="7304" spans="1:4" ht="51">
      <c r="A7304" s="356">
        <v>43185</v>
      </c>
      <c r="B7304" s="357" t="s">
        <v>7749</v>
      </c>
      <c r="C7304" s="356" t="s">
        <v>641</v>
      </c>
      <c r="D7304" s="358">
        <v>4782.38</v>
      </c>
    </row>
    <row r="7305" spans="1:4" ht="51">
      <c r="A7305" s="356">
        <v>43186</v>
      </c>
      <c r="B7305" s="357" t="s">
        <v>7750</v>
      </c>
      <c r="C7305" s="356" t="s">
        <v>641</v>
      </c>
      <c r="D7305" s="358">
        <v>5044.45</v>
      </c>
    </row>
    <row r="7306" spans="1:4" ht="51">
      <c r="A7306" s="356">
        <v>43187</v>
      </c>
      <c r="B7306" s="357" t="s">
        <v>7751</v>
      </c>
      <c r="C7306" s="356" t="s">
        <v>641</v>
      </c>
      <c r="D7306" s="358">
        <v>6694.03</v>
      </c>
    </row>
    <row r="7307" spans="1:4" ht="51">
      <c r="A7307" s="356">
        <v>43188</v>
      </c>
      <c r="B7307" s="357" t="s">
        <v>7752</v>
      </c>
      <c r="C7307" s="356" t="s">
        <v>641</v>
      </c>
      <c r="D7307" s="358">
        <v>8110.71</v>
      </c>
    </row>
    <row r="7308" spans="1:4" ht="51">
      <c r="A7308" s="356">
        <v>43189</v>
      </c>
      <c r="B7308" s="357" t="s">
        <v>7753</v>
      </c>
      <c r="C7308" s="356" t="s">
        <v>641</v>
      </c>
      <c r="D7308" s="358">
        <v>9123.2000000000007</v>
      </c>
    </row>
    <row r="7309" spans="1:4">
      <c r="A7309" s="356">
        <v>39580</v>
      </c>
      <c r="B7309" s="357" t="s">
        <v>7754</v>
      </c>
      <c r="C7309" s="356" t="s">
        <v>641</v>
      </c>
      <c r="D7309" s="358">
        <v>71894.52</v>
      </c>
    </row>
    <row r="7310" spans="1:4">
      <c r="A7310" s="356">
        <v>39577</v>
      </c>
      <c r="B7310" s="357" t="s">
        <v>7755</v>
      </c>
      <c r="C7310" s="356" t="s">
        <v>641</v>
      </c>
      <c r="D7310" s="358">
        <v>22502.83</v>
      </c>
    </row>
    <row r="7311" spans="1:4">
      <c r="A7311" s="356">
        <v>39578</v>
      </c>
      <c r="B7311" s="357" t="s">
        <v>7756</v>
      </c>
      <c r="C7311" s="356" t="s">
        <v>641</v>
      </c>
      <c r="D7311" s="358">
        <v>29040.35</v>
      </c>
    </row>
    <row r="7312" spans="1:4">
      <c r="A7312" s="356">
        <v>39579</v>
      </c>
      <c r="B7312" s="357" t="s">
        <v>7757</v>
      </c>
      <c r="C7312" s="356" t="s">
        <v>641</v>
      </c>
      <c r="D7312" s="358">
        <v>42251.44</v>
      </c>
    </row>
    <row r="7313" spans="1:4" ht="51">
      <c r="A7313" s="356">
        <v>39826</v>
      </c>
      <c r="B7313" s="357" t="s">
        <v>7758</v>
      </c>
      <c r="C7313" s="356" t="s">
        <v>641</v>
      </c>
      <c r="D7313" s="358">
        <v>5189.24</v>
      </c>
    </row>
    <row r="7314" spans="1:4" ht="25.5">
      <c r="A7314" s="356">
        <v>10700</v>
      </c>
      <c r="B7314" s="357" t="s">
        <v>7759</v>
      </c>
      <c r="C7314" s="356" t="s">
        <v>641</v>
      </c>
      <c r="D7314" s="358">
        <v>23388.69</v>
      </c>
    </row>
    <row r="7315" spans="1:4" ht="25.5">
      <c r="A7315" s="356">
        <v>346</v>
      </c>
      <c r="B7315" s="357" t="s">
        <v>7760</v>
      </c>
      <c r="C7315" s="356" t="s">
        <v>638</v>
      </c>
      <c r="D7315" s="358">
        <v>23.68</v>
      </c>
    </row>
    <row r="7316" spans="1:4" ht="25.5">
      <c r="A7316" s="356">
        <v>3312</v>
      </c>
      <c r="B7316" s="357" t="s">
        <v>7761</v>
      </c>
      <c r="C7316" s="356" t="s">
        <v>638</v>
      </c>
      <c r="D7316" s="358">
        <v>21.12</v>
      </c>
    </row>
    <row r="7317" spans="1:4" ht="25.5">
      <c r="A7317" s="356">
        <v>339</v>
      </c>
      <c r="B7317" s="357" t="s">
        <v>7762</v>
      </c>
      <c r="C7317" s="356" t="s">
        <v>645</v>
      </c>
      <c r="D7317" s="358">
        <v>1.22</v>
      </c>
    </row>
    <row r="7318" spans="1:4" ht="25.5">
      <c r="A7318" s="356">
        <v>340</v>
      </c>
      <c r="B7318" s="357" t="s">
        <v>7763</v>
      </c>
      <c r="C7318" s="356" t="s">
        <v>645</v>
      </c>
      <c r="D7318" s="358">
        <v>1.1000000000000001</v>
      </c>
    </row>
    <row r="7319" spans="1:4" ht="25.5">
      <c r="A7319" s="356">
        <v>43130</v>
      </c>
      <c r="B7319" s="357" t="s">
        <v>7764</v>
      </c>
      <c r="C7319" s="356" t="s">
        <v>638</v>
      </c>
      <c r="D7319" s="358">
        <v>19.989999999999998</v>
      </c>
    </row>
    <row r="7320" spans="1:4" ht="25.5">
      <c r="A7320" s="356">
        <v>344</v>
      </c>
      <c r="B7320" s="357" t="s">
        <v>7765</v>
      </c>
      <c r="C7320" s="356" t="s">
        <v>638</v>
      </c>
      <c r="D7320" s="358">
        <v>26.28</v>
      </c>
    </row>
    <row r="7321" spans="1:4" ht="25.5">
      <c r="A7321" s="356">
        <v>345</v>
      </c>
      <c r="B7321" s="357" t="s">
        <v>7766</v>
      </c>
      <c r="C7321" s="356" t="s">
        <v>638</v>
      </c>
      <c r="D7321" s="358">
        <v>28.51</v>
      </c>
    </row>
    <row r="7322" spans="1:4" ht="38.25">
      <c r="A7322" s="356">
        <v>43131</v>
      </c>
      <c r="B7322" s="357" t="s">
        <v>7767</v>
      </c>
      <c r="C7322" s="356" t="s">
        <v>638</v>
      </c>
      <c r="D7322" s="358">
        <v>23.22</v>
      </c>
    </row>
    <row r="7323" spans="1:4" ht="25.5">
      <c r="A7323" s="356">
        <v>3313</v>
      </c>
      <c r="B7323" s="357" t="s">
        <v>7768</v>
      </c>
      <c r="C7323" s="356" t="s">
        <v>638</v>
      </c>
      <c r="D7323" s="358">
        <v>27.18</v>
      </c>
    </row>
    <row r="7324" spans="1:4" ht="25.5">
      <c r="A7324" s="356">
        <v>43132</v>
      </c>
      <c r="B7324" s="357" t="s">
        <v>7769</v>
      </c>
      <c r="C7324" s="356" t="s">
        <v>638</v>
      </c>
      <c r="D7324" s="358">
        <v>19.989999999999998</v>
      </c>
    </row>
    <row r="7325" spans="1:4" ht="25.5">
      <c r="A7325" s="356">
        <v>366</v>
      </c>
      <c r="B7325" s="357" t="s">
        <v>7770</v>
      </c>
      <c r="C7325" s="356" t="s">
        <v>639</v>
      </c>
      <c r="D7325" s="358">
        <v>81</v>
      </c>
    </row>
    <row r="7326" spans="1:4" ht="25.5">
      <c r="A7326" s="356">
        <v>367</v>
      </c>
      <c r="B7326" s="357" t="s">
        <v>7771</v>
      </c>
      <c r="C7326" s="356" t="s">
        <v>639</v>
      </c>
      <c r="D7326" s="358">
        <v>76.5</v>
      </c>
    </row>
    <row r="7327" spans="1:4" ht="25.5">
      <c r="A7327" s="356">
        <v>370</v>
      </c>
      <c r="B7327" s="357" t="s">
        <v>7772</v>
      </c>
      <c r="C7327" s="356" t="s">
        <v>639</v>
      </c>
      <c r="D7327" s="358">
        <v>74.59</v>
      </c>
    </row>
    <row r="7328" spans="1:4" ht="38.25">
      <c r="A7328" s="356">
        <v>368</v>
      </c>
      <c r="B7328" s="357" t="s">
        <v>7773</v>
      </c>
      <c r="C7328" s="356" t="s">
        <v>639</v>
      </c>
      <c r="D7328" s="358">
        <v>57.37</v>
      </c>
    </row>
    <row r="7329" spans="1:4" ht="38.25">
      <c r="A7329" s="356">
        <v>11075</v>
      </c>
      <c r="B7329" s="357" t="s">
        <v>7774</v>
      </c>
      <c r="C7329" s="356" t="s">
        <v>639</v>
      </c>
      <c r="D7329" s="358">
        <v>1252.68</v>
      </c>
    </row>
    <row r="7330" spans="1:4">
      <c r="A7330" s="356">
        <v>1381</v>
      </c>
      <c r="B7330" s="357" t="s">
        <v>7775</v>
      </c>
      <c r="C7330" s="356" t="s">
        <v>638</v>
      </c>
      <c r="D7330" s="358">
        <v>0.78</v>
      </c>
    </row>
    <row r="7331" spans="1:4">
      <c r="A7331" s="356">
        <v>34353</v>
      </c>
      <c r="B7331" s="357" t="s">
        <v>7776</v>
      </c>
      <c r="C7331" s="356" t="s">
        <v>638</v>
      </c>
      <c r="D7331" s="358">
        <v>1.45</v>
      </c>
    </row>
    <row r="7332" spans="1:4">
      <c r="A7332" s="356">
        <v>37595</v>
      </c>
      <c r="B7332" s="357" t="s">
        <v>7777</v>
      </c>
      <c r="C7332" s="356" t="s">
        <v>638</v>
      </c>
      <c r="D7332" s="358">
        <v>2.39</v>
      </c>
    </row>
    <row r="7333" spans="1:4">
      <c r="A7333" s="356">
        <v>37596</v>
      </c>
      <c r="B7333" s="357" t="s">
        <v>7778</v>
      </c>
      <c r="C7333" s="356" t="s">
        <v>638</v>
      </c>
      <c r="D7333" s="358">
        <v>2.75</v>
      </c>
    </row>
    <row r="7334" spans="1:4" ht="38.25">
      <c r="A7334" s="356">
        <v>371</v>
      </c>
      <c r="B7334" s="357" t="s">
        <v>7779</v>
      </c>
      <c r="C7334" s="356" t="s">
        <v>638</v>
      </c>
      <c r="D7334" s="358">
        <v>0.85</v>
      </c>
    </row>
    <row r="7335" spans="1:4" ht="25.5">
      <c r="A7335" s="356">
        <v>37553</v>
      </c>
      <c r="B7335" s="357" t="s">
        <v>7780</v>
      </c>
      <c r="C7335" s="356" t="s">
        <v>638</v>
      </c>
      <c r="D7335" s="358">
        <v>1.59</v>
      </c>
    </row>
    <row r="7336" spans="1:4" ht="25.5">
      <c r="A7336" s="356">
        <v>37552</v>
      </c>
      <c r="B7336" s="357" t="s">
        <v>7781</v>
      </c>
      <c r="C7336" s="356" t="s">
        <v>638</v>
      </c>
      <c r="D7336" s="358">
        <v>2.56</v>
      </c>
    </row>
    <row r="7337" spans="1:4" ht="25.5">
      <c r="A7337" s="356">
        <v>36880</v>
      </c>
      <c r="B7337" s="357" t="s">
        <v>7782</v>
      </c>
      <c r="C7337" s="356" t="s">
        <v>638</v>
      </c>
      <c r="D7337" s="358">
        <v>2.6</v>
      </c>
    </row>
    <row r="7338" spans="1:4">
      <c r="A7338" s="356">
        <v>34355</v>
      </c>
      <c r="B7338" s="357" t="s">
        <v>7783</v>
      </c>
      <c r="C7338" s="356" t="s">
        <v>638</v>
      </c>
      <c r="D7338" s="358">
        <v>2.2400000000000002</v>
      </c>
    </row>
    <row r="7339" spans="1:4" ht="25.5">
      <c r="A7339" s="356">
        <v>130</v>
      </c>
      <c r="B7339" s="357" t="s">
        <v>7784</v>
      </c>
      <c r="C7339" s="356" t="s">
        <v>638</v>
      </c>
      <c r="D7339" s="358">
        <v>3.09</v>
      </c>
    </row>
    <row r="7340" spans="1:4" ht="38.25">
      <c r="A7340" s="356">
        <v>135</v>
      </c>
      <c r="B7340" s="357" t="s">
        <v>7785</v>
      </c>
      <c r="C7340" s="356" t="s">
        <v>638</v>
      </c>
      <c r="D7340" s="358">
        <v>2.4900000000000002</v>
      </c>
    </row>
    <row r="7341" spans="1:4">
      <c r="A7341" s="356">
        <v>36886</v>
      </c>
      <c r="B7341" s="357" t="s">
        <v>7786</v>
      </c>
      <c r="C7341" s="356" t="s">
        <v>638</v>
      </c>
      <c r="D7341" s="358">
        <v>0.8</v>
      </c>
    </row>
    <row r="7342" spans="1:4" ht="38.25">
      <c r="A7342" s="356">
        <v>38546</v>
      </c>
      <c r="B7342" s="357" t="s">
        <v>7787</v>
      </c>
      <c r="C7342" s="356" t="s">
        <v>639</v>
      </c>
      <c r="D7342" s="358">
        <v>455.55</v>
      </c>
    </row>
    <row r="7343" spans="1:4">
      <c r="A7343" s="356">
        <v>34549</v>
      </c>
      <c r="B7343" s="357" t="s">
        <v>7788</v>
      </c>
      <c r="C7343" s="356" t="s">
        <v>639</v>
      </c>
      <c r="D7343" s="358">
        <v>205.31</v>
      </c>
    </row>
    <row r="7344" spans="1:4" ht="25.5">
      <c r="A7344" s="356">
        <v>6081</v>
      </c>
      <c r="B7344" s="357" t="s">
        <v>7789</v>
      </c>
      <c r="C7344" s="356" t="s">
        <v>639</v>
      </c>
      <c r="D7344" s="358">
        <v>29.08</v>
      </c>
    </row>
    <row r="7345" spans="1:4" ht="25.5">
      <c r="A7345" s="356">
        <v>6077</v>
      </c>
      <c r="B7345" s="357" t="s">
        <v>7790</v>
      </c>
      <c r="C7345" s="356" t="s">
        <v>639</v>
      </c>
      <c r="D7345" s="358">
        <v>16.760000000000002</v>
      </c>
    </row>
    <row r="7346" spans="1:4" ht="25.5">
      <c r="A7346" s="356">
        <v>6079</v>
      </c>
      <c r="B7346" s="357" t="s">
        <v>7791</v>
      </c>
      <c r="C7346" s="356" t="s">
        <v>639</v>
      </c>
      <c r="D7346" s="358">
        <v>9.58</v>
      </c>
    </row>
    <row r="7347" spans="1:4" ht="38.25">
      <c r="A7347" s="356">
        <v>1091</v>
      </c>
      <c r="B7347" s="357" t="s">
        <v>7792</v>
      </c>
      <c r="C7347" s="356" t="s">
        <v>641</v>
      </c>
      <c r="D7347" s="358">
        <v>30.12</v>
      </c>
    </row>
    <row r="7348" spans="1:4" ht="38.25">
      <c r="A7348" s="356">
        <v>1094</v>
      </c>
      <c r="B7348" s="357" t="s">
        <v>7793</v>
      </c>
      <c r="C7348" s="356" t="s">
        <v>641</v>
      </c>
      <c r="D7348" s="358">
        <v>21.07</v>
      </c>
    </row>
    <row r="7349" spans="1:4" ht="38.25">
      <c r="A7349" s="356">
        <v>1095</v>
      </c>
      <c r="B7349" s="357" t="s">
        <v>7794</v>
      </c>
      <c r="C7349" s="356" t="s">
        <v>641</v>
      </c>
      <c r="D7349" s="358">
        <v>44.78</v>
      </c>
    </row>
    <row r="7350" spans="1:4" ht="38.25">
      <c r="A7350" s="356">
        <v>1092</v>
      </c>
      <c r="B7350" s="357" t="s">
        <v>7795</v>
      </c>
      <c r="C7350" s="356" t="s">
        <v>641</v>
      </c>
      <c r="D7350" s="358">
        <v>34.65</v>
      </c>
    </row>
    <row r="7351" spans="1:4" ht="38.25">
      <c r="A7351" s="356">
        <v>1093</v>
      </c>
      <c r="B7351" s="357" t="s">
        <v>7796</v>
      </c>
      <c r="C7351" s="356" t="s">
        <v>641</v>
      </c>
      <c r="D7351" s="358">
        <v>80.92</v>
      </c>
    </row>
    <row r="7352" spans="1:4" ht="38.25">
      <c r="A7352" s="356">
        <v>1090</v>
      </c>
      <c r="B7352" s="357" t="s">
        <v>7797</v>
      </c>
      <c r="C7352" s="356" t="s">
        <v>641</v>
      </c>
      <c r="D7352" s="358">
        <v>57.93</v>
      </c>
    </row>
    <row r="7353" spans="1:4" ht="38.25">
      <c r="A7353" s="356">
        <v>1096</v>
      </c>
      <c r="B7353" s="357" t="s">
        <v>7798</v>
      </c>
      <c r="C7353" s="356" t="s">
        <v>641</v>
      </c>
      <c r="D7353" s="358">
        <v>104.26</v>
      </c>
    </row>
    <row r="7354" spans="1:4" ht="38.25">
      <c r="A7354" s="356">
        <v>1097</v>
      </c>
      <c r="B7354" s="357" t="s">
        <v>7799</v>
      </c>
      <c r="C7354" s="356" t="s">
        <v>641</v>
      </c>
      <c r="D7354" s="358">
        <v>88.51</v>
      </c>
    </row>
    <row r="7355" spans="1:4">
      <c r="A7355" s="356">
        <v>378</v>
      </c>
      <c r="B7355" s="357" t="s">
        <v>7800</v>
      </c>
      <c r="C7355" s="356" t="s">
        <v>644</v>
      </c>
      <c r="D7355" s="358">
        <v>13.66</v>
      </c>
    </row>
    <row r="7356" spans="1:4">
      <c r="A7356" s="356">
        <v>40911</v>
      </c>
      <c r="B7356" s="357" t="s">
        <v>7801</v>
      </c>
      <c r="C7356" s="356" t="s">
        <v>759</v>
      </c>
      <c r="D7356" s="358">
        <v>2420.84</v>
      </c>
    </row>
    <row r="7357" spans="1:4">
      <c r="A7357" s="356">
        <v>33939</v>
      </c>
      <c r="B7357" s="357" t="s">
        <v>7802</v>
      </c>
      <c r="C7357" s="356" t="s">
        <v>644</v>
      </c>
      <c r="D7357" s="358">
        <v>57.6</v>
      </c>
    </row>
    <row r="7358" spans="1:4">
      <c r="A7358" s="356">
        <v>40815</v>
      </c>
      <c r="B7358" s="357" t="s">
        <v>7803</v>
      </c>
      <c r="C7358" s="356" t="s">
        <v>759</v>
      </c>
      <c r="D7358" s="358">
        <v>10206.879999999999</v>
      </c>
    </row>
    <row r="7359" spans="1:4">
      <c r="A7359" s="356">
        <v>34760</v>
      </c>
      <c r="B7359" s="357" t="s">
        <v>7804</v>
      </c>
      <c r="C7359" s="356" t="s">
        <v>644</v>
      </c>
      <c r="D7359" s="358">
        <v>54.4</v>
      </c>
    </row>
    <row r="7360" spans="1:4">
      <c r="A7360" s="356">
        <v>40935</v>
      </c>
      <c r="B7360" s="357" t="s">
        <v>7805</v>
      </c>
      <c r="C7360" s="356" t="s">
        <v>759</v>
      </c>
      <c r="D7360" s="358">
        <v>9637.7800000000007</v>
      </c>
    </row>
    <row r="7361" spans="1:4">
      <c r="A7361" s="356">
        <v>33952</v>
      </c>
      <c r="B7361" s="357" t="s">
        <v>7806</v>
      </c>
      <c r="C7361" s="356" t="s">
        <v>644</v>
      </c>
      <c r="D7361" s="358">
        <v>81.819999999999993</v>
      </c>
    </row>
    <row r="7362" spans="1:4">
      <c r="A7362" s="356">
        <v>40816</v>
      </c>
      <c r="B7362" s="357" t="s">
        <v>7807</v>
      </c>
      <c r="C7362" s="356" t="s">
        <v>759</v>
      </c>
      <c r="D7362" s="358">
        <v>14498.02</v>
      </c>
    </row>
    <row r="7363" spans="1:4">
      <c r="A7363" s="356">
        <v>33953</v>
      </c>
      <c r="B7363" s="357" t="s">
        <v>7808</v>
      </c>
      <c r="C7363" s="356" t="s">
        <v>644</v>
      </c>
      <c r="D7363" s="358">
        <v>108.18</v>
      </c>
    </row>
    <row r="7364" spans="1:4">
      <c r="A7364" s="356">
        <v>40817</v>
      </c>
      <c r="B7364" s="357" t="s">
        <v>7809</v>
      </c>
      <c r="C7364" s="356" t="s">
        <v>759</v>
      </c>
      <c r="D7364" s="358">
        <v>19167.669999999998</v>
      </c>
    </row>
    <row r="7365" spans="1:4" ht="38.25">
      <c r="A7365" s="356">
        <v>13348</v>
      </c>
      <c r="B7365" s="357" t="s">
        <v>7810</v>
      </c>
      <c r="C7365" s="356" t="s">
        <v>641</v>
      </c>
      <c r="D7365" s="358">
        <v>1.03</v>
      </c>
    </row>
    <row r="7366" spans="1:4" ht="25.5">
      <c r="A7366" s="356">
        <v>39211</v>
      </c>
      <c r="B7366" s="357" t="s">
        <v>7811</v>
      </c>
      <c r="C7366" s="356" t="s">
        <v>641</v>
      </c>
      <c r="D7366" s="358">
        <v>1.1599999999999999</v>
      </c>
    </row>
    <row r="7367" spans="1:4" ht="25.5">
      <c r="A7367" s="356">
        <v>39212</v>
      </c>
      <c r="B7367" s="357" t="s">
        <v>7812</v>
      </c>
      <c r="C7367" s="356" t="s">
        <v>641</v>
      </c>
      <c r="D7367" s="358">
        <v>1.29</v>
      </c>
    </row>
    <row r="7368" spans="1:4" ht="25.5">
      <c r="A7368" s="356">
        <v>39208</v>
      </c>
      <c r="B7368" s="357" t="s">
        <v>7813</v>
      </c>
      <c r="C7368" s="356" t="s">
        <v>641</v>
      </c>
      <c r="D7368" s="358">
        <v>0.35</v>
      </c>
    </row>
    <row r="7369" spans="1:4" ht="25.5">
      <c r="A7369" s="356">
        <v>39210</v>
      </c>
      <c r="B7369" s="357" t="s">
        <v>7814</v>
      </c>
      <c r="C7369" s="356" t="s">
        <v>641</v>
      </c>
      <c r="D7369" s="358">
        <v>0.65</v>
      </c>
    </row>
    <row r="7370" spans="1:4" ht="25.5">
      <c r="A7370" s="356">
        <v>39214</v>
      </c>
      <c r="B7370" s="357" t="s">
        <v>7815</v>
      </c>
      <c r="C7370" s="356" t="s">
        <v>641</v>
      </c>
      <c r="D7370" s="358">
        <v>2.4</v>
      </c>
    </row>
    <row r="7371" spans="1:4" ht="25.5">
      <c r="A7371" s="356">
        <v>39213</v>
      </c>
      <c r="B7371" s="357" t="s">
        <v>7816</v>
      </c>
      <c r="C7371" s="356" t="s">
        <v>641</v>
      </c>
      <c r="D7371" s="358">
        <v>1.69</v>
      </c>
    </row>
    <row r="7372" spans="1:4" ht="25.5">
      <c r="A7372" s="356">
        <v>39209</v>
      </c>
      <c r="B7372" s="357" t="s">
        <v>7817</v>
      </c>
      <c r="C7372" s="356" t="s">
        <v>641</v>
      </c>
      <c r="D7372" s="358">
        <v>0.42</v>
      </c>
    </row>
    <row r="7373" spans="1:4" ht="25.5">
      <c r="A7373" s="356">
        <v>39207</v>
      </c>
      <c r="B7373" s="357" t="s">
        <v>7818</v>
      </c>
      <c r="C7373" s="356" t="s">
        <v>641</v>
      </c>
      <c r="D7373" s="358">
        <v>0.65</v>
      </c>
    </row>
    <row r="7374" spans="1:4" ht="25.5">
      <c r="A7374" s="356">
        <v>39215</v>
      </c>
      <c r="B7374" s="357" t="s">
        <v>7819</v>
      </c>
      <c r="C7374" s="356" t="s">
        <v>641</v>
      </c>
      <c r="D7374" s="358">
        <v>4.37</v>
      </c>
    </row>
    <row r="7375" spans="1:4" ht="25.5">
      <c r="A7375" s="356">
        <v>39216</v>
      </c>
      <c r="B7375" s="357" t="s">
        <v>7820</v>
      </c>
      <c r="C7375" s="356" t="s">
        <v>641</v>
      </c>
      <c r="D7375" s="358">
        <v>6.09</v>
      </c>
    </row>
    <row r="7376" spans="1:4" ht="51">
      <c r="A7376" s="356">
        <v>11267</v>
      </c>
      <c r="B7376" s="357" t="s">
        <v>7821</v>
      </c>
      <c r="C7376" s="356" t="s">
        <v>641</v>
      </c>
      <c r="D7376" s="358">
        <v>0.9</v>
      </c>
    </row>
    <row r="7377" spans="1:4" ht="38.25">
      <c r="A7377" s="356">
        <v>379</v>
      </c>
      <c r="B7377" s="357" t="s">
        <v>7822</v>
      </c>
      <c r="C7377" s="356" t="s">
        <v>641</v>
      </c>
      <c r="D7377" s="358">
        <v>0.9</v>
      </c>
    </row>
    <row r="7378" spans="1:4" ht="38.25">
      <c r="A7378" s="356">
        <v>510</v>
      </c>
      <c r="B7378" s="357" t="s">
        <v>7823</v>
      </c>
      <c r="C7378" s="356" t="s">
        <v>638</v>
      </c>
      <c r="D7378" s="358">
        <v>11.26</v>
      </c>
    </row>
    <row r="7379" spans="1:4" ht="38.25">
      <c r="A7379" s="356">
        <v>516</v>
      </c>
      <c r="B7379" s="357" t="s">
        <v>7824</v>
      </c>
      <c r="C7379" s="356" t="s">
        <v>638</v>
      </c>
      <c r="D7379" s="358">
        <v>13.34</v>
      </c>
    </row>
    <row r="7380" spans="1:4" ht="38.25">
      <c r="A7380" s="356">
        <v>509</v>
      </c>
      <c r="B7380" s="357" t="s">
        <v>7825</v>
      </c>
      <c r="C7380" s="356" t="s">
        <v>638</v>
      </c>
      <c r="D7380" s="358">
        <v>14.97</v>
      </c>
    </row>
    <row r="7381" spans="1:4">
      <c r="A7381" s="356">
        <v>40331</v>
      </c>
      <c r="B7381" s="357" t="s">
        <v>7826</v>
      </c>
      <c r="C7381" s="356" t="s">
        <v>644</v>
      </c>
      <c r="D7381" s="358">
        <v>11.86</v>
      </c>
    </row>
    <row r="7382" spans="1:4">
      <c r="A7382" s="356">
        <v>40930</v>
      </c>
      <c r="B7382" s="357" t="s">
        <v>7827</v>
      </c>
      <c r="C7382" s="356" t="s">
        <v>759</v>
      </c>
      <c r="D7382" s="358">
        <v>2102.5300000000002</v>
      </c>
    </row>
    <row r="7383" spans="1:4" ht="25.5">
      <c r="A7383" s="356">
        <v>11761</v>
      </c>
      <c r="B7383" s="357" t="s">
        <v>7828</v>
      </c>
      <c r="C7383" s="356" t="s">
        <v>641</v>
      </c>
      <c r="D7383" s="358">
        <v>81.93</v>
      </c>
    </row>
    <row r="7384" spans="1:4" ht="25.5">
      <c r="A7384" s="356">
        <v>377</v>
      </c>
      <c r="B7384" s="357" t="s">
        <v>7829</v>
      </c>
      <c r="C7384" s="356" t="s">
        <v>641</v>
      </c>
      <c r="D7384" s="358">
        <v>38.5</v>
      </c>
    </row>
    <row r="7385" spans="1:4" ht="25.5">
      <c r="A7385" s="356">
        <v>7588</v>
      </c>
      <c r="B7385" s="357" t="s">
        <v>7830</v>
      </c>
      <c r="C7385" s="356" t="s">
        <v>641</v>
      </c>
      <c r="D7385" s="358">
        <v>44.39</v>
      </c>
    </row>
    <row r="7386" spans="1:4">
      <c r="A7386" s="356">
        <v>34392</v>
      </c>
      <c r="B7386" s="357" t="s">
        <v>7831</v>
      </c>
      <c r="C7386" s="356" t="s">
        <v>644</v>
      </c>
      <c r="D7386" s="358">
        <v>10.46</v>
      </c>
    </row>
    <row r="7387" spans="1:4">
      <c r="A7387" s="356">
        <v>40908</v>
      </c>
      <c r="B7387" s="357" t="s">
        <v>7832</v>
      </c>
      <c r="C7387" s="356" t="s">
        <v>759</v>
      </c>
      <c r="D7387" s="358">
        <v>1854.96</v>
      </c>
    </row>
    <row r="7388" spans="1:4">
      <c r="A7388" s="356">
        <v>34551</v>
      </c>
      <c r="B7388" s="357" t="s">
        <v>7833</v>
      </c>
      <c r="C7388" s="356" t="s">
        <v>644</v>
      </c>
      <c r="D7388" s="358">
        <v>9.9499999999999993</v>
      </c>
    </row>
    <row r="7389" spans="1:4">
      <c r="A7389" s="356">
        <v>41078</v>
      </c>
      <c r="B7389" s="357" t="s">
        <v>7834</v>
      </c>
      <c r="C7389" s="356" t="s">
        <v>759</v>
      </c>
      <c r="D7389" s="358">
        <v>1764.68</v>
      </c>
    </row>
    <row r="7390" spans="1:4" ht="25.5">
      <c r="A7390" s="356">
        <v>246</v>
      </c>
      <c r="B7390" s="357" t="s">
        <v>7835</v>
      </c>
      <c r="C7390" s="356" t="s">
        <v>644</v>
      </c>
      <c r="D7390" s="358">
        <v>10</v>
      </c>
    </row>
    <row r="7391" spans="1:4" ht="25.5">
      <c r="A7391" s="356">
        <v>40927</v>
      </c>
      <c r="B7391" s="357" t="s">
        <v>7836</v>
      </c>
      <c r="C7391" s="356" t="s">
        <v>759</v>
      </c>
      <c r="D7391" s="358">
        <v>1774.08</v>
      </c>
    </row>
    <row r="7392" spans="1:4">
      <c r="A7392" s="356">
        <v>2350</v>
      </c>
      <c r="B7392" s="357" t="s">
        <v>7837</v>
      </c>
      <c r="C7392" s="356" t="s">
        <v>644</v>
      </c>
      <c r="D7392" s="358">
        <v>11.01</v>
      </c>
    </row>
    <row r="7393" spans="1:4">
      <c r="A7393" s="356">
        <v>40812</v>
      </c>
      <c r="B7393" s="357" t="s">
        <v>7838</v>
      </c>
      <c r="C7393" s="356" t="s">
        <v>759</v>
      </c>
      <c r="D7393" s="358">
        <v>1951.83</v>
      </c>
    </row>
    <row r="7394" spans="1:4" ht="25.5">
      <c r="A7394" s="356">
        <v>245</v>
      </c>
      <c r="B7394" s="357" t="s">
        <v>7839</v>
      </c>
      <c r="C7394" s="356" t="s">
        <v>644</v>
      </c>
      <c r="D7394" s="358">
        <v>18.739999999999998</v>
      </c>
    </row>
    <row r="7395" spans="1:4" ht="25.5">
      <c r="A7395" s="356">
        <v>41090</v>
      </c>
      <c r="B7395" s="357" t="s">
        <v>7840</v>
      </c>
      <c r="C7395" s="356" t="s">
        <v>759</v>
      </c>
      <c r="D7395" s="358">
        <v>3321.58</v>
      </c>
    </row>
    <row r="7396" spans="1:4">
      <c r="A7396" s="356">
        <v>251</v>
      </c>
      <c r="B7396" s="357" t="s">
        <v>7841</v>
      </c>
      <c r="C7396" s="356" t="s">
        <v>644</v>
      </c>
      <c r="D7396" s="358">
        <v>8.84</v>
      </c>
    </row>
    <row r="7397" spans="1:4">
      <c r="A7397" s="356">
        <v>40975</v>
      </c>
      <c r="B7397" s="357" t="s">
        <v>7842</v>
      </c>
      <c r="C7397" s="356" t="s">
        <v>759</v>
      </c>
      <c r="D7397" s="358">
        <v>1569.51</v>
      </c>
    </row>
    <row r="7398" spans="1:4">
      <c r="A7398" s="356">
        <v>6127</v>
      </c>
      <c r="B7398" s="357" t="s">
        <v>7843</v>
      </c>
      <c r="C7398" s="356" t="s">
        <v>644</v>
      </c>
      <c r="D7398" s="358">
        <v>10.15</v>
      </c>
    </row>
    <row r="7399" spans="1:4">
      <c r="A7399" s="356">
        <v>41072</v>
      </c>
      <c r="B7399" s="357" t="s">
        <v>7844</v>
      </c>
      <c r="C7399" s="356" t="s">
        <v>759</v>
      </c>
      <c r="D7399" s="358">
        <v>1798.76</v>
      </c>
    </row>
    <row r="7400" spans="1:4">
      <c r="A7400" s="356">
        <v>6121</v>
      </c>
      <c r="B7400" s="357" t="s">
        <v>7845</v>
      </c>
      <c r="C7400" s="356" t="s">
        <v>644</v>
      </c>
      <c r="D7400" s="358">
        <v>10.94</v>
      </c>
    </row>
    <row r="7401" spans="1:4">
      <c r="A7401" s="356">
        <v>41071</v>
      </c>
      <c r="B7401" s="357" t="s">
        <v>7846</v>
      </c>
      <c r="C7401" s="356" t="s">
        <v>759</v>
      </c>
      <c r="D7401" s="358">
        <v>1939.78</v>
      </c>
    </row>
    <row r="7402" spans="1:4">
      <c r="A7402" s="356">
        <v>244</v>
      </c>
      <c r="B7402" s="357" t="s">
        <v>7847</v>
      </c>
      <c r="C7402" s="356" t="s">
        <v>644</v>
      </c>
      <c r="D7402" s="358">
        <v>5.57</v>
      </c>
    </row>
    <row r="7403" spans="1:4">
      <c r="A7403" s="356">
        <v>41093</v>
      </c>
      <c r="B7403" s="357" t="s">
        <v>7848</v>
      </c>
      <c r="C7403" s="356" t="s">
        <v>759</v>
      </c>
      <c r="D7403" s="358">
        <v>988.87</v>
      </c>
    </row>
    <row r="7404" spans="1:4">
      <c r="A7404" s="356">
        <v>532</v>
      </c>
      <c r="B7404" s="357" t="s">
        <v>7849</v>
      </c>
      <c r="C7404" s="356" t="s">
        <v>644</v>
      </c>
      <c r="D7404" s="358">
        <v>20.170000000000002</v>
      </c>
    </row>
    <row r="7405" spans="1:4" ht="25.5">
      <c r="A7405" s="356">
        <v>40931</v>
      </c>
      <c r="B7405" s="357" t="s">
        <v>7850</v>
      </c>
      <c r="C7405" s="356" t="s">
        <v>759</v>
      </c>
      <c r="D7405" s="358">
        <v>3577.45</v>
      </c>
    </row>
    <row r="7406" spans="1:4" ht="25.5">
      <c r="A7406" s="356">
        <v>36150</v>
      </c>
      <c r="B7406" s="357" t="s">
        <v>7851</v>
      </c>
      <c r="C7406" s="356" t="s">
        <v>641</v>
      </c>
      <c r="D7406" s="358">
        <v>42.17</v>
      </c>
    </row>
    <row r="7407" spans="1:4">
      <c r="A7407" s="356">
        <v>4760</v>
      </c>
      <c r="B7407" s="357" t="s">
        <v>7852</v>
      </c>
      <c r="C7407" s="356" t="s">
        <v>644</v>
      </c>
      <c r="D7407" s="358">
        <v>13.66</v>
      </c>
    </row>
    <row r="7408" spans="1:4">
      <c r="A7408" s="356">
        <v>41069</v>
      </c>
      <c r="B7408" s="357" t="s">
        <v>7853</v>
      </c>
      <c r="C7408" s="356" t="s">
        <v>759</v>
      </c>
      <c r="D7408" s="358">
        <v>2420.84</v>
      </c>
    </row>
    <row r="7409" spans="1:4" ht="38.25">
      <c r="A7409" s="356">
        <v>10422</v>
      </c>
      <c r="B7409" s="357" t="s">
        <v>7854</v>
      </c>
      <c r="C7409" s="356" t="s">
        <v>641</v>
      </c>
      <c r="D7409" s="358">
        <v>309.26</v>
      </c>
    </row>
    <row r="7410" spans="1:4" ht="38.25">
      <c r="A7410" s="356">
        <v>44019</v>
      </c>
      <c r="B7410" s="357" t="s">
        <v>7855</v>
      </c>
      <c r="C7410" s="356" t="s">
        <v>641</v>
      </c>
      <c r="D7410" s="358">
        <v>428.09</v>
      </c>
    </row>
    <row r="7411" spans="1:4" ht="38.25">
      <c r="A7411" s="356">
        <v>36520</v>
      </c>
      <c r="B7411" s="357" t="s">
        <v>7856</v>
      </c>
      <c r="C7411" s="356" t="s">
        <v>641</v>
      </c>
      <c r="D7411" s="358">
        <v>520.51</v>
      </c>
    </row>
    <row r="7412" spans="1:4" ht="51">
      <c r="A7412" s="356">
        <v>42319</v>
      </c>
      <c r="B7412" s="357" t="s">
        <v>7857</v>
      </c>
      <c r="C7412" s="356" t="s">
        <v>641</v>
      </c>
      <c r="D7412" s="358">
        <v>466.4</v>
      </c>
    </row>
    <row r="7413" spans="1:4" ht="38.25">
      <c r="A7413" s="356">
        <v>10420</v>
      </c>
      <c r="B7413" s="357" t="s">
        <v>7858</v>
      </c>
      <c r="C7413" s="356" t="s">
        <v>641</v>
      </c>
      <c r="D7413" s="358">
        <v>165.45</v>
      </c>
    </row>
    <row r="7414" spans="1:4" ht="38.25">
      <c r="A7414" s="356">
        <v>10421</v>
      </c>
      <c r="B7414" s="357" t="s">
        <v>7859</v>
      </c>
      <c r="C7414" s="356" t="s">
        <v>641</v>
      </c>
      <c r="D7414" s="358">
        <v>181.81</v>
      </c>
    </row>
    <row r="7415" spans="1:4" ht="25.5">
      <c r="A7415" s="356">
        <v>11786</v>
      </c>
      <c r="B7415" s="357" t="s">
        <v>7860</v>
      </c>
      <c r="C7415" s="356" t="s">
        <v>641</v>
      </c>
      <c r="D7415" s="358">
        <v>366.59</v>
      </c>
    </row>
    <row r="7416" spans="1:4">
      <c r="A7416" s="356">
        <v>10</v>
      </c>
      <c r="B7416" s="357" t="s">
        <v>7861</v>
      </c>
      <c r="C7416" s="356" t="s">
        <v>641</v>
      </c>
      <c r="D7416" s="358">
        <v>14.3</v>
      </c>
    </row>
    <row r="7417" spans="1:4">
      <c r="A7417" s="356">
        <v>4815</v>
      </c>
      <c r="B7417" s="357" t="s">
        <v>7862</v>
      </c>
      <c r="C7417" s="356" t="s">
        <v>641</v>
      </c>
      <c r="D7417" s="358">
        <v>5.96</v>
      </c>
    </row>
    <row r="7418" spans="1:4" ht="25.5">
      <c r="A7418" s="356">
        <v>541</v>
      </c>
      <c r="B7418" s="357" t="s">
        <v>7863</v>
      </c>
      <c r="C7418" s="356" t="s">
        <v>641</v>
      </c>
      <c r="D7418" s="358">
        <v>174.45</v>
      </c>
    </row>
    <row r="7419" spans="1:4" ht="25.5">
      <c r="A7419" s="356">
        <v>542</v>
      </c>
      <c r="B7419" s="357" t="s">
        <v>7864</v>
      </c>
      <c r="C7419" s="356" t="s">
        <v>641</v>
      </c>
      <c r="D7419" s="358">
        <v>218.67</v>
      </c>
    </row>
    <row r="7420" spans="1:4" ht="25.5">
      <c r="A7420" s="356">
        <v>540</v>
      </c>
      <c r="B7420" s="357" t="s">
        <v>7865</v>
      </c>
      <c r="C7420" s="356" t="s">
        <v>641</v>
      </c>
      <c r="D7420" s="358">
        <v>492.78</v>
      </c>
    </row>
    <row r="7421" spans="1:4" ht="51">
      <c r="A7421" s="356">
        <v>38364</v>
      </c>
      <c r="B7421" s="357" t="s">
        <v>7866</v>
      </c>
      <c r="C7421" s="356" t="s">
        <v>641</v>
      </c>
      <c r="D7421" s="358">
        <v>587</v>
      </c>
    </row>
    <row r="7422" spans="1:4" ht="25.5">
      <c r="A7422" s="356">
        <v>11692</v>
      </c>
      <c r="B7422" s="357" t="s">
        <v>7867</v>
      </c>
      <c r="C7422" s="356" t="s">
        <v>646</v>
      </c>
      <c r="D7422" s="358">
        <v>455.27</v>
      </c>
    </row>
    <row r="7423" spans="1:4" ht="38.25">
      <c r="A7423" s="356">
        <v>1746</v>
      </c>
      <c r="B7423" s="357" t="s">
        <v>7868</v>
      </c>
      <c r="C7423" s="356" t="s">
        <v>641</v>
      </c>
      <c r="D7423" s="358">
        <v>237.3</v>
      </c>
    </row>
    <row r="7424" spans="1:4" ht="38.25">
      <c r="A7424" s="356">
        <v>1748</v>
      </c>
      <c r="B7424" s="357" t="s">
        <v>7869</v>
      </c>
      <c r="C7424" s="356" t="s">
        <v>641</v>
      </c>
      <c r="D7424" s="358">
        <v>315.55</v>
      </c>
    </row>
    <row r="7425" spans="1:4" ht="38.25">
      <c r="A7425" s="356">
        <v>1749</v>
      </c>
      <c r="B7425" s="357" t="s">
        <v>7870</v>
      </c>
      <c r="C7425" s="356" t="s">
        <v>641</v>
      </c>
      <c r="D7425" s="358">
        <v>457.18</v>
      </c>
    </row>
    <row r="7426" spans="1:4" ht="38.25">
      <c r="A7426" s="356">
        <v>37412</v>
      </c>
      <c r="B7426" s="357" t="s">
        <v>7871</v>
      </c>
      <c r="C7426" s="356" t="s">
        <v>641</v>
      </c>
      <c r="D7426" s="358">
        <v>231.96</v>
      </c>
    </row>
    <row r="7427" spans="1:4" ht="38.25">
      <c r="A7427" s="356">
        <v>1745</v>
      </c>
      <c r="B7427" s="357" t="s">
        <v>7872</v>
      </c>
      <c r="C7427" s="356" t="s">
        <v>641</v>
      </c>
      <c r="D7427" s="358">
        <v>275.83</v>
      </c>
    </row>
    <row r="7428" spans="1:4" ht="38.25">
      <c r="A7428" s="356">
        <v>1750</v>
      </c>
      <c r="B7428" s="357" t="s">
        <v>7873</v>
      </c>
      <c r="C7428" s="356" t="s">
        <v>641</v>
      </c>
      <c r="D7428" s="358">
        <v>644.58000000000004</v>
      </c>
    </row>
    <row r="7429" spans="1:4" ht="38.25">
      <c r="A7429" s="356">
        <v>11687</v>
      </c>
      <c r="B7429" s="357" t="s">
        <v>7874</v>
      </c>
      <c r="C7429" s="356" t="s">
        <v>645</v>
      </c>
      <c r="D7429" s="358">
        <v>1027.01</v>
      </c>
    </row>
    <row r="7430" spans="1:4" ht="38.25">
      <c r="A7430" s="356">
        <v>11689</v>
      </c>
      <c r="B7430" s="357" t="s">
        <v>7875</v>
      </c>
      <c r="C7430" s="356" t="s">
        <v>645</v>
      </c>
      <c r="D7430" s="358">
        <v>1286.78</v>
      </c>
    </row>
    <row r="7431" spans="1:4" ht="25.5">
      <c r="A7431" s="356">
        <v>11693</v>
      </c>
      <c r="B7431" s="357" t="s">
        <v>7876</v>
      </c>
      <c r="C7431" s="356" t="s">
        <v>646</v>
      </c>
      <c r="D7431" s="358">
        <v>193.43</v>
      </c>
    </row>
    <row r="7432" spans="1:4" ht="25.5">
      <c r="A7432" s="356">
        <v>36215</v>
      </c>
      <c r="B7432" s="357" t="s">
        <v>7877</v>
      </c>
      <c r="C7432" s="356" t="s">
        <v>641</v>
      </c>
      <c r="D7432" s="358">
        <v>1039.31</v>
      </c>
    </row>
    <row r="7433" spans="1:4" ht="63.75">
      <c r="A7433" s="356">
        <v>42439</v>
      </c>
      <c r="B7433" s="357" t="s">
        <v>7878</v>
      </c>
      <c r="C7433" s="356" t="s">
        <v>641</v>
      </c>
      <c r="D7433" s="358">
        <v>925.43</v>
      </c>
    </row>
    <row r="7434" spans="1:4">
      <c r="A7434" s="356">
        <v>38381</v>
      </c>
      <c r="B7434" s="357" t="s">
        <v>7879</v>
      </c>
      <c r="C7434" s="356" t="s">
        <v>641</v>
      </c>
      <c r="D7434" s="358">
        <v>10.039999999999999</v>
      </c>
    </row>
    <row r="7435" spans="1:4" ht="25.5">
      <c r="A7435" s="356">
        <v>39621</v>
      </c>
      <c r="B7435" s="357" t="s">
        <v>7880</v>
      </c>
      <c r="C7435" s="356" t="s">
        <v>652</v>
      </c>
      <c r="D7435" s="358">
        <v>989.31</v>
      </c>
    </row>
    <row r="7436" spans="1:4" ht="25.5">
      <c r="A7436" s="356">
        <v>39624</v>
      </c>
      <c r="B7436" s="357" t="s">
        <v>7881</v>
      </c>
      <c r="C7436" s="356" t="s">
        <v>652</v>
      </c>
      <c r="D7436" s="358">
        <v>1091.31</v>
      </c>
    </row>
    <row r="7437" spans="1:4" ht="25.5">
      <c r="A7437" s="356">
        <v>39615</v>
      </c>
      <c r="B7437" s="357" t="s">
        <v>7882</v>
      </c>
      <c r="C7437" s="356" t="s">
        <v>641</v>
      </c>
      <c r="D7437" s="358">
        <v>440.99</v>
      </c>
    </row>
    <row r="7438" spans="1:4" ht="25.5">
      <c r="A7438" s="356">
        <v>39620</v>
      </c>
      <c r="B7438" s="357" t="s">
        <v>7883</v>
      </c>
      <c r="C7438" s="356" t="s">
        <v>641</v>
      </c>
      <c r="D7438" s="358">
        <v>673.51</v>
      </c>
    </row>
    <row r="7439" spans="1:4" ht="25.5">
      <c r="A7439" s="356">
        <v>39623</v>
      </c>
      <c r="B7439" s="357" t="s">
        <v>7884</v>
      </c>
      <c r="C7439" s="356" t="s">
        <v>641</v>
      </c>
      <c r="D7439" s="358">
        <v>721.39</v>
      </c>
    </row>
    <row r="7440" spans="1:4" ht="25.5">
      <c r="A7440" s="356">
        <v>36207</v>
      </c>
      <c r="B7440" s="357" t="s">
        <v>7885</v>
      </c>
      <c r="C7440" s="356" t="s">
        <v>641</v>
      </c>
      <c r="D7440" s="358">
        <v>460.34</v>
      </c>
    </row>
    <row r="7441" spans="1:4" ht="25.5">
      <c r="A7441" s="356">
        <v>36209</v>
      </c>
      <c r="B7441" s="357" t="s">
        <v>7886</v>
      </c>
      <c r="C7441" s="356" t="s">
        <v>641</v>
      </c>
      <c r="D7441" s="358">
        <v>528.30999999999995</v>
      </c>
    </row>
    <row r="7442" spans="1:4" ht="38.25">
      <c r="A7442" s="356">
        <v>36210</v>
      </c>
      <c r="B7442" s="357" t="s">
        <v>7887</v>
      </c>
      <c r="C7442" s="356" t="s">
        <v>641</v>
      </c>
      <c r="D7442" s="358">
        <v>571.62</v>
      </c>
    </row>
    <row r="7443" spans="1:4" ht="25.5">
      <c r="A7443" s="356">
        <v>36204</v>
      </c>
      <c r="B7443" s="357" t="s">
        <v>7888</v>
      </c>
      <c r="C7443" s="356" t="s">
        <v>641</v>
      </c>
      <c r="D7443" s="358">
        <v>202.67</v>
      </c>
    </row>
    <row r="7444" spans="1:4" ht="25.5">
      <c r="A7444" s="356">
        <v>36205</v>
      </c>
      <c r="B7444" s="357" t="s">
        <v>7889</v>
      </c>
      <c r="C7444" s="356" t="s">
        <v>641</v>
      </c>
      <c r="D7444" s="358">
        <v>225.09</v>
      </c>
    </row>
    <row r="7445" spans="1:4" ht="25.5">
      <c r="A7445" s="356">
        <v>36081</v>
      </c>
      <c r="B7445" s="357" t="s">
        <v>7890</v>
      </c>
      <c r="C7445" s="356" t="s">
        <v>641</v>
      </c>
      <c r="D7445" s="358">
        <v>240</v>
      </c>
    </row>
    <row r="7446" spans="1:4" ht="25.5">
      <c r="A7446" s="356">
        <v>36206</v>
      </c>
      <c r="B7446" s="357" t="s">
        <v>7891</v>
      </c>
      <c r="C7446" s="356" t="s">
        <v>641</v>
      </c>
      <c r="D7446" s="358">
        <v>251.44</v>
      </c>
    </row>
    <row r="7447" spans="1:4" ht="25.5">
      <c r="A7447" s="356">
        <v>36218</v>
      </c>
      <c r="B7447" s="357" t="s">
        <v>7892</v>
      </c>
      <c r="C7447" s="356" t="s">
        <v>641</v>
      </c>
      <c r="D7447" s="358">
        <v>97.84</v>
      </c>
    </row>
    <row r="7448" spans="1:4" ht="25.5">
      <c r="A7448" s="356">
        <v>36220</v>
      </c>
      <c r="B7448" s="357" t="s">
        <v>7893</v>
      </c>
      <c r="C7448" s="356" t="s">
        <v>641</v>
      </c>
      <c r="D7448" s="358">
        <v>112.2</v>
      </c>
    </row>
    <row r="7449" spans="1:4" ht="25.5">
      <c r="A7449" s="356">
        <v>36080</v>
      </c>
      <c r="B7449" s="357" t="s">
        <v>7894</v>
      </c>
      <c r="C7449" s="356" t="s">
        <v>641</v>
      </c>
      <c r="D7449" s="358">
        <v>121.36</v>
      </c>
    </row>
    <row r="7450" spans="1:4" ht="25.5">
      <c r="A7450" s="356">
        <v>36223</v>
      </c>
      <c r="B7450" s="357" t="s">
        <v>7895</v>
      </c>
      <c r="C7450" s="356" t="s">
        <v>641</v>
      </c>
      <c r="D7450" s="358">
        <v>127.08</v>
      </c>
    </row>
    <row r="7451" spans="1:4" ht="25.5">
      <c r="A7451" s="356">
        <v>546</v>
      </c>
      <c r="B7451" s="357" t="s">
        <v>7896</v>
      </c>
      <c r="C7451" s="356" t="s">
        <v>638</v>
      </c>
      <c r="D7451" s="358">
        <v>12.5</v>
      </c>
    </row>
    <row r="7452" spans="1:4" ht="25.5">
      <c r="A7452" s="356">
        <v>566</v>
      </c>
      <c r="B7452" s="357" t="s">
        <v>7897</v>
      </c>
      <c r="C7452" s="356" t="s">
        <v>645</v>
      </c>
      <c r="D7452" s="358">
        <v>5.93</v>
      </c>
    </row>
    <row r="7453" spans="1:4" ht="25.5">
      <c r="A7453" s="356">
        <v>565</v>
      </c>
      <c r="B7453" s="357" t="s">
        <v>7898</v>
      </c>
      <c r="C7453" s="356" t="s">
        <v>645</v>
      </c>
      <c r="D7453" s="358">
        <v>21.62</v>
      </c>
    </row>
    <row r="7454" spans="1:4" ht="25.5">
      <c r="A7454" s="356">
        <v>555</v>
      </c>
      <c r="B7454" s="357" t="s">
        <v>7899</v>
      </c>
      <c r="C7454" s="356" t="s">
        <v>645</v>
      </c>
      <c r="D7454" s="358">
        <v>15.33</v>
      </c>
    </row>
    <row r="7455" spans="1:4" ht="25.5">
      <c r="A7455" s="356">
        <v>557</v>
      </c>
      <c r="B7455" s="357" t="s">
        <v>7900</v>
      </c>
      <c r="C7455" s="356" t="s">
        <v>645</v>
      </c>
      <c r="D7455" s="358">
        <v>48.1</v>
      </c>
    </row>
    <row r="7456" spans="1:4" ht="25.5">
      <c r="A7456" s="356">
        <v>552</v>
      </c>
      <c r="B7456" s="357" t="s">
        <v>7901</v>
      </c>
      <c r="C7456" s="356" t="s">
        <v>645</v>
      </c>
      <c r="D7456" s="358">
        <v>23.86</v>
      </c>
    </row>
    <row r="7457" spans="1:4" ht="25.5">
      <c r="A7457" s="356">
        <v>563</v>
      </c>
      <c r="B7457" s="357" t="s">
        <v>7902</v>
      </c>
      <c r="C7457" s="356" t="s">
        <v>645</v>
      </c>
      <c r="D7457" s="358">
        <v>35.86</v>
      </c>
    </row>
    <row r="7458" spans="1:4" ht="25.5">
      <c r="A7458" s="356">
        <v>549</v>
      </c>
      <c r="B7458" s="357" t="s">
        <v>7903</v>
      </c>
      <c r="C7458" s="356" t="s">
        <v>645</v>
      </c>
      <c r="D7458" s="358">
        <v>64.540000000000006</v>
      </c>
    </row>
    <row r="7459" spans="1:4" ht="25.5">
      <c r="A7459" s="356">
        <v>551</v>
      </c>
      <c r="B7459" s="357" t="s">
        <v>7904</v>
      </c>
      <c r="C7459" s="356" t="s">
        <v>645</v>
      </c>
      <c r="D7459" s="358">
        <v>127.79</v>
      </c>
    </row>
    <row r="7460" spans="1:4" ht="25.5">
      <c r="A7460" s="356">
        <v>559</v>
      </c>
      <c r="B7460" s="357" t="s">
        <v>7905</v>
      </c>
      <c r="C7460" s="356" t="s">
        <v>645</v>
      </c>
      <c r="D7460" s="358">
        <v>31.94</v>
      </c>
    </row>
    <row r="7461" spans="1:4" ht="25.5">
      <c r="A7461" s="356">
        <v>560</v>
      </c>
      <c r="B7461" s="357" t="s">
        <v>7906</v>
      </c>
      <c r="C7461" s="356" t="s">
        <v>645</v>
      </c>
      <c r="D7461" s="358">
        <v>39.96</v>
      </c>
    </row>
    <row r="7462" spans="1:4" ht="25.5">
      <c r="A7462" s="356">
        <v>547</v>
      </c>
      <c r="B7462" s="357" t="s">
        <v>7907</v>
      </c>
      <c r="C7462" s="356" t="s">
        <v>645</v>
      </c>
      <c r="D7462" s="358">
        <v>47.85</v>
      </c>
    </row>
    <row r="7463" spans="1:4" ht="25.5">
      <c r="A7463" s="356">
        <v>38127</v>
      </c>
      <c r="B7463" s="357" t="s">
        <v>7908</v>
      </c>
      <c r="C7463" s="356" t="s">
        <v>641</v>
      </c>
      <c r="D7463" s="358">
        <v>411.31</v>
      </c>
    </row>
    <row r="7464" spans="1:4" ht="25.5">
      <c r="A7464" s="356">
        <v>38060</v>
      </c>
      <c r="B7464" s="357" t="s">
        <v>7909</v>
      </c>
      <c r="C7464" s="356" t="s">
        <v>641</v>
      </c>
      <c r="D7464" s="358">
        <v>80.209999999999994</v>
      </c>
    </row>
    <row r="7465" spans="1:4" ht="25.5">
      <c r="A7465" s="356">
        <v>10956</v>
      </c>
      <c r="B7465" s="357" t="s">
        <v>7910</v>
      </c>
      <c r="C7465" s="356" t="s">
        <v>641</v>
      </c>
      <c r="D7465" s="358">
        <v>83.32</v>
      </c>
    </row>
    <row r="7466" spans="1:4">
      <c r="A7466" s="356">
        <v>39380</v>
      </c>
      <c r="B7466" s="357" t="s">
        <v>7911</v>
      </c>
      <c r="C7466" s="356" t="s">
        <v>641</v>
      </c>
      <c r="D7466" s="358">
        <v>19.34</v>
      </c>
    </row>
    <row r="7467" spans="1:4" ht="25.5">
      <c r="A7467" s="356">
        <v>13374</v>
      </c>
      <c r="B7467" s="357" t="s">
        <v>7912</v>
      </c>
      <c r="C7467" s="356" t="s">
        <v>641</v>
      </c>
      <c r="D7467" s="358">
        <v>81.58</v>
      </c>
    </row>
    <row r="7468" spans="1:4" ht="25.5">
      <c r="A7468" s="356">
        <v>37597</v>
      </c>
      <c r="B7468" s="357" t="s">
        <v>7913</v>
      </c>
      <c r="C7468" s="356" t="s">
        <v>641</v>
      </c>
      <c r="D7468" s="358">
        <v>533781.25</v>
      </c>
    </row>
    <row r="7469" spans="1:4" ht="76.5">
      <c r="A7469" s="356">
        <v>183</v>
      </c>
      <c r="B7469" s="357" t="s">
        <v>7914</v>
      </c>
      <c r="C7469" s="356" t="s">
        <v>643</v>
      </c>
      <c r="D7469" s="358">
        <v>111.99</v>
      </c>
    </row>
    <row r="7470" spans="1:4" ht="63.75">
      <c r="A7470" s="356">
        <v>184</v>
      </c>
      <c r="B7470" s="357" t="s">
        <v>7915</v>
      </c>
      <c r="C7470" s="356" t="s">
        <v>643</v>
      </c>
      <c r="D7470" s="358">
        <v>69.36</v>
      </c>
    </row>
    <row r="7471" spans="1:4" ht="76.5">
      <c r="A7471" s="356">
        <v>181</v>
      </c>
      <c r="B7471" s="357" t="s">
        <v>7916</v>
      </c>
      <c r="C7471" s="356" t="s">
        <v>643</v>
      </c>
      <c r="D7471" s="358">
        <v>149.56</v>
      </c>
    </row>
    <row r="7472" spans="1:4" ht="63.75">
      <c r="A7472" s="356">
        <v>20001</v>
      </c>
      <c r="B7472" s="357" t="s">
        <v>7917</v>
      </c>
      <c r="C7472" s="356" t="s">
        <v>643</v>
      </c>
      <c r="D7472" s="358">
        <v>86.7</v>
      </c>
    </row>
    <row r="7473" spans="1:4" ht="51">
      <c r="A7473" s="356">
        <v>39837</v>
      </c>
      <c r="B7473" s="357" t="s">
        <v>7918</v>
      </c>
      <c r="C7473" s="356" t="s">
        <v>643</v>
      </c>
      <c r="D7473" s="358">
        <v>285.39</v>
      </c>
    </row>
    <row r="7474" spans="1:4" ht="51">
      <c r="A7474" s="356">
        <v>10535</v>
      </c>
      <c r="B7474" s="357" t="s">
        <v>7919</v>
      </c>
      <c r="C7474" s="356" t="s">
        <v>641</v>
      </c>
      <c r="D7474" s="358">
        <v>4897.8999999999996</v>
      </c>
    </row>
    <row r="7475" spans="1:4" ht="38.25">
      <c r="A7475" s="356">
        <v>10537</v>
      </c>
      <c r="B7475" s="357" t="s">
        <v>7920</v>
      </c>
      <c r="C7475" s="356" t="s">
        <v>641</v>
      </c>
      <c r="D7475" s="358">
        <v>6679.4</v>
      </c>
    </row>
    <row r="7476" spans="1:4" ht="38.25">
      <c r="A7476" s="356">
        <v>13891</v>
      </c>
      <c r="B7476" s="357" t="s">
        <v>7921</v>
      </c>
      <c r="C7476" s="356" t="s">
        <v>641</v>
      </c>
      <c r="D7476" s="358">
        <v>6126.52</v>
      </c>
    </row>
    <row r="7477" spans="1:4" ht="38.25">
      <c r="A7477" s="356">
        <v>25975</v>
      </c>
      <c r="B7477" s="357" t="s">
        <v>7922</v>
      </c>
      <c r="C7477" s="356" t="s">
        <v>641</v>
      </c>
      <c r="D7477" s="358">
        <v>26647.89</v>
      </c>
    </row>
    <row r="7478" spans="1:4" ht="51">
      <c r="A7478" s="356">
        <v>36396</v>
      </c>
      <c r="B7478" s="357" t="s">
        <v>7923</v>
      </c>
      <c r="C7478" s="356" t="s">
        <v>641</v>
      </c>
      <c r="D7478" s="358">
        <v>5603.52</v>
      </c>
    </row>
    <row r="7479" spans="1:4" ht="51">
      <c r="A7479" s="356">
        <v>36397</v>
      </c>
      <c r="B7479" s="357" t="s">
        <v>7924</v>
      </c>
      <c r="C7479" s="356" t="s">
        <v>641</v>
      </c>
      <c r="D7479" s="358">
        <v>19923.66</v>
      </c>
    </row>
    <row r="7480" spans="1:4" ht="38.25">
      <c r="A7480" s="356">
        <v>36398</v>
      </c>
      <c r="B7480" s="357" t="s">
        <v>7925</v>
      </c>
      <c r="C7480" s="356" t="s">
        <v>641</v>
      </c>
      <c r="D7480" s="358">
        <v>24215.54</v>
      </c>
    </row>
    <row r="7481" spans="1:4">
      <c r="A7481" s="356">
        <v>647</v>
      </c>
      <c r="B7481" s="357" t="s">
        <v>7926</v>
      </c>
      <c r="C7481" s="356" t="s">
        <v>644</v>
      </c>
      <c r="D7481" s="358">
        <v>9.7100000000000009</v>
      </c>
    </row>
    <row r="7482" spans="1:4" ht="25.5">
      <c r="A7482" s="356">
        <v>40920</v>
      </c>
      <c r="B7482" s="357" t="s">
        <v>7927</v>
      </c>
      <c r="C7482" s="356" t="s">
        <v>759</v>
      </c>
      <c r="D7482" s="358">
        <v>1722</v>
      </c>
    </row>
    <row r="7483" spans="1:4" ht="38.25">
      <c r="A7483" s="356">
        <v>38783</v>
      </c>
      <c r="B7483" s="357" t="s">
        <v>7928</v>
      </c>
      <c r="C7483" s="356" t="s">
        <v>641</v>
      </c>
      <c r="D7483" s="358">
        <v>1.23</v>
      </c>
    </row>
    <row r="7484" spans="1:4" ht="25.5">
      <c r="A7484" s="356">
        <v>37593</v>
      </c>
      <c r="B7484" s="357" t="s">
        <v>7929</v>
      </c>
      <c r="C7484" s="356" t="s">
        <v>641</v>
      </c>
      <c r="D7484" s="358">
        <v>3.02</v>
      </c>
    </row>
    <row r="7485" spans="1:4" ht="25.5">
      <c r="A7485" s="356">
        <v>37594</v>
      </c>
      <c r="B7485" s="357" t="s">
        <v>7930</v>
      </c>
      <c r="C7485" s="356" t="s">
        <v>641</v>
      </c>
      <c r="D7485" s="358">
        <v>3.76</v>
      </c>
    </row>
    <row r="7486" spans="1:4" ht="25.5">
      <c r="A7486" s="356">
        <v>37592</v>
      </c>
      <c r="B7486" s="357" t="s">
        <v>7931</v>
      </c>
      <c r="C7486" s="356" t="s">
        <v>641</v>
      </c>
      <c r="D7486" s="358">
        <v>2.38</v>
      </c>
    </row>
    <row r="7487" spans="1:4" ht="25.5">
      <c r="A7487" s="356">
        <v>7266</v>
      </c>
      <c r="B7487" s="357" t="s">
        <v>7932</v>
      </c>
      <c r="C7487" s="356" t="s">
        <v>651</v>
      </c>
      <c r="D7487" s="358">
        <v>920</v>
      </c>
    </row>
    <row r="7488" spans="1:4" ht="25.5">
      <c r="A7488" s="356">
        <v>7270</v>
      </c>
      <c r="B7488" s="357" t="s">
        <v>7933</v>
      </c>
      <c r="C7488" s="356" t="s">
        <v>641</v>
      </c>
      <c r="D7488" s="358">
        <v>1.06</v>
      </c>
    </row>
    <row r="7489" spans="1:4" ht="25.5">
      <c r="A7489" s="356">
        <v>7267</v>
      </c>
      <c r="B7489" s="357" t="s">
        <v>7934</v>
      </c>
      <c r="C7489" s="356" t="s">
        <v>641</v>
      </c>
      <c r="D7489" s="358">
        <v>0.83</v>
      </c>
    </row>
    <row r="7490" spans="1:4" ht="25.5">
      <c r="A7490" s="356">
        <v>7269</v>
      </c>
      <c r="B7490" s="357" t="s">
        <v>7935</v>
      </c>
      <c r="C7490" s="356" t="s">
        <v>641</v>
      </c>
      <c r="D7490" s="358">
        <v>0.84</v>
      </c>
    </row>
    <row r="7491" spans="1:4" ht="25.5">
      <c r="A7491" s="356">
        <v>7271</v>
      </c>
      <c r="B7491" s="357" t="s">
        <v>7936</v>
      </c>
      <c r="C7491" s="356" t="s">
        <v>641</v>
      </c>
      <c r="D7491" s="358">
        <v>0.92</v>
      </c>
    </row>
    <row r="7492" spans="1:4" ht="25.5">
      <c r="A7492" s="356">
        <v>7268</v>
      </c>
      <c r="B7492" s="357" t="s">
        <v>7937</v>
      </c>
      <c r="C7492" s="356" t="s">
        <v>641</v>
      </c>
      <c r="D7492" s="358">
        <v>1.28</v>
      </c>
    </row>
    <row r="7493" spans="1:4" ht="25.5">
      <c r="A7493" s="356">
        <v>34556</v>
      </c>
      <c r="B7493" s="357" t="s">
        <v>7938</v>
      </c>
      <c r="C7493" s="356" t="s">
        <v>641</v>
      </c>
      <c r="D7493" s="358">
        <v>3.41</v>
      </c>
    </row>
    <row r="7494" spans="1:4" ht="25.5">
      <c r="A7494" s="356">
        <v>37873</v>
      </c>
      <c r="B7494" s="357" t="s">
        <v>7939</v>
      </c>
      <c r="C7494" s="356" t="s">
        <v>641</v>
      </c>
      <c r="D7494" s="358">
        <v>3.47</v>
      </c>
    </row>
    <row r="7495" spans="1:4" ht="25.5">
      <c r="A7495" s="356">
        <v>34564</v>
      </c>
      <c r="B7495" s="357" t="s">
        <v>7940</v>
      </c>
      <c r="C7495" s="356" t="s">
        <v>641</v>
      </c>
      <c r="D7495" s="358">
        <v>3.63</v>
      </c>
    </row>
    <row r="7496" spans="1:4" ht="25.5">
      <c r="A7496" s="356">
        <v>34565</v>
      </c>
      <c r="B7496" s="357" t="s">
        <v>7941</v>
      </c>
      <c r="C7496" s="356" t="s">
        <v>641</v>
      </c>
      <c r="D7496" s="358">
        <v>3.84</v>
      </c>
    </row>
    <row r="7497" spans="1:4" ht="25.5">
      <c r="A7497" s="356">
        <v>38590</v>
      </c>
      <c r="B7497" s="357" t="s">
        <v>7942</v>
      </c>
      <c r="C7497" s="356" t="s">
        <v>641</v>
      </c>
      <c r="D7497" s="358">
        <v>2.84</v>
      </c>
    </row>
    <row r="7498" spans="1:4" ht="25.5">
      <c r="A7498" s="356">
        <v>34566</v>
      </c>
      <c r="B7498" s="357" t="s">
        <v>7943</v>
      </c>
      <c r="C7498" s="356" t="s">
        <v>641</v>
      </c>
      <c r="D7498" s="358">
        <v>2.98</v>
      </c>
    </row>
    <row r="7499" spans="1:4" ht="25.5">
      <c r="A7499" s="356">
        <v>34567</v>
      </c>
      <c r="B7499" s="357" t="s">
        <v>7944</v>
      </c>
      <c r="C7499" s="356" t="s">
        <v>641</v>
      </c>
      <c r="D7499" s="358">
        <v>3.16</v>
      </c>
    </row>
    <row r="7500" spans="1:4" ht="25.5">
      <c r="A7500" s="356">
        <v>38591</v>
      </c>
      <c r="B7500" s="357" t="s">
        <v>7945</v>
      </c>
      <c r="C7500" s="356" t="s">
        <v>641</v>
      </c>
      <c r="D7500" s="358">
        <v>2.87</v>
      </c>
    </row>
    <row r="7501" spans="1:4" ht="25.5">
      <c r="A7501" s="356">
        <v>34568</v>
      </c>
      <c r="B7501" s="357" t="s">
        <v>7946</v>
      </c>
      <c r="C7501" s="356" t="s">
        <v>641</v>
      </c>
      <c r="D7501" s="358">
        <v>3.74</v>
      </c>
    </row>
    <row r="7502" spans="1:4" ht="25.5">
      <c r="A7502" s="356">
        <v>34569</v>
      </c>
      <c r="B7502" s="357" t="s">
        <v>7947</v>
      </c>
      <c r="C7502" s="356" t="s">
        <v>641</v>
      </c>
      <c r="D7502" s="358">
        <v>3.84</v>
      </c>
    </row>
    <row r="7503" spans="1:4" ht="25.5">
      <c r="A7503" s="356">
        <v>34570</v>
      </c>
      <c r="B7503" s="357" t="s">
        <v>7948</v>
      </c>
      <c r="C7503" s="356" t="s">
        <v>641</v>
      </c>
      <c r="D7503" s="358">
        <v>4.17</v>
      </c>
    </row>
    <row r="7504" spans="1:4" ht="25.5">
      <c r="A7504" s="356">
        <v>25070</v>
      </c>
      <c r="B7504" s="357" t="s">
        <v>7949</v>
      </c>
      <c r="C7504" s="356" t="s">
        <v>641</v>
      </c>
      <c r="D7504" s="358">
        <v>3.14</v>
      </c>
    </row>
    <row r="7505" spans="1:4" ht="25.5">
      <c r="A7505" s="356">
        <v>34571</v>
      </c>
      <c r="B7505" s="357" t="s">
        <v>7950</v>
      </c>
      <c r="C7505" s="356" t="s">
        <v>641</v>
      </c>
      <c r="D7505" s="358">
        <v>3.17</v>
      </c>
    </row>
    <row r="7506" spans="1:4" ht="25.5">
      <c r="A7506" s="356">
        <v>34573</v>
      </c>
      <c r="B7506" s="357" t="s">
        <v>7951</v>
      </c>
      <c r="C7506" s="356" t="s">
        <v>641</v>
      </c>
      <c r="D7506" s="358">
        <v>3.33</v>
      </c>
    </row>
    <row r="7507" spans="1:4" ht="25.5">
      <c r="A7507" s="356">
        <v>37107</v>
      </c>
      <c r="B7507" s="357" t="s">
        <v>7952</v>
      </c>
      <c r="C7507" s="356" t="s">
        <v>641</v>
      </c>
      <c r="D7507" s="358">
        <v>4.4000000000000004</v>
      </c>
    </row>
    <row r="7508" spans="1:4" ht="25.5">
      <c r="A7508" s="356">
        <v>34576</v>
      </c>
      <c r="B7508" s="357" t="s">
        <v>7953</v>
      </c>
      <c r="C7508" s="356" t="s">
        <v>641</v>
      </c>
      <c r="D7508" s="358">
        <v>4.8600000000000003</v>
      </c>
    </row>
    <row r="7509" spans="1:4" ht="25.5">
      <c r="A7509" s="356">
        <v>34577</v>
      </c>
      <c r="B7509" s="357" t="s">
        <v>7954</v>
      </c>
      <c r="C7509" s="356" t="s">
        <v>641</v>
      </c>
      <c r="D7509" s="358">
        <v>5.07</v>
      </c>
    </row>
    <row r="7510" spans="1:4" ht="25.5">
      <c r="A7510" s="356">
        <v>34578</v>
      </c>
      <c r="B7510" s="357" t="s">
        <v>7955</v>
      </c>
      <c r="C7510" s="356" t="s">
        <v>641</v>
      </c>
      <c r="D7510" s="358">
        <v>5.5</v>
      </c>
    </row>
    <row r="7511" spans="1:4" ht="25.5">
      <c r="A7511" s="356">
        <v>34579</v>
      </c>
      <c r="B7511" s="357" t="s">
        <v>7956</v>
      </c>
      <c r="C7511" s="356" t="s">
        <v>641</v>
      </c>
      <c r="D7511" s="358">
        <v>5.86</v>
      </c>
    </row>
    <row r="7512" spans="1:4" ht="25.5">
      <c r="A7512" s="356">
        <v>25067</v>
      </c>
      <c r="B7512" s="357" t="s">
        <v>7957</v>
      </c>
      <c r="C7512" s="356" t="s">
        <v>641</v>
      </c>
      <c r="D7512" s="358">
        <v>3.92</v>
      </c>
    </row>
    <row r="7513" spans="1:4" ht="25.5">
      <c r="A7513" s="356">
        <v>34580</v>
      </c>
      <c r="B7513" s="357" t="s">
        <v>7958</v>
      </c>
      <c r="C7513" s="356" t="s">
        <v>641</v>
      </c>
      <c r="D7513" s="358">
        <v>4.38</v>
      </c>
    </row>
    <row r="7514" spans="1:4" ht="25.5">
      <c r="A7514" s="356">
        <v>25071</v>
      </c>
      <c r="B7514" s="357" t="s">
        <v>7959</v>
      </c>
      <c r="C7514" s="356" t="s">
        <v>641</v>
      </c>
      <c r="D7514" s="358">
        <v>2.1800000000000002</v>
      </c>
    </row>
    <row r="7515" spans="1:4">
      <c r="A7515" s="356">
        <v>38395</v>
      </c>
      <c r="B7515" s="357" t="s">
        <v>7960</v>
      </c>
      <c r="C7515" s="356" t="s">
        <v>641</v>
      </c>
      <c r="D7515" s="358">
        <v>8.39</v>
      </c>
    </row>
    <row r="7516" spans="1:4" ht="25.5">
      <c r="A7516" s="356">
        <v>34583</v>
      </c>
      <c r="B7516" s="357" t="s">
        <v>7961</v>
      </c>
      <c r="C7516" s="356" t="s">
        <v>646</v>
      </c>
      <c r="D7516" s="358">
        <v>61.72</v>
      </c>
    </row>
    <row r="7517" spans="1:4" ht="25.5">
      <c r="A7517" s="356">
        <v>34584</v>
      </c>
      <c r="B7517" s="357" t="s">
        <v>7962</v>
      </c>
      <c r="C7517" s="356" t="s">
        <v>646</v>
      </c>
      <c r="D7517" s="358">
        <v>34.549999999999997</v>
      </c>
    </row>
    <row r="7518" spans="1:4" ht="51">
      <c r="A7518" s="356">
        <v>709</v>
      </c>
      <c r="B7518" s="357" t="s">
        <v>7963</v>
      </c>
      <c r="C7518" s="356" t="s">
        <v>646</v>
      </c>
      <c r="D7518" s="358">
        <v>883.19</v>
      </c>
    </row>
    <row r="7519" spans="1:4" ht="25.5">
      <c r="A7519" s="356">
        <v>34599</v>
      </c>
      <c r="B7519" s="357" t="s">
        <v>7964</v>
      </c>
      <c r="C7519" s="356" t="s">
        <v>641</v>
      </c>
      <c r="D7519" s="358">
        <v>2.2400000000000002</v>
      </c>
    </row>
    <row r="7520" spans="1:4" ht="25.5">
      <c r="A7520" s="356">
        <v>34592</v>
      </c>
      <c r="B7520" s="357" t="s">
        <v>7965</v>
      </c>
      <c r="C7520" s="356" t="s">
        <v>641</v>
      </c>
      <c r="D7520" s="358">
        <v>2.4900000000000002</v>
      </c>
    </row>
    <row r="7521" spans="1:4" ht="25.5">
      <c r="A7521" s="356">
        <v>37103</v>
      </c>
      <c r="B7521" s="357" t="s">
        <v>7966</v>
      </c>
      <c r="C7521" s="356" t="s">
        <v>641</v>
      </c>
      <c r="D7521" s="358">
        <v>2.85</v>
      </c>
    </row>
    <row r="7522" spans="1:4" ht="25.5">
      <c r="A7522" s="356">
        <v>34555</v>
      </c>
      <c r="B7522" s="357" t="s">
        <v>7967</v>
      </c>
      <c r="C7522" s="356" t="s">
        <v>641</v>
      </c>
      <c r="D7522" s="358">
        <v>3.62</v>
      </c>
    </row>
    <row r="7523" spans="1:4" ht="25.5">
      <c r="A7523" s="356">
        <v>674</v>
      </c>
      <c r="B7523" s="357" t="s">
        <v>7968</v>
      </c>
      <c r="C7523" s="356" t="s">
        <v>646</v>
      </c>
      <c r="D7523" s="358">
        <v>61.27</v>
      </c>
    </row>
    <row r="7524" spans="1:4" ht="25.5">
      <c r="A7524" s="356">
        <v>34600</v>
      </c>
      <c r="B7524" s="357" t="s">
        <v>7969</v>
      </c>
      <c r="C7524" s="356" t="s">
        <v>646</v>
      </c>
      <c r="D7524" s="358">
        <v>90</v>
      </c>
    </row>
    <row r="7525" spans="1:4" ht="25.5">
      <c r="A7525" s="356">
        <v>652</v>
      </c>
      <c r="B7525" s="357" t="s">
        <v>7970</v>
      </c>
      <c r="C7525" s="356" t="s">
        <v>646</v>
      </c>
      <c r="D7525" s="358">
        <v>137.87</v>
      </c>
    </row>
    <row r="7526" spans="1:4" ht="25.5">
      <c r="A7526" s="356">
        <v>651</v>
      </c>
      <c r="B7526" s="357" t="s">
        <v>7971</v>
      </c>
      <c r="C7526" s="356" t="s">
        <v>641</v>
      </c>
      <c r="D7526" s="358">
        <v>2.75</v>
      </c>
    </row>
    <row r="7527" spans="1:4" ht="25.5">
      <c r="A7527" s="356">
        <v>654</v>
      </c>
      <c r="B7527" s="357" t="s">
        <v>7972</v>
      </c>
      <c r="C7527" s="356" t="s">
        <v>641</v>
      </c>
      <c r="D7527" s="358">
        <v>3.41</v>
      </c>
    </row>
    <row r="7528" spans="1:4" ht="25.5">
      <c r="A7528" s="356">
        <v>650</v>
      </c>
      <c r="B7528" s="357" t="s">
        <v>7973</v>
      </c>
      <c r="C7528" s="356" t="s">
        <v>641</v>
      </c>
      <c r="D7528" s="358">
        <v>2.2000000000000002</v>
      </c>
    </row>
    <row r="7529" spans="1:4" ht="25.5">
      <c r="A7529" s="356">
        <v>716</v>
      </c>
      <c r="B7529" s="357" t="s">
        <v>7974</v>
      </c>
      <c r="C7529" s="356" t="s">
        <v>641</v>
      </c>
      <c r="D7529" s="358">
        <v>23.24</v>
      </c>
    </row>
    <row r="7530" spans="1:4" ht="25.5">
      <c r="A7530" s="356">
        <v>715</v>
      </c>
      <c r="B7530" s="357" t="s">
        <v>7975</v>
      </c>
      <c r="C7530" s="356" t="s">
        <v>641</v>
      </c>
      <c r="D7530" s="358">
        <v>22.99</v>
      </c>
    </row>
    <row r="7531" spans="1:4" ht="25.5">
      <c r="A7531" s="356">
        <v>718</v>
      </c>
      <c r="B7531" s="357" t="s">
        <v>7976</v>
      </c>
      <c r="C7531" s="356" t="s">
        <v>641</v>
      </c>
      <c r="D7531" s="358">
        <v>34.25</v>
      </c>
    </row>
    <row r="7532" spans="1:4" ht="25.5">
      <c r="A7532" s="356">
        <v>11981</v>
      </c>
      <c r="B7532" s="357" t="s">
        <v>7977</v>
      </c>
      <c r="C7532" s="356" t="s">
        <v>641</v>
      </c>
      <c r="D7532" s="358">
        <v>23.49</v>
      </c>
    </row>
    <row r="7533" spans="1:4" ht="25.5">
      <c r="A7533" s="356">
        <v>34586</v>
      </c>
      <c r="B7533" s="357" t="s">
        <v>7978</v>
      </c>
      <c r="C7533" s="356" t="s">
        <v>641</v>
      </c>
      <c r="D7533" s="358">
        <v>2.58</v>
      </c>
    </row>
    <row r="7534" spans="1:4" ht="25.5">
      <c r="A7534" s="356">
        <v>38603</v>
      </c>
      <c r="B7534" s="357" t="s">
        <v>7979</v>
      </c>
      <c r="C7534" s="356" t="s">
        <v>641</v>
      </c>
      <c r="D7534" s="358">
        <v>3.12</v>
      </c>
    </row>
    <row r="7535" spans="1:4" ht="25.5">
      <c r="A7535" s="356">
        <v>34588</v>
      </c>
      <c r="B7535" s="357" t="s">
        <v>7980</v>
      </c>
      <c r="C7535" s="356" t="s">
        <v>641</v>
      </c>
      <c r="D7535" s="358">
        <v>3.37</v>
      </c>
    </row>
    <row r="7536" spans="1:4" ht="25.5">
      <c r="A7536" s="356">
        <v>34590</v>
      </c>
      <c r="B7536" s="357" t="s">
        <v>7981</v>
      </c>
      <c r="C7536" s="356" t="s">
        <v>641</v>
      </c>
      <c r="D7536" s="358">
        <v>3.08</v>
      </c>
    </row>
    <row r="7537" spans="1:4" ht="25.5">
      <c r="A7537" s="356">
        <v>34591</v>
      </c>
      <c r="B7537" s="357" t="s">
        <v>7982</v>
      </c>
      <c r="C7537" s="356" t="s">
        <v>641</v>
      </c>
      <c r="D7537" s="358">
        <v>4.17</v>
      </c>
    </row>
    <row r="7538" spans="1:4" ht="25.5">
      <c r="A7538" s="356">
        <v>41372</v>
      </c>
      <c r="B7538" s="357" t="s">
        <v>7983</v>
      </c>
      <c r="C7538" s="356" t="s">
        <v>646</v>
      </c>
      <c r="D7538" s="358">
        <v>85.99</v>
      </c>
    </row>
    <row r="7539" spans="1:4" ht="25.5">
      <c r="A7539" s="356">
        <v>41371</v>
      </c>
      <c r="B7539" s="357" t="s">
        <v>7984</v>
      </c>
      <c r="C7539" s="356" t="s">
        <v>646</v>
      </c>
      <c r="D7539" s="358">
        <v>50.83</v>
      </c>
    </row>
    <row r="7540" spans="1:4" ht="51">
      <c r="A7540" s="356">
        <v>40517</v>
      </c>
      <c r="B7540" s="357" t="s">
        <v>7985</v>
      </c>
      <c r="C7540" s="356" t="s">
        <v>646</v>
      </c>
      <c r="D7540" s="358">
        <v>51.97</v>
      </c>
    </row>
    <row r="7541" spans="1:4" ht="63.75">
      <c r="A7541" s="356">
        <v>40515</v>
      </c>
      <c r="B7541" s="357" t="s">
        <v>7986</v>
      </c>
      <c r="C7541" s="356" t="s">
        <v>646</v>
      </c>
      <c r="D7541" s="358">
        <v>116.94</v>
      </c>
    </row>
    <row r="7542" spans="1:4" ht="76.5">
      <c r="A7542" s="356">
        <v>40529</v>
      </c>
      <c r="B7542" s="357" t="s">
        <v>7987</v>
      </c>
      <c r="C7542" s="356" t="s">
        <v>646</v>
      </c>
      <c r="D7542" s="358">
        <v>74.709999999999994</v>
      </c>
    </row>
    <row r="7543" spans="1:4" ht="76.5">
      <c r="A7543" s="356">
        <v>36170</v>
      </c>
      <c r="B7543" s="357" t="s">
        <v>7988</v>
      </c>
      <c r="C7543" s="356" t="s">
        <v>646</v>
      </c>
      <c r="D7543" s="358">
        <v>61.99</v>
      </c>
    </row>
    <row r="7544" spans="1:4" ht="76.5">
      <c r="A7544" s="356">
        <v>40524</v>
      </c>
      <c r="B7544" s="357" t="s">
        <v>7989</v>
      </c>
      <c r="C7544" s="356" t="s">
        <v>646</v>
      </c>
      <c r="D7544" s="358">
        <v>73.09</v>
      </c>
    </row>
    <row r="7545" spans="1:4" ht="63.75">
      <c r="A7545" s="356">
        <v>36156</v>
      </c>
      <c r="B7545" s="357" t="s">
        <v>7990</v>
      </c>
      <c r="C7545" s="356" t="s">
        <v>646</v>
      </c>
      <c r="D7545" s="358">
        <v>56.84</v>
      </c>
    </row>
    <row r="7546" spans="1:4" ht="76.5">
      <c r="A7546" s="356">
        <v>36155</v>
      </c>
      <c r="B7546" s="357" t="s">
        <v>7991</v>
      </c>
      <c r="C7546" s="356" t="s">
        <v>646</v>
      </c>
      <c r="D7546" s="358">
        <v>49.07</v>
      </c>
    </row>
    <row r="7547" spans="1:4" ht="63.75">
      <c r="A7547" s="356">
        <v>36154</v>
      </c>
      <c r="B7547" s="357" t="s">
        <v>7992</v>
      </c>
      <c r="C7547" s="356" t="s">
        <v>646</v>
      </c>
      <c r="D7547" s="358">
        <v>68.209999999999994</v>
      </c>
    </row>
    <row r="7548" spans="1:4" ht="51">
      <c r="A7548" s="356">
        <v>695</v>
      </c>
      <c r="B7548" s="357" t="s">
        <v>7993</v>
      </c>
      <c r="C7548" s="356" t="s">
        <v>646</v>
      </c>
      <c r="D7548" s="358">
        <v>50.1</v>
      </c>
    </row>
    <row r="7549" spans="1:4" ht="51">
      <c r="A7549" s="356">
        <v>679</v>
      </c>
      <c r="B7549" s="357" t="s">
        <v>7994</v>
      </c>
      <c r="C7549" s="356" t="s">
        <v>646</v>
      </c>
      <c r="D7549" s="358">
        <v>74.709999999999994</v>
      </c>
    </row>
    <row r="7550" spans="1:4" ht="51">
      <c r="A7550" s="356">
        <v>711</v>
      </c>
      <c r="B7550" s="357" t="s">
        <v>7995</v>
      </c>
      <c r="C7550" s="356" t="s">
        <v>646</v>
      </c>
      <c r="D7550" s="358">
        <v>49.42</v>
      </c>
    </row>
    <row r="7551" spans="1:4" ht="51">
      <c r="A7551" s="356">
        <v>712</v>
      </c>
      <c r="B7551" s="357" t="s">
        <v>7996</v>
      </c>
      <c r="C7551" s="356" t="s">
        <v>646</v>
      </c>
      <c r="D7551" s="358">
        <v>62.25</v>
      </c>
    </row>
    <row r="7552" spans="1:4" ht="38.25">
      <c r="A7552" s="356">
        <v>12614</v>
      </c>
      <c r="B7552" s="357" t="s">
        <v>7997</v>
      </c>
      <c r="C7552" s="356" t="s">
        <v>641</v>
      </c>
      <c r="D7552" s="358">
        <v>19.79</v>
      </c>
    </row>
    <row r="7553" spans="1:4" ht="25.5">
      <c r="A7553" s="356">
        <v>6140</v>
      </c>
      <c r="B7553" s="357" t="s">
        <v>7998</v>
      </c>
      <c r="C7553" s="356" t="s">
        <v>641</v>
      </c>
      <c r="D7553" s="358">
        <v>3.48</v>
      </c>
    </row>
    <row r="7554" spans="1:4" ht="25.5">
      <c r="A7554" s="356">
        <v>38399</v>
      </c>
      <c r="B7554" s="357" t="s">
        <v>7999</v>
      </c>
      <c r="C7554" s="356" t="s">
        <v>641</v>
      </c>
      <c r="D7554" s="358">
        <v>216.8</v>
      </c>
    </row>
    <row r="7555" spans="1:4" ht="63.75">
      <c r="A7555" s="356">
        <v>735</v>
      </c>
      <c r="B7555" s="357" t="s">
        <v>8000</v>
      </c>
      <c r="C7555" s="356" t="s">
        <v>641</v>
      </c>
      <c r="D7555" s="358">
        <v>2267.2800000000002</v>
      </c>
    </row>
    <row r="7556" spans="1:4" ht="51">
      <c r="A7556" s="356">
        <v>736</v>
      </c>
      <c r="B7556" s="357" t="s">
        <v>8001</v>
      </c>
      <c r="C7556" s="356" t="s">
        <v>641</v>
      </c>
      <c r="D7556" s="358">
        <v>1906.38</v>
      </c>
    </row>
    <row r="7557" spans="1:4" ht="51">
      <c r="A7557" s="356">
        <v>729</v>
      </c>
      <c r="B7557" s="357" t="s">
        <v>8002</v>
      </c>
      <c r="C7557" s="356" t="s">
        <v>641</v>
      </c>
      <c r="D7557" s="358">
        <v>776.87</v>
      </c>
    </row>
    <row r="7558" spans="1:4" ht="51">
      <c r="A7558" s="356">
        <v>39925</v>
      </c>
      <c r="B7558" s="357" t="s">
        <v>8003</v>
      </c>
      <c r="C7558" s="356" t="s">
        <v>641</v>
      </c>
      <c r="D7558" s="358">
        <v>11225.7</v>
      </c>
    </row>
    <row r="7559" spans="1:4" ht="51">
      <c r="A7559" s="356">
        <v>731</v>
      </c>
      <c r="B7559" s="357" t="s">
        <v>8004</v>
      </c>
      <c r="C7559" s="356" t="s">
        <v>641</v>
      </c>
      <c r="D7559" s="358">
        <v>756.08</v>
      </c>
    </row>
    <row r="7560" spans="1:4" ht="63.75">
      <c r="A7560" s="356">
        <v>10575</v>
      </c>
      <c r="B7560" s="357" t="s">
        <v>8005</v>
      </c>
      <c r="C7560" s="356" t="s">
        <v>641</v>
      </c>
      <c r="D7560" s="358">
        <v>1179.93</v>
      </c>
    </row>
    <row r="7561" spans="1:4" ht="51">
      <c r="A7561" s="356">
        <v>733</v>
      </c>
      <c r="B7561" s="357" t="s">
        <v>8006</v>
      </c>
      <c r="C7561" s="356" t="s">
        <v>641</v>
      </c>
      <c r="D7561" s="358">
        <v>1291.8800000000001</v>
      </c>
    </row>
    <row r="7562" spans="1:4" ht="51">
      <c r="A7562" s="356">
        <v>732</v>
      </c>
      <c r="B7562" s="357" t="s">
        <v>8007</v>
      </c>
      <c r="C7562" s="356" t="s">
        <v>641</v>
      </c>
      <c r="D7562" s="358">
        <v>1274.51</v>
      </c>
    </row>
    <row r="7563" spans="1:4" ht="51">
      <c r="A7563" s="356">
        <v>737</v>
      </c>
      <c r="B7563" s="357" t="s">
        <v>8008</v>
      </c>
      <c r="C7563" s="356" t="s">
        <v>641</v>
      </c>
      <c r="D7563" s="358">
        <v>7147.08</v>
      </c>
    </row>
    <row r="7564" spans="1:4" ht="51">
      <c r="A7564" s="356">
        <v>738</v>
      </c>
      <c r="B7564" s="357" t="s">
        <v>8009</v>
      </c>
      <c r="C7564" s="356" t="s">
        <v>641</v>
      </c>
      <c r="D7564" s="358">
        <v>3314.05</v>
      </c>
    </row>
    <row r="7565" spans="1:4" ht="51">
      <c r="A7565" s="356">
        <v>740</v>
      </c>
      <c r="B7565" s="357" t="s">
        <v>8010</v>
      </c>
      <c r="C7565" s="356" t="s">
        <v>641</v>
      </c>
      <c r="D7565" s="358">
        <v>6723.52</v>
      </c>
    </row>
    <row r="7566" spans="1:4" ht="51">
      <c r="A7566" s="356">
        <v>734</v>
      </c>
      <c r="B7566" s="357" t="s">
        <v>8011</v>
      </c>
      <c r="C7566" s="356" t="s">
        <v>641</v>
      </c>
      <c r="D7566" s="358">
        <v>1366.27</v>
      </c>
    </row>
    <row r="7567" spans="1:4" ht="25.5">
      <c r="A7567" s="356">
        <v>39008</v>
      </c>
      <c r="B7567" s="357" t="s">
        <v>8012</v>
      </c>
      <c r="C7567" s="356" t="s">
        <v>641</v>
      </c>
      <c r="D7567" s="358">
        <v>59706.89</v>
      </c>
    </row>
    <row r="7568" spans="1:4" ht="25.5">
      <c r="A7568" s="356">
        <v>39009</v>
      </c>
      <c r="B7568" s="357" t="s">
        <v>8013</v>
      </c>
      <c r="C7568" s="356" t="s">
        <v>641</v>
      </c>
      <c r="D7568" s="358">
        <v>63968.54</v>
      </c>
    </row>
    <row r="7569" spans="1:4" ht="76.5">
      <c r="A7569" s="356">
        <v>10587</v>
      </c>
      <c r="B7569" s="357" t="s">
        <v>8014</v>
      </c>
      <c r="C7569" s="356" t="s">
        <v>641</v>
      </c>
      <c r="D7569" s="358">
        <v>3115.83</v>
      </c>
    </row>
    <row r="7570" spans="1:4" ht="76.5">
      <c r="A7570" s="356">
        <v>759</v>
      </c>
      <c r="B7570" s="357" t="s">
        <v>8015</v>
      </c>
      <c r="C7570" s="356" t="s">
        <v>641</v>
      </c>
      <c r="D7570" s="358">
        <v>4479.9399999999996</v>
      </c>
    </row>
    <row r="7571" spans="1:4" ht="76.5">
      <c r="A7571" s="356">
        <v>761</v>
      </c>
      <c r="B7571" s="357" t="s">
        <v>8016</v>
      </c>
      <c r="C7571" s="356" t="s">
        <v>641</v>
      </c>
      <c r="D7571" s="358">
        <v>7593.88</v>
      </c>
    </row>
    <row r="7572" spans="1:4" ht="76.5">
      <c r="A7572" s="356">
        <v>750</v>
      </c>
      <c r="B7572" s="357" t="s">
        <v>8017</v>
      </c>
      <c r="C7572" s="356" t="s">
        <v>641</v>
      </c>
      <c r="D7572" s="358">
        <v>7209.79</v>
      </c>
    </row>
    <row r="7573" spans="1:4" ht="76.5">
      <c r="A7573" s="356">
        <v>755</v>
      </c>
      <c r="B7573" s="357" t="s">
        <v>8018</v>
      </c>
      <c r="C7573" s="356" t="s">
        <v>641</v>
      </c>
      <c r="D7573" s="358">
        <v>29585.48</v>
      </c>
    </row>
    <row r="7574" spans="1:4" ht="76.5">
      <c r="A7574" s="356">
        <v>749</v>
      </c>
      <c r="B7574" s="357" t="s">
        <v>8019</v>
      </c>
      <c r="C7574" s="356" t="s">
        <v>641</v>
      </c>
      <c r="D7574" s="358">
        <v>10880.99</v>
      </c>
    </row>
    <row r="7575" spans="1:4" ht="76.5">
      <c r="A7575" s="356">
        <v>756</v>
      </c>
      <c r="B7575" s="357" t="s">
        <v>8020</v>
      </c>
      <c r="C7575" s="356" t="s">
        <v>641</v>
      </c>
      <c r="D7575" s="358">
        <v>32266.93</v>
      </c>
    </row>
    <row r="7576" spans="1:4" ht="51">
      <c r="A7576" s="356">
        <v>757</v>
      </c>
      <c r="B7576" s="357" t="s">
        <v>8021</v>
      </c>
      <c r="C7576" s="356" t="s">
        <v>641</v>
      </c>
      <c r="D7576" s="358">
        <v>14651.25</v>
      </c>
    </row>
    <row r="7577" spans="1:4" ht="51">
      <c r="A7577" s="356">
        <v>10588</v>
      </c>
      <c r="B7577" s="357" t="s">
        <v>8022</v>
      </c>
      <c r="C7577" s="356" t="s">
        <v>641</v>
      </c>
      <c r="D7577" s="358">
        <v>3234.62</v>
      </c>
    </row>
    <row r="7578" spans="1:4" ht="63.75">
      <c r="A7578" s="356">
        <v>10592</v>
      </c>
      <c r="B7578" s="357" t="s">
        <v>8023</v>
      </c>
      <c r="C7578" s="356" t="s">
        <v>641</v>
      </c>
      <c r="D7578" s="358">
        <v>3907</v>
      </c>
    </row>
    <row r="7579" spans="1:4" ht="63.75">
      <c r="A7579" s="356">
        <v>10589</v>
      </c>
      <c r="B7579" s="357" t="s">
        <v>8024</v>
      </c>
      <c r="C7579" s="356" t="s">
        <v>641</v>
      </c>
      <c r="D7579" s="358">
        <v>5248.81</v>
      </c>
    </row>
    <row r="7580" spans="1:4" ht="51">
      <c r="A7580" s="356">
        <v>760</v>
      </c>
      <c r="B7580" s="357" t="s">
        <v>8025</v>
      </c>
      <c r="C7580" s="356" t="s">
        <v>641</v>
      </c>
      <c r="D7580" s="358">
        <v>29302.5</v>
      </c>
    </row>
    <row r="7581" spans="1:4" ht="63.75">
      <c r="A7581" s="356">
        <v>751</v>
      </c>
      <c r="B7581" s="357" t="s">
        <v>8026</v>
      </c>
      <c r="C7581" s="356" t="s">
        <v>641</v>
      </c>
      <c r="D7581" s="358">
        <v>4615.1400000000003</v>
      </c>
    </row>
    <row r="7582" spans="1:4" ht="63.75">
      <c r="A7582" s="356">
        <v>754</v>
      </c>
      <c r="B7582" s="357" t="s">
        <v>8027</v>
      </c>
      <c r="C7582" s="356" t="s">
        <v>641</v>
      </c>
      <c r="D7582" s="358">
        <v>7325.62</v>
      </c>
    </row>
    <row r="7583" spans="1:4" ht="25.5">
      <c r="A7583" s="356">
        <v>14013</v>
      </c>
      <c r="B7583" s="357" t="s">
        <v>8028</v>
      </c>
      <c r="C7583" s="356" t="s">
        <v>641</v>
      </c>
      <c r="D7583" s="358">
        <v>193129.53</v>
      </c>
    </row>
    <row r="7584" spans="1:4" ht="51">
      <c r="A7584" s="356">
        <v>39917</v>
      </c>
      <c r="B7584" s="357" t="s">
        <v>8029</v>
      </c>
      <c r="C7584" s="356" t="s">
        <v>641</v>
      </c>
      <c r="D7584" s="358">
        <v>91714.1</v>
      </c>
    </row>
    <row r="7585" spans="1:4" ht="25.5">
      <c r="A7585" s="356">
        <v>38167</v>
      </c>
      <c r="B7585" s="357" t="s">
        <v>8030</v>
      </c>
      <c r="C7585" s="356" t="s">
        <v>652</v>
      </c>
      <c r="D7585" s="358">
        <v>29.28</v>
      </c>
    </row>
    <row r="7586" spans="1:4">
      <c r="A7586" s="356">
        <v>36145</v>
      </c>
      <c r="B7586" s="357" t="s">
        <v>8031</v>
      </c>
      <c r="C7586" s="356" t="s">
        <v>652</v>
      </c>
      <c r="D7586" s="358">
        <v>40.89</v>
      </c>
    </row>
    <row r="7587" spans="1:4" ht="25.5">
      <c r="A7587" s="356">
        <v>12893</v>
      </c>
      <c r="B7587" s="357" t="s">
        <v>8032</v>
      </c>
      <c r="C7587" s="356" t="s">
        <v>652</v>
      </c>
      <c r="D7587" s="358">
        <v>68.16</v>
      </c>
    </row>
    <row r="7588" spans="1:4" ht="25.5">
      <c r="A7588" s="356">
        <v>11685</v>
      </c>
      <c r="B7588" s="357" t="s">
        <v>8033</v>
      </c>
      <c r="C7588" s="356" t="s">
        <v>641</v>
      </c>
      <c r="D7588" s="358">
        <v>24.25</v>
      </c>
    </row>
    <row r="7589" spans="1:4" ht="25.5">
      <c r="A7589" s="356">
        <v>11679</v>
      </c>
      <c r="B7589" s="357" t="s">
        <v>8034</v>
      </c>
      <c r="C7589" s="356" t="s">
        <v>641</v>
      </c>
      <c r="D7589" s="358">
        <v>8.49</v>
      </c>
    </row>
    <row r="7590" spans="1:4" ht="25.5">
      <c r="A7590" s="356">
        <v>11680</v>
      </c>
      <c r="B7590" s="357" t="s">
        <v>8035</v>
      </c>
      <c r="C7590" s="356" t="s">
        <v>641</v>
      </c>
      <c r="D7590" s="358">
        <v>7</v>
      </c>
    </row>
    <row r="7591" spans="1:4" ht="25.5">
      <c r="A7591" s="356">
        <v>2512</v>
      </c>
      <c r="B7591" s="357" t="s">
        <v>8036</v>
      </c>
      <c r="C7591" s="356" t="s">
        <v>641</v>
      </c>
      <c r="D7591" s="358">
        <v>37.18</v>
      </c>
    </row>
    <row r="7592" spans="1:4">
      <c r="A7592" s="356">
        <v>4374</v>
      </c>
      <c r="B7592" s="357" t="s">
        <v>8037</v>
      </c>
      <c r="C7592" s="356" t="s">
        <v>641</v>
      </c>
      <c r="D7592" s="358">
        <v>0.48</v>
      </c>
    </row>
    <row r="7593" spans="1:4" ht="38.25">
      <c r="A7593" s="356">
        <v>7568</v>
      </c>
      <c r="B7593" s="357" t="s">
        <v>8038</v>
      </c>
      <c r="C7593" s="356" t="s">
        <v>641</v>
      </c>
      <c r="D7593" s="358">
        <v>0.79</v>
      </c>
    </row>
    <row r="7594" spans="1:4" ht="38.25">
      <c r="A7594" s="356">
        <v>7584</v>
      </c>
      <c r="B7594" s="357" t="s">
        <v>8039</v>
      </c>
      <c r="C7594" s="356" t="s">
        <v>641</v>
      </c>
      <c r="D7594" s="358">
        <v>1.21</v>
      </c>
    </row>
    <row r="7595" spans="1:4">
      <c r="A7595" s="356">
        <v>11945</v>
      </c>
      <c r="B7595" s="357" t="s">
        <v>8040</v>
      </c>
      <c r="C7595" s="356" t="s">
        <v>641</v>
      </c>
      <c r="D7595" s="358">
        <v>7.0000000000000007E-2</v>
      </c>
    </row>
    <row r="7596" spans="1:4">
      <c r="A7596" s="356">
        <v>11946</v>
      </c>
      <c r="B7596" s="357" t="s">
        <v>8041</v>
      </c>
      <c r="C7596" s="356" t="s">
        <v>641</v>
      </c>
      <c r="D7596" s="358">
        <v>0.09</v>
      </c>
    </row>
    <row r="7597" spans="1:4">
      <c r="A7597" s="356">
        <v>4375</v>
      </c>
      <c r="B7597" s="357" t="s">
        <v>8042</v>
      </c>
      <c r="C7597" s="356" t="s">
        <v>641</v>
      </c>
      <c r="D7597" s="358">
        <v>0.13</v>
      </c>
    </row>
    <row r="7598" spans="1:4" ht="38.25">
      <c r="A7598" s="356">
        <v>11950</v>
      </c>
      <c r="B7598" s="357" t="s">
        <v>8043</v>
      </c>
      <c r="C7598" s="356" t="s">
        <v>641</v>
      </c>
      <c r="D7598" s="358">
        <v>0.26</v>
      </c>
    </row>
    <row r="7599" spans="1:4">
      <c r="A7599" s="356">
        <v>4376</v>
      </c>
      <c r="B7599" s="357" t="s">
        <v>8044</v>
      </c>
      <c r="C7599" s="356" t="s">
        <v>641</v>
      </c>
      <c r="D7599" s="358">
        <v>0.25</v>
      </c>
    </row>
    <row r="7600" spans="1:4" ht="38.25">
      <c r="A7600" s="356">
        <v>7583</v>
      </c>
      <c r="B7600" s="357" t="s">
        <v>8045</v>
      </c>
      <c r="C7600" s="356" t="s">
        <v>641</v>
      </c>
      <c r="D7600" s="358">
        <v>0.54</v>
      </c>
    </row>
    <row r="7601" spans="1:4" ht="51">
      <c r="A7601" s="356">
        <v>4350</v>
      </c>
      <c r="B7601" s="357" t="s">
        <v>8046</v>
      </c>
      <c r="C7601" s="356" t="s">
        <v>641</v>
      </c>
      <c r="D7601" s="358">
        <v>0.42</v>
      </c>
    </row>
    <row r="7602" spans="1:4" ht="25.5">
      <c r="A7602" s="356">
        <v>39886</v>
      </c>
      <c r="B7602" s="357" t="s">
        <v>8047</v>
      </c>
      <c r="C7602" s="356" t="s">
        <v>641</v>
      </c>
      <c r="D7602" s="358">
        <v>6.17</v>
      </c>
    </row>
    <row r="7603" spans="1:4" ht="25.5">
      <c r="A7603" s="356">
        <v>39887</v>
      </c>
      <c r="B7603" s="357" t="s">
        <v>8048</v>
      </c>
      <c r="C7603" s="356" t="s">
        <v>641</v>
      </c>
      <c r="D7603" s="358">
        <v>9.26</v>
      </c>
    </row>
    <row r="7604" spans="1:4" ht="25.5">
      <c r="A7604" s="356">
        <v>39888</v>
      </c>
      <c r="B7604" s="357" t="s">
        <v>8049</v>
      </c>
      <c r="C7604" s="356" t="s">
        <v>641</v>
      </c>
      <c r="D7604" s="358">
        <v>21.18</v>
      </c>
    </row>
    <row r="7605" spans="1:4" ht="25.5">
      <c r="A7605" s="356">
        <v>39890</v>
      </c>
      <c r="B7605" s="357" t="s">
        <v>8050</v>
      </c>
      <c r="C7605" s="356" t="s">
        <v>641</v>
      </c>
      <c r="D7605" s="358">
        <v>36.159999999999997</v>
      </c>
    </row>
    <row r="7606" spans="1:4" ht="25.5">
      <c r="A7606" s="356">
        <v>39891</v>
      </c>
      <c r="B7606" s="357" t="s">
        <v>8051</v>
      </c>
      <c r="C7606" s="356" t="s">
        <v>641</v>
      </c>
      <c r="D7606" s="358">
        <v>50.98</v>
      </c>
    </row>
    <row r="7607" spans="1:4" ht="25.5">
      <c r="A7607" s="356">
        <v>39892</v>
      </c>
      <c r="B7607" s="357" t="s">
        <v>8052</v>
      </c>
      <c r="C7607" s="356" t="s">
        <v>641</v>
      </c>
      <c r="D7607" s="358">
        <v>158.91</v>
      </c>
    </row>
    <row r="7608" spans="1:4" ht="25.5">
      <c r="A7608" s="356">
        <v>790</v>
      </c>
      <c r="B7608" s="357" t="s">
        <v>8053</v>
      </c>
      <c r="C7608" s="356" t="s">
        <v>641</v>
      </c>
      <c r="D7608" s="358">
        <v>15.49</v>
      </c>
    </row>
    <row r="7609" spans="1:4" ht="25.5">
      <c r="A7609" s="356">
        <v>766</v>
      </c>
      <c r="B7609" s="357" t="s">
        <v>8054</v>
      </c>
      <c r="C7609" s="356" t="s">
        <v>641</v>
      </c>
      <c r="D7609" s="358">
        <v>15.49</v>
      </c>
    </row>
    <row r="7610" spans="1:4" ht="25.5">
      <c r="A7610" s="356">
        <v>791</v>
      </c>
      <c r="B7610" s="357" t="s">
        <v>8055</v>
      </c>
      <c r="C7610" s="356" t="s">
        <v>641</v>
      </c>
      <c r="D7610" s="358">
        <v>15.49</v>
      </c>
    </row>
    <row r="7611" spans="1:4" ht="25.5">
      <c r="A7611" s="356">
        <v>767</v>
      </c>
      <c r="B7611" s="357" t="s">
        <v>8056</v>
      </c>
      <c r="C7611" s="356" t="s">
        <v>641</v>
      </c>
      <c r="D7611" s="358">
        <v>15.49</v>
      </c>
    </row>
    <row r="7612" spans="1:4" ht="25.5">
      <c r="A7612" s="356">
        <v>768</v>
      </c>
      <c r="B7612" s="357" t="s">
        <v>8057</v>
      </c>
      <c r="C7612" s="356" t="s">
        <v>641</v>
      </c>
      <c r="D7612" s="358">
        <v>12.17</v>
      </c>
    </row>
    <row r="7613" spans="1:4" ht="25.5">
      <c r="A7613" s="356">
        <v>789</v>
      </c>
      <c r="B7613" s="357" t="s">
        <v>8058</v>
      </c>
      <c r="C7613" s="356" t="s">
        <v>641</v>
      </c>
      <c r="D7613" s="358">
        <v>11.91</v>
      </c>
    </row>
    <row r="7614" spans="1:4" ht="25.5">
      <c r="A7614" s="356">
        <v>769</v>
      </c>
      <c r="B7614" s="357" t="s">
        <v>8059</v>
      </c>
      <c r="C7614" s="356" t="s">
        <v>641</v>
      </c>
      <c r="D7614" s="358">
        <v>12.17</v>
      </c>
    </row>
    <row r="7615" spans="1:4" ht="25.5">
      <c r="A7615" s="356">
        <v>770</v>
      </c>
      <c r="B7615" s="357" t="s">
        <v>8060</v>
      </c>
      <c r="C7615" s="356" t="s">
        <v>641</v>
      </c>
      <c r="D7615" s="358">
        <v>4.29</v>
      </c>
    </row>
    <row r="7616" spans="1:4" ht="25.5">
      <c r="A7616" s="356">
        <v>12394</v>
      </c>
      <c r="B7616" s="357" t="s">
        <v>8061</v>
      </c>
      <c r="C7616" s="356" t="s">
        <v>641</v>
      </c>
      <c r="D7616" s="358">
        <v>4.29</v>
      </c>
    </row>
    <row r="7617" spans="1:4" ht="25.5">
      <c r="A7617" s="356">
        <v>764</v>
      </c>
      <c r="B7617" s="357" t="s">
        <v>8062</v>
      </c>
      <c r="C7617" s="356" t="s">
        <v>641</v>
      </c>
      <c r="D7617" s="358">
        <v>7.49</v>
      </c>
    </row>
    <row r="7618" spans="1:4" ht="25.5">
      <c r="A7618" s="356">
        <v>765</v>
      </c>
      <c r="B7618" s="357" t="s">
        <v>8063</v>
      </c>
      <c r="C7618" s="356" t="s">
        <v>641</v>
      </c>
      <c r="D7618" s="358">
        <v>7.49</v>
      </c>
    </row>
    <row r="7619" spans="1:4" ht="25.5">
      <c r="A7619" s="356">
        <v>787</v>
      </c>
      <c r="B7619" s="357" t="s">
        <v>8064</v>
      </c>
      <c r="C7619" s="356" t="s">
        <v>641</v>
      </c>
      <c r="D7619" s="358">
        <v>33.450000000000003</v>
      </c>
    </row>
    <row r="7620" spans="1:4" ht="25.5">
      <c r="A7620" s="356">
        <v>774</v>
      </c>
      <c r="B7620" s="357" t="s">
        <v>8065</v>
      </c>
      <c r="C7620" s="356" t="s">
        <v>641</v>
      </c>
      <c r="D7620" s="358">
        <v>33.450000000000003</v>
      </c>
    </row>
    <row r="7621" spans="1:4" ht="25.5">
      <c r="A7621" s="356">
        <v>773</v>
      </c>
      <c r="B7621" s="357" t="s">
        <v>8066</v>
      </c>
      <c r="C7621" s="356" t="s">
        <v>641</v>
      </c>
      <c r="D7621" s="358">
        <v>33.450000000000003</v>
      </c>
    </row>
    <row r="7622" spans="1:4" ht="25.5">
      <c r="A7622" s="356">
        <v>775</v>
      </c>
      <c r="B7622" s="357" t="s">
        <v>8067</v>
      </c>
      <c r="C7622" s="356" t="s">
        <v>641</v>
      </c>
      <c r="D7622" s="358">
        <v>33.450000000000003</v>
      </c>
    </row>
    <row r="7623" spans="1:4" ht="25.5">
      <c r="A7623" s="356">
        <v>788</v>
      </c>
      <c r="B7623" s="357" t="s">
        <v>8068</v>
      </c>
      <c r="C7623" s="356" t="s">
        <v>641</v>
      </c>
      <c r="D7623" s="358">
        <v>20.79</v>
      </c>
    </row>
    <row r="7624" spans="1:4" ht="25.5">
      <c r="A7624" s="356">
        <v>772</v>
      </c>
      <c r="B7624" s="357" t="s">
        <v>8069</v>
      </c>
      <c r="C7624" s="356" t="s">
        <v>641</v>
      </c>
      <c r="D7624" s="358">
        <v>20.79</v>
      </c>
    </row>
    <row r="7625" spans="1:4" ht="25.5">
      <c r="A7625" s="356">
        <v>771</v>
      </c>
      <c r="B7625" s="357" t="s">
        <v>8070</v>
      </c>
      <c r="C7625" s="356" t="s">
        <v>641</v>
      </c>
      <c r="D7625" s="358">
        <v>20.79</v>
      </c>
    </row>
    <row r="7626" spans="1:4" ht="25.5">
      <c r="A7626" s="356">
        <v>779</v>
      </c>
      <c r="B7626" s="357" t="s">
        <v>8071</v>
      </c>
      <c r="C7626" s="356" t="s">
        <v>641</v>
      </c>
      <c r="D7626" s="358">
        <v>5.17</v>
      </c>
    </row>
    <row r="7627" spans="1:4" ht="25.5">
      <c r="A7627" s="356">
        <v>776</v>
      </c>
      <c r="B7627" s="357" t="s">
        <v>8072</v>
      </c>
      <c r="C7627" s="356" t="s">
        <v>641</v>
      </c>
      <c r="D7627" s="358">
        <v>49.32</v>
      </c>
    </row>
    <row r="7628" spans="1:4" ht="25.5">
      <c r="A7628" s="356">
        <v>777</v>
      </c>
      <c r="B7628" s="357" t="s">
        <v>8073</v>
      </c>
      <c r="C7628" s="356" t="s">
        <v>641</v>
      </c>
      <c r="D7628" s="358">
        <v>47.94</v>
      </c>
    </row>
    <row r="7629" spans="1:4" ht="25.5">
      <c r="A7629" s="356">
        <v>780</v>
      </c>
      <c r="B7629" s="357" t="s">
        <v>8074</v>
      </c>
      <c r="C7629" s="356" t="s">
        <v>641</v>
      </c>
      <c r="D7629" s="358">
        <v>48.18</v>
      </c>
    </row>
    <row r="7630" spans="1:4" ht="25.5">
      <c r="A7630" s="356">
        <v>778</v>
      </c>
      <c r="B7630" s="357" t="s">
        <v>8075</v>
      </c>
      <c r="C7630" s="356" t="s">
        <v>641</v>
      </c>
      <c r="D7630" s="358">
        <v>49.32</v>
      </c>
    </row>
    <row r="7631" spans="1:4" ht="25.5">
      <c r="A7631" s="356">
        <v>781</v>
      </c>
      <c r="B7631" s="357" t="s">
        <v>8076</v>
      </c>
      <c r="C7631" s="356" t="s">
        <v>641</v>
      </c>
      <c r="D7631" s="358">
        <v>91.12</v>
      </c>
    </row>
    <row r="7632" spans="1:4" ht="25.5">
      <c r="A7632" s="356">
        <v>786</v>
      </c>
      <c r="B7632" s="357" t="s">
        <v>8077</v>
      </c>
      <c r="C7632" s="356" t="s">
        <v>641</v>
      </c>
      <c r="D7632" s="358">
        <v>91.12</v>
      </c>
    </row>
    <row r="7633" spans="1:4" ht="25.5">
      <c r="A7633" s="356">
        <v>782</v>
      </c>
      <c r="B7633" s="357" t="s">
        <v>8078</v>
      </c>
      <c r="C7633" s="356" t="s">
        <v>641</v>
      </c>
      <c r="D7633" s="358">
        <v>91.12</v>
      </c>
    </row>
    <row r="7634" spans="1:4" ht="25.5">
      <c r="A7634" s="356">
        <v>783</v>
      </c>
      <c r="B7634" s="357" t="s">
        <v>8079</v>
      </c>
      <c r="C7634" s="356" t="s">
        <v>641</v>
      </c>
      <c r="D7634" s="358">
        <v>249.41</v>
      </c>
    </row>
    <row r="7635" spans="1:4" ht="25.5">
      <c r="A7635" s="356">
        <v>785</v>
      </c>
      <c r="B7635" s="357" t="s">
        <v>8080</v>
      </c>
      <c r="C7635" s="356" t="s">
        <v>641</v>
      </c>
      <c r="D7635" s="358">
        <v>263.52</v>
      </c>
    </row>
    <row r="7636" spans="1:4" ht="25.5">
      <c r="A7636" s="356">
        <v>784</v>
      </c>
      <c r="B7636" s="357" t="s">
        <v>8081</v>
      </c>
      <c r="C7636" s="356" t="s">
        <v>641</v>
      </c>
      <c r="D7636" s="358">
        <v>282.69</v>
      </c>
    </row>
    <row r="7637" spans="1:4" ht="25.5">
      <c r="A7637" s="356">
        <v>831</v>
      </c>
      <c r="B7637" s="357" t="s">
        <v>8082</v>
      </c>
      <c r="C7637" s="356" t="s">
        <v>641</v>
      </c>
      <c r="D7637" s="358">
        <v>73.34</v>
      </c>
    </row>
    <row r="7638" spans="1:4" ht="25.5">
      <c r="A7638" s="356">
        <v>828</v>
      </c>
      <c r="B7638" s="357" t="s">
        <v>8083</v>
      </c>
      <c r="C7638" s="356" t="s">
        <v>641</v>
      </c>
      <c r="D7638" s="358">
        <v>0.42</v>
      </c>
    </row>
    <row r="7639" spans="1:4" ht="25.5">
      <c r="A7639" s="356">
        <v>829</v>
      </c>
      <c r="B7639" s="357" t="s">
        <v>8084</v>
      </c>
      <c r="C7639" s="356" t="s">
        <v>641</v>
      </c>
      <c r="D7639" s="358">
        <v>0.88</v>
      </c>
    </row>
    <row r="7640" spans="1:4" ht="25.5">
      <c r="A7640" s="356">
        <v>812</v>
      </c>
      <c r="B7640" s="357" t="s">
        <v>8085</v>
      </c>
      <c r="C7640" s="356" t="s">
        <v>641</v>
      </c>
      <c r="D7640" s="358">
        <v>1.92</v>
      </c>
    </row>
    <row r="7641" spans="1:4" ht="25.5">
      <c r="A7641" s="356">
        <v>819</v>
      </c>
      <c r="B7641" s="357" t="s">
        <v>8086</v>
      </c>
      <c r="C7641" s="356" t="s">
        <v>641</v>
      </c>
      <c r="D7641" s="358">
        <v>3.17</v>
      </c>
    </row>
    <row r="7642" spans="1:4" ht="25.5">
      <c r="A7642" s="356">
        <v>818</v>
      </c>
      <c r="B7642" s="357" t="s">
        <v>8087</v>
      </c>
      <c r="C7642" s="356" t="s">
        <v>641</v>
      </c>
      <c r="D7642" s="358">
        <v>5.32</v>
      </c>
    </row>
    <row r="7643" spans="1:4" ht="25.5">
      <c r="A7643" s="356">
        <v>823</v>
      </c>
      <c r="B7643" s="357" t="s">
        <v>8088</v>
      </c>
      <c r="C7643" s="356" t="s">
        <v>641</v>
      </c>
      <c r="D7643" s="358">
        <v>16.04</v>
      </c>
    </row>
    <row r="7644" spans="1:4" ht="25.5">
      <c r="A7644" s="356">
        <v>830</v>
      </c>
      <c r="B7644" s="357" t="s">
        <v>8089</v>
      </c>
      <c r="C7644" s="356" t="s">
        <v>641</v>
      </c>
      <c r="D7644" s="358">
        <v>13.21</v>
      </c>
    </row>
    <row r="7645" spans="1:4" ht="25.5">
      <c r="A7645" s="356">
        <v>826</v>
      </c>
      <c r="B7645" s="357" t="s">
        <v>8090</v>
      </c>
      <c r="C7645" s="356" t="s">
        <v>641</v>
      </c>
      <c r="D7645" s="358">
        <v>41.13</v>
      </c>
    </row>
    <row r="7646" spans="1:4" ht="25.5">
      <c r="A7646" s="356">
        <v>827</v>
      </c>
      <c r="B7646" s="357" t="s">
        <v>8091</v>
      </c>
      <c r="C7646" s="356" t="s">
        <v>641</v>
      </c>
      <c r="D7646" s="358">
        <v>34.75</v>
      </c>
    </row>
    <row r="7647" spans="1:4" ht="25.5">
      <c r="A7647" s="356">
        <v>832</v>
      </c>
      <c r="B7647" s="357" t="s">
        <v>8092</v>
      </c>
      <c r="C7647" s="356" t="s">
        <v>641</v>
      </c>
      <c r="D7647" s="358">
        <v>2.4</v>
      </c>
    </row>
    <row r="7648" spans="1:4" ht="25.5">
      <c r="A7648" s="356">
        <v>833</v>
      </c>
      <c r="B7648" s="357" t="s">
        <v>8093</v>
      </c>
      <c r="C7648" s="356" t="s">
        <v>641</v>
      </c>
      <c r="D7648" s="358">
        <v>3.41</v>
      </c>
    </row>
    <row r="7649" spans="1:4" ht="25.5">
      <c r="A7649" s="356">
        <v>834</v>
      </c>
      <c r="B7649" s="357" t="s">
        <v>8094</v>
      </c>
      <c r="C7649" s="356" t="s">
        <v>641</v>
      </c>
      <c r="D7649" s="358">
        <v>3.74</v>
      </c>
    </row>
    <row r="7650" spans="1:4" ht="25.5">
      <c r="A7650" s="356">
        <v>825</v>
      </c>
      <c r="B7650" s="357" t="s">
        <v>8095</v>
      </c>
      <c r="C7650" s="356" t="s">
        <v>641</v>
      </c>
      <c r="D7650" s="358">
        <v>4.17</v>
      </c>
    </row>
    <row r="7651" spans="1:4" ht="25.5">
      <c r="A7651" s="356">
        <v>813</v>
      </c>
      <c r="B7651" s="357" t="s">
        <v>8096</v>
      </c>
      <c r="C7651" s="356" t="s">
        <v>641</v>
      </c>
      <c r="D7651" s="358">
        <v>4.0999999999999996</v>
      </c>
    </row>
    <row r="7652" spans="1:4" ht="25.5">
      <c r="A7652" s="356">
        <v>820</v>
      </c>
      <c r="B7652" s="357" t="s">
        <v>8097</v>
      </c>
      <c r="C7652" s="356" t="s">
        <v>641</v>
      </c>
      <c r="D7652" s="358">
        <v>5.2</v>
      </c>
    </row>
    <row r="7653" spans="1:4" ht="25.5">
      <c r="A7653" s="356">
        <v>816</v>
      </c>
      <c r="B7653" s="357" t="s">
        <v>8098</v>
      </c>
      <c r="C7653" s="356" t="s">
        <v>641</v>
      </c>
      <c r="D7653" s="358">
        <v>8.85</v>
      </c>
    </row>
    <row r="7654" spans="1:4" ht="25.5">
      <c r="A7654" s="356">
        <v>814</v>
      </c>
      <c r="B7654" s="357" t="s">
        <v>8099</v>
      </c>
      <c r="C7654" s="356" t="s">
        <v>641</v>
      </c>
      <c r="D7654" s="358">
        <v>10.7</v>
      </c>
    </row>
    <row r="7655" spans="1:4" ht="25.5">
      <c r="A7655" s="356">
        <v>815</v>
      </c>
      <c r="B7655" s="357" t="s">
        <v>8100</v>
      </c>
      <c r="C7655" s="356" t="s">
        <v>641</v>
      </c>
      <c r="D7655" s="358">
        <v>11.56</v>
      </c>
    </row>
    <row r="7656" spans="1:4" ht="25.5">
      <c r="A7656" s="356">
        <v>822</v>
      </c>
      <c r="B7656" s="357" t="s">
        <v>8101</v>
      </c>
      <c r="C7656" s="356" t="s">
        <v>641</v>
      </c>
      <c r="D7656" s="358">
        <v>14.08</v>
      </c>
    </row>
    <row r="7657" spans="1:4" ht="25.5">
      <c r="A7657" s="356">
        <v>821</v>
      </c>
      <c r="B7657" s="357" t="s">
        <v>8102</v>
      </c>
      <c r="C7657" s="356" t="s">
        <v>641</v>
      </c>
      <c r="D7657" s="358">
        <v>16.46</v>
      </c>
    </row>
    <row r="7658" spans="1:4" ht="25.5">
      <c r="A7658" s="356">
        <v>817</v>
      </c>
      <c r="B7658" s="357" t="s">
        <v>8103</v>
      </c>
      <c r="C7658" s="356" t="s">
        <v>641</v>
      </c>
      <c r="D7658" s="358">
        <v>19.57</v>
      </c>
    </row>
    <row r="7659" spans="1:4" ht="25.5">
      <c r="A7659" s="356">
        <v>20086</v>
      </c>
      <c r="B7659" s="357" t="s">
        <v>8104</v>
      </c>
      <c r="C7659" s="356" t="s">
        <v>641</v>
      </c>
      <c r="D7659" s="358">
        <v>2.1</v>
      </c>
    </row>
    <row r="7660" spans="1:4" ht="25.5">
      <c r="A7660" s="356">
        <v>39191</v>
      </c>
      <c r="B7660" s="357" t="s">
        <v>8105</v>
      </c>
      <c r="C7660" s="356" t="s">
        <v>641</v>
      </c>
      <c r="D7660" s="358">
        <v>13.61</v>
      </c>
    </row>
    <row r="7661" spans="1:4" ht="25.5">
      <c r="A7661" s="356">
        <v>39190</v>
      </c>
      <c r="B7661" s="357" t="s">
        <v>8106</v>
      </c>
      <c r="C7661" s="356" t="s">
        <v>641</v>
      </c>
      <c r="D7661" s="358">
        <v>14.22</v>
      </c>
    </row>
    <row r="7662" spans="1:4" ht="25.5">
      <c r="A7662" s="356">
        <v>39189</v>
      </c>
      <c r="B7662" s="357" t="s">
        <v>8107</v>
      </c>
      <c r="C7662" s="356" t="s">
        <v>641</v>
      </c>
      <c r="D7662" s="358">
        <v>15.05</v>
      </c>
    </row>
    <row r="7663" spans="1:4" ht="25.5">
      <c r="A7663" s="356">
        <v>39186</v>
      </c>
      <c r="B7663" s="357" t="s">
        <v>8108</v>
      </c>
      <c r="C7663" s="356" t="s">
        <v>641</v>
      </c>
      <c r="D7663" s="358">
        <v>13.46</v>
      </c>
    </row>
    <row r="7664" spans="1:4" ht="25.5">
      <c r="A7664" s="356">
        <v>39188</v>
      </c>
      <c r="B7664" s="357" t="s">
        <v>8109</v>
      </c>
      <c r="C7664" s="356" t="s">
        <v>641</v>
      </c>
      <c r="D7664" s="358">
        <v>11.08</v>
      </c>
    </row>
    <row r="7665" spans="1:4" ht="25.5">
      <c r="A7665" s="356">
        <v>39187</v>
      </c>
      <c r="B7665" s="357" t="s">
        <v>8110</v>
      </c>
      <c r="C7665" s="356" t="s">
        <v>641</v>
      </c>
      <c r="D7665" s="358">
        <v>11.61</v>
      </c>
    </row>
    <row r="7666" spans="1:4" ht="25.5">
      <c r="A7666" s="356">
        <v>39184</v>
      </c>
      <c r="B7666" s="357" t="s">
        <v>8111</v>
      </c>
      <c r="C7666" s="356" t="s">
        <v>641</v>
      </c>
      <c r="D7666" s="358">
        <v>4.37</v>
      </c>
    </row>
    <row r="7667" spans="1:4" ht="25.5">
      <c r="A7667" s="356">
        <v>39185</v>
      </c>
      <c r="B7667" s="357" t="s">
        <v>8112</v>
      </c>
      <c r="C7667" s="356" t="s">
        <v>641</v>
      </c>
      <c r="D7667" s="358">
        <v>3.98</v>
      </c>
    </row>
    <row r="7668" spans="1:4" ht="25.5">
      <c r="A7668" s="356">
        <v>39198</v>
      </c>
      <c r="B7668" s="357" t="s">
        <v>8113</v>
      </c>
      <c r="C7668" s="356" t="s">
        <v>641</v>
      </c>
      <c r="D7668" s="358">
        <v>44.66</v>
      </c>
    </row>
    <row r="7669" spans="1:4" ht="25.5">
      <c r="A7669" s="356">
        <v>39197</v>
      </c>
      <c r="B7669" s="357" t="s">
        <v>8114</v>
      </c>
      <c r="C7669" s="356" t="s">
        <v>641</v>
      </c>
      <c r="D7669" s="358">
        <v>46.66</v>
      </c>
    </row>
    <row r="7670" spans="1:4" ht="25.5">
      <c r="A7670" s="356">
        <v>39196</v>
      </c>
      <c r="B7670" s="357" t="s">
        <v>8115</v>
      </c>
      <c r="C7670" s="356" t="s">
        <v>641</v>
      </c>
      <c r="D7670" s="358">
        <v>48.12</v>
      </c>
    </row>
    <row r="7671" spans="1:4" ht="25.5">
      <c r="A7671" s="356">
        <v>39199</v>
      </c>
      <c r="B7671" s="357" t="s">
        <v>8116</v>
      </c>
      <c r="C7671" s="356" t="s">
        <v>641</v>
      </c>
      <c r="D7671" s="358">
        <v>42.98</v>
      </c>
    </row>
    <row r="7672" spans="1:4" ht="25.5">
      <c r="A7672" s="356">
        <v>39195</v>
      </c>
      <c r="B7672" s="357" t="s">
        <v>8117</v>
      </c>
      <c r="C7672" s="356" t="s">
        <v>641</v>
      </c>
      <c r="D7672" s="358">
        <v>24.81</v>
      </c>
    </row>
    <row r="7673" spans="1:4" ht="25.5">
      <c r="A7673" s="356">
        <v>39194</v>
      </c>
      <c r="B7673" s="357" t="s">
        <v>8118</v>
      </c>
      <c r="C7673" s="356" t="s">
        <v>641</v>
      </c>
      <c r="D7673" s="358">
        <v>26.55</v>
      </c>
    </row>
    <row r="7674" spans="1:4" ht="25.5">
      <c r="A7674" s="356">
        <v>39193</v>
      </c>
      <c r="B7674" s="357" t="s">
        <v>8119</v>
      </c>
      <c r="C7674" s="356" t="s">
        <v>641</v>
      </c>
      <c r="D7674" s="358">
        <v>29.1</v>
      </c>
    </row>
    <row r="7675" spans="1:4" ht="25.5">
      <c r="A7675" s="356">
        <v>39192</v>
      </c>
      <c r="B7675" s="357" t="s">
        <v>8120</v>
      </c>
      <c r="C7675" s="356" t="s">
        <v>641</v>
      </c>
      <c r="D7675" s="358">
        <v>30.27</v>
      </c>
    </row>
    <row r="7676" spans="1:4" ht="25.5">
      <c r="A7676" s="356">
        <v>39920</v>
      </c>
      <c r="B7676" s="357" t="s">
        <v>8121</v>
      </c>
      <c r="C7676" s="356" t="s">
        <v>641</v>
      </c>
      <c r="D7676" s="358">
        <v>3.66</v>
      </c>
    </row>
    <row r="7677" spans="1:4" ht="25.5">
      <c r="A7677" s="356">
        <v>39201</v>
      </c>
      <c r="B7677" s="357" t="s">
        <v>8122</v>
      </c>
      <c r="C7677" s="356" t="s">
        <v>641</v>
      </c>
      <c r="D7677" s="358">
        <v>53.4</v>
      </c>
    </row>
    <row r="7678" spans="1:4" ht="25.5">
      <c r="A7678" s="356">
        <v>39200</v>
      </c>
      <c r="B7678" s="357" t="s">
        <v>8123</v>
      </c>
      <c r="C7678" s="356" t="s">
        <v>641</v>
      </c>
      <c r="D7678" s="358">
        <v>53.83</v>
      </c>
    </row>
    <row r="7679" spans="1:4" ht="25.5">
      <c r="A7679" s="356">
        <v>39203</v>
      </c>
      <c r="B7679" s="357" t="s">
        <v>8124</v>
      </c>
      <c r="C7679" s="356" t="s">
        <v>641</v>
      </c>
      <c r="D7679" s="358">
        <v>43.46</v>
      </c>
    </row>
    <row r="7680" spans="1:4" ht="25.5">
      <c r="A7680" s="356">
        <v>39202</v>
      </c>
      <c r="B7680" s="357" t="s">
        <v>8125</v>
      </c>
      <c r="C7680" s="356" t="s">
        <v>641</v>
      </c>
      <c r="D7680" s="358">
        <v>51.06</v>
      </c>
    </row>
    <row r="7681" spans="1:4" ht="25.5">
      <c r="A7681" s="356">
        <v>39205</v>
      </c>
      <c r="B7681" s="357" t="s">
        <v>8126</v>
      </c>
      <c r="C7681" s="356" t="s">
        <v>641</v>
      </c>
      <c r="D7681" s="358">
        <v>85.19</v>
      </c>
    </row>
    <row r="7682" spans="1:4" ht="25.5">
      <c r="A7682" s="356">
        <v>39204</v>
      </c>
      <c r="B7682" s="357" t="s">
        <v>8127</v>
      </c>
      <c r="C7682" s="356" t="s">
        <v>641</v>
      </c>
      <c r="D7682" s="358">
        <v>87.25</v>
      </c>
    </row>
    <row r="7683" spans="1:4" ht="25.5">
      <c r="A7683" s="356">
        <v>39206</v>
      </c>
      <c r="B7683" s="357" t="s">
        <v>8128</v>
      </c>
      <c r="C7683" s="356" t="s">
        <v>641</v>
      </c>
      <c r="D7683" s="358">
        <v>82.77</v>
      </c>
    </row>
    <row r="7684" spans="1:4">
      <c r="A7684" s="356">
        <v>797</v>
      </c>
      <c r="B7684" s="357" t="s">
        <v>8129</v>
      </c>
      <c r="C7684" s="356" t="s">
        <v>641</v>
      </c>
      <c r="D7684" s="358">
        <v>7.65</v>
      </c>
    </row>
    <row r="7685" spans="1:4">
      <c r="A7685" s="356">
        <v>798</v>
      </c>
      <c r="B7685" s="357" t="s">
        <v>8130</v>
      </c>
      <c r="C7685" s="356" t="s">
        <v>641</v>
      </c>
      <c r="D7685" s="358">
        <v>1.05</v>
      </c>
    </row>
    <row r="7686" spans="1:4">
      <c r="A7686" s="356">
        <v>796</v>
      </c>
      <c r="B7686" s="357" t="s">
        <v>8131</v>
      </c>
      <c r="C7686" s="356" t="s">
        <v>641</v>
      </c>
      <c r="D7686" s="358">
        <v>7.33</v>
      </c>
    </row>
    <row r="7687" spans="1:4">
      <c r="A7687" s="356">
        <v>799</v>
      </c>
      <c r="B7687" s="357" t="s">
        <v>8132</v>
      </c>
      <c r="C7687" s="356" t="s">
        <v>641</v>
      </c>
      <c r="D7687" s="358">
        <v>3.45</v>
      </c>
    </row>
    <row r="7688" spans="1:4">
      <c r="A7688" s="356">
        <v>792</v>
      </c>
      <c r="B7688" s="357" t="s">
        <v>8133</v>
      </c>
      <c r="C7688" s="356" t="s">
        <v>641</v>
      </c>
      <c r="D7688" s="358">
        <v>3.5</v>
      </c>
    </row>
    <row r="7689" spans="1:4" ht="25.5">
      <c r="A7689" s="356">
        <v>804</v>
      </c>
      <c r="B7689" s="357" t="s">
        <v>8134</v>
      </c>
      <c r="C7689" s="356" t="s">
        <v>641</v>
      </c>
      <c r="D7689" s="358">
        <v>17.38</v>
      </c>
    </row>
    <row r="7690" spans="1:4" ht="25.5">
      <c r="A7690" s="356">
        <v>793</v>
      </c>
      <c r="B7690" s="357" t="s">
        <v>8135</v>
      </c>
      <c r="C7690" s="356" t="s">
        <v>641</v>
      </c>
      <c r="D7690" s="358">
        <v>7.46</v>
      </c>
    </row>
    <row r="7691" spans="1:4" ht="25.5">
      <c r="A7691" s="356">
        <v>801</v>
      </c>
      <c r="B7691" s="357" t="s">
        <v>8136</v>
      </c>
      <c r="C7691" s="356" t="s">
        <v>641</v>
      </c>
      <c r="D7691" s="358">
        <v>5.32</v>
      </c>
    </row>
    <row r="7692" spans="1:4">
      <c r="A7692" s="356">
        <v>794</v>
      </c>
      <c r="B7692" s="357" t="s">
        <v>8137</v>
      </c>
      <c r="C7692" s="356" t="s">
        <v>641</v>
      </c>
      <c r="D7692" s="358">
        <v>5.49</v>
      </c>
    </row>
    <row r="7693" spans="1:4">
      <c r="A7693" s="356">
        <v>802</v>
      </c>
      <c r="B7693" s="357" t="s">
        <v>8138</v>
      </c>
      <c r="C7693" s="356" t="s">
        <v>641</v>
      </c>
      <c r="D7693" s="358">
        <v>15.33</v>
      </c>
    </row>
    <row r="7694" spans="1:4">
      <c r="A7694" s="356">
        <v>803</v>
      </c>
      <c r="B7694" s="357" t="s">
        <v>8139</v>
      </c>
      <c r="C7694" s="356" t="s">
        <v>641</v>
      </c>
      <c r="D7694" s="358">
        <v>13.37</v>
      </c>
    </row>
    <row r="7695" spans="1:4" ht="25.5">
      <c r="A7695" s="356">
        <v>38001</v>
      </c>
      <c r="B7695" s="357" t="s">
        <v>8140</v>
      </c>
      <c r="C7695" s="356" t="s">
        <v>641</v>
      </c>
      <c r="D7695" s="358">
        <v>1.44</v>
      </c>
    </row>
    <row r="7696" spans="1:4" ht="25.5">
      <c r="A7696" s="356">
        <v>38002</v>
      </c>
      <c r="B7696" s="357" t="s">
        <v>8141</v>
      </c>
      <c r="C7696" s="356" t="s">
        <v>641</v>
      </c>
      <c r="D7696" s="358">
        <v>2.67</v>
      </c>
    </row>
    <row r="7697" spans="1:4" ht="25.5">
      <c r="A7697" s="356">
        <v>38003</v>
      </c>
      <c r="B7697" s="357" t="s">
        <v>8142</v>
      </c>
      <c r="C7697" s="356" t="s">
        <v>641</v>
      </c>
      <c r="D7697" s="358">
        <v>32</v>
      </c>
    </row>
    <row r="7698" spans="1:4" ht="25.5">
      <c r="A7698" s="356">
        <v>38004</v>
      </c>
      <c r="B7698" s="357" t="s">
        <v>8143</v>
      </c>
      <c r="C7698" s="356" t="s">
        <v>641</v>
      </c>
      <c r="D7698" s="358">
        <v>42.79</v>
      </c>
    </row>
    <row r="7699" spans="1:4" ht="25.5">
      <c r="A7699" s="356">
        <v>36327</v>
      </c>
      <c r="B7699" s="357" t="s">
        <v>8144</v>
      </c>
      <c r="C7699" s="356" t="s">
        <v>641</v>
      </c>
      <c r="D7699" s="358">
        <v>2.54</v>
      </c>
    </row>
    <row r="7700" spans="1:4" ht="25.5">
      <c r="A7700" s="356">
        <v>38992</v>
      </c>
      <c r="B7700" s="357" t="s">
        <v>8145</v>
      </c>
      <c r="C7700" s="356" t="s">
        <v>641</v>
      </c>
      <c r="D7700" s="358">
        <v>4.0599999999999996</v>
      </c>
    </row>
    <row r="7701" spans="1:4" ht="25.5">
      <c r="A7701" s="356">
        <v>38993</v>
      </c>
      <c r="B7701" s="357" t="s">
        <v>8146</v>
      </c>
      <c r="C7701" s="356" t="s">
        <v>641</v>
      </c>
      <c r="D7701" s="358">
        <v>11.57</v>
      </c>
    </row>
    <row r="7702" spans="1:4" ht="38.25">
      <c r="A7702" s="356">
        <v>38418</v>
      </c>
      <c r="B7702" s="357" t="s">
        <v>8147</v>
      </c>
      <c r="C7702" s="356" t="s">
        <v>641</v>
      </c>
      <c r="D7702" s="358">
        <v>6.11</v>
      </c>
    </row>
    <row r="7703" spans="1:4" ht="25.5">
      <c r="A7703" s="356">
        <v>39178</v>
      </c>
      <c r="B7703" s="357" t="s">
        <v>8148</v>
      </c>
      <c r="C7703" s="356" t="s">
        <v>641</v>
      </c>
      <c r="D7703" s="358">
        <v>1.47</v>
      </c>
    </row>
    <row r="7704" spans="1:4" ht="25.5">
      <c r="A7704" s="356">
        <v>39177</v>
      </c>
      <c r="B7704" s="357" t="s">
        <v>8149</v>
      </c>
      <c r="C7704" s="356" t="s">
        <v>641</v>
      </c>
      <c r="D7704" s="358">
        <v>1.33</v>
      </c>
    </row>
    <row r="7705" spans="1:4" ht="25.5">
      <c r="A7705" s="356">
        <v>39174</v>
      </c>
      <c r="B7705" s="357" t="s">
        <v>8150</v>
      </c>
      <c r="C7705" s="356" t="s">
        <v>641</v>
      </c>
      <c r="D7705" s="358">
        <v>0.66</v>
      </c>
    </row>
    <row r="7706" spans="1:4" ht="25.5">
      <c r="A7706" s="356">
        <v>39176</v>
      </c>
      <c r="B7706" s="357" t="s">
        <v>8151</v>
      </c>
      <c r="C7706" s="356" t="s">
        <v>641</v>
      </c>
      <c r="D7706" s="358">
        <v>0.87</v>
      </c>
    </row>
    <row r="7707" spans="1:4" ht="25.5">
      <c r="A7707" s="356">
        <v>39180</v>
      </c>
      <c r="B7707" s="357" t="s">
        <v>8152</v>
      </c>
      <c r="C7707" s="356" t="s">
        <v>641</v>
      </c>
      <c r="D7707" s="358">
        <v>4</v>
      </c>
    </row>
    <row r="7708" spans="1:4" ht="25.5">
      <c r="A7708" s="356">
        <v>39179</v>
      </c>
      <c r="B7708" s="357" t="s">
        <v>8153</v>
      </c>
      <c r="C7708" s="356" t="s">
        <v>641</v>
      </c>
      <c r="D7708" s="358">
        <v>3.54</v>
      </c>
    </row>
    <row r="7709" spans="1:4" ht="25.5">
      <c r="A7709" s="356">
        <v>39175</v>
      </c>
      <c r="B7709" s="357" t="s">
        <v>8154</v>
      </c>
      <c r="C7709" s="356" t="s">
        <v>641</v>
      </c>
      <c r="D7709" s="358">
        <v>0.81</v>
      </c>
    </row>
    <row r="7710" spans="1:4" ht="25.5">
      <c r="A7710" s="356">
        <v>39217</v>
      </c>
      <c r="B7710" s="357" t="s">
        <v>8155</v>
      </c>
      <c r="C7710" s="356" t="s">
        <v>641</v>
      </c>
      <c r="D7710" s="358">
        <v>0.62</v>
      </c>
    </row>
    <row r="7711" spans="1:4" ht="25.5">
      <c r="A7711" s="356">
        <v>39181</v>
      </c>
      <c r="B7711" s="357" t="s">
        <v>8156</v>
      </c>
      <c r="C7711" s="356" t="s">
        <v>641</v>
      </c>
      <c r="D7711" s="358">
        <v>5.36</v>
      </c>
    </row>
    <row r="7712" spans="1:4" ht="25.5">
      <c r="A7712" s="356">
        <v>39182</v>
      </c>
      <c r="B7712" s="357" t="s">
        <v>8157</v>
      </c>
      <c r="C7712" s="356" t="s">
        <v>641</v>
      </c>
      <c r="D7712" s="358">
        <v>7.54</v>
      </c>
    </row>
    <row r="7713" spans="1:4" ht="38.25">
      <c r="A7713" s="356">
        <v>12616</v>
      </c>
      <c r="B7713" s="357" t="s">
        <v>8158</v>
      </c>
      <c r="C7713" s="356" t="s">
        <v>641</v>
      </c>
      <c r="D7713" s="358">
        <v>5.87</v>
      </c>
    </row>
    <row r="7714" spans="1:4" ht="63.75">
      <c r="A7714" s="356">
        <v>1049</v>
      </c>
      <c r="B7714" s="357" t="s">
        <v>8159</v>
      </c>
      <c r="C7714" s="356" t="s">
        <v>641</v>
      </c>
      <c r="D7714" s="358">
        <v>6.31</v>
      </c>
    </row>
    <row r="7715" spans="1:4" ht="63.75">
      <c r="A7715" s="356">
        <v>1099</v>
      </c>
      <c r="B7715" s="357" t="s">
        <v>8160</v>
      </c>
      <c r="C7715" s="356" t="s">
        <v>641</v>
      </c>
      <c r="D7715" s="358">
        <v>4.83</v>
      </c>
    </row>
    <row r="7716" spans="1:4" ht="63.75">
      <c r="A7716" s="356">
        <v>39678</v>
      </c>
      <c r="B7716" s="357" t="s">
        <v>8161</v>
      </c>
      <c r="C7716" s="356" t="s">
        <v>641</v>
      </c>
      <c r="D7716" s="358">
        <v>1.94</v>
      </c>
    </row>
    <row r="7717" spans="1:4" ht="63.75">
      <c r="A7717" s="356">
        <v>1050</v>
      </c>
      <c r="B7717" s="357" t="s">
        <v>8162</v>
      </c>
      <c r="C7717" s="356" t="s">
        <v>641</v>
      </c>
      <c r="D7717" s="358">
        <v>3.3</v>
      </c>
    </row>
    <row r="7718" spans="1:4" ht="63.75">
      <c r="A7718" s="356">
        <v>1101</v>
      </c>
      <c r="B7718" s="357" t="s">
        <v>8163</v>
      </c>
      <c r="C7718" s="356" t="s">
        <v>641</v>
      </c>
      <c r="D7718" s="358">
        <v>20.81</v>
      </c>
    </row>
    <row r="7719" spans="1:4" ht="63.75">
      <c r="A7719" s="356">
        <v>1100</v>
      </c>
      <c r="B7719" s="357" t="s">
        <v>8164</v>
      </c>
      <c r="C7719" s="356" t="s">
        <v>641</v>
      </c>
      <c r="D7719" s="358">
        <v>10.74</v>
      </c>
    </row>
    <row r="7720" spans="1:4" ht="63.75">
      <c r="A7720" s="356">
        <v>39679</v>
      </c>
      <c r="B7720" s="357" t="s">
        <v>8165</v>
      </c>
      <c r="C7720" s="356" t="s">
        <v>641</v>
      </c>
      <c r="D7720" s="358">
        <v>41.49</v>
      </c>
    </row>
    <row r="7721" spans="1:4" ht="63.75">
      <c r="A7721" s="356">
        <v>1098</v>
      </c>
      <c r="B7721" s="357" t="s">
        <v>8166</v>
      </c>
      <c r="C7721" s="356" t="s">
        <v>641</v>
      </c>
      <c r="D7721" s="358">
        <v>2.57</v>
      </c>
    </row>
    <row r="7722" spans="1:4" ht="63.75">
      <c r="A7722" s="356">
        <v>1102</v>
      </c>
      <c r="B7722" s="357" t="s">
        <v>8167</v>
      </c>
      <c r="C7722" s="356" t="s">
        <v>641</v>
      </c>
      <c r="D7722" s="358">
        <v>31.04</v>
      </c>
    </row>
    <row r="7723" spans="1:4" ht="63.75">
      <c r="A7723" s="356">
        <v>1051</v>
      </c>
      <c r="B7723" s="357" t="s">
        <v>8168</v>
      </c>
      <c r="C7723" s="356" t="s">
        <v>641</v>
      </c>
      <c r="D7723" s="358">
        <v>45.12</v>
      </c>
    </row>
    <row r="7724" spans="1:4" ht="25.5">
      <c r="A7724" s="356">
        <v>37399</v>
      </c>
      <c r="B7724" s="357" t="s">
        <v>8169</v>
      </c>
      <c r="C7724" s="356" t="s">
        <v>641</v>
      </c>
      <c r="D7724" s="358">
        <v>20</v>
      </c>
    </row>
    <row r="7725" spans="1:4" ht="38.25">
      <c r="A7725" s="356">
        <v>41955</v>
      </c>
      <c r="B7725" s="357" t="s">
        <v>8170</v>
      </c>
      <c r="C7725" s="356" t="s">
        <v>638</v>
      </c>
      <c r="D7725" s="358">
        <v>66.900000000000006</v>
      </c>
    </row>
    <row r="7726" spans="1:4" ht="25.5">
      <c r="A7726" s="356">
        <v>41953</v>
      </c>
      <c r="B7726" s="357" t="s">
        <v>8171</v>
      </c>
      <c r="C7726" s="356" t="s">
        <v>638</v>
      </c>
      <c r="D7726" s="358">
        <v>63.85</v>
      </c>
    </row>
    <row r="7727" spans="1:4" ht="25.5">
      <c r="A7727" s="356">
        <v>41954</v>
      </c>
      <c r="B7727" s="357" t="s">
        <v>8172</v>
      </c>
      <c r="C7727" s="356" t="s">
        <v>638</v>
      </c>
      <c r="D7727" s="358">
        <v>63.24</v>
      </c>
    </row>
    <row r="7728" spans="1:4" ht="25.5">
      <c r="A7728" s="356">
        <v>25004</v>
      </c>
      <c r="B7728" s="357" t="s">
        <v>8173</v>
      </c>
      <c r="C7728" s="356" t="s">
        <v>638</v>
      </c>
      <c r="D7728" s="358">
        <v>24.89</v>
      </c>
    </row>
    <row r="7729" spans="1:4" ht="25.5">
      <c r="A7729" s="356">
        <v>25002</v>
      </c>
      <c r="B7729" s="357" t="s">
        <v>8174</v>
      </c>
      <c r="C7729" s="356" t="s">
        <v>638</v>
      </c>
      <c r="D7729" s="358">
        <v>25.1</v>
      </c>
    </row>
    <row r="7730" spans="1:4" ht="25.5">
      <c r="A7730" s="356">
        <v>37409</v>
      </c>
      <c r="B7730" s="357" t="s">
        <v>8175</v>
      </c>
      <c r="C7730" s="356" t="s">
        <v>638</v>
      </c>
      <c r="D7730" s="358">
        <v>24.68</v>
      </c>
    </row>
    <row r="7731" spans="1:4" ht="25.5">
      <c r="A7731" s="356">
        <v>841</v>
      </c>
      <c r="B7731" s="357" t="s">
        <v>8176</v>
      </c>
      <c r="C7731" s="356" t="s">
        <v>638</v>
      </c>
      <c r="D7731" s="358">
        <v>25.5</v>
      </c>
    </row>
    <row r="7732" spans="1:4" ht="25.5">
      <c r="A7732" s="356">
        <v>25005</v>
      </c>
      <c r="B7732" s="357" t="s">
        <v>8177</v>
      </c>
      <c r="C7732" s="356" t="s">
        <v>638</v>
      </c>
      <c r="D7732" s="358">
        <v>27.96</v>
      </c>
    </row>
    <row r="7733" spans="1:4" ht="25.5">
      <c r="A7733" s="356">
        <v>25003</v>
      </c>
      <c r="B7733" s="357" t="s">
        <v>8178</v>
      </c>
      <c r="C7733" s="356" t="s">
        <v>638</v>
      </c>
      <c r="D7733" s="358">
        <v>29.86</v>
      </c>
    </row>
    <row r="7734" spans="1:4" ht="25.5">
      <c r="A7734" s="356">
        <v>37410</v>
      </c>
      <c r="B7734" s="357" t="s">
        <v>8179</v>
      </c>
      <c r="C7734" s="356" t="s">
        <v>638</v>
      </c>
      <c r="D7734" s="358">
        <v>27.96</v>
      </c>
    </row>
    <row r="7735" spans="1:4" ht="25.5">
      <c r="A7735" s="356">
        <v>842</v>
      </c>
      <c r="B7735" s="357" t="s">
        <v>8180</v>
      </c>
      <c r="C7735" s="356" t="s">
        <v>638</v>
      </c>
      <c r="D7735" s="358">
        <v>31.45</v>
      </c>
    </row>
    <row r="7736" spans="1:4">
      <c r="A7736" s="356">
        <v>862</v>
      </c>
      <c r="B7736" s="357" t="s">
        <v>8181</v>
      </c>
      <c r="C7736" s="356" t="s">
        <v>645</v>
      </c>
      <c r="D7736" s="358">
        <v>8.1</v>
      </c>
    </row>
    <row r="7737" spans="1:4">
      <c r="A7737" s="356">
        <v>866</v>
      </c>
      <c r="B7737" s="357" t="s">
        <v>8182</v>
      </c>
      <c r="C7737" s="356" t="s">
        <v>645</v>
      </c>
      <c r="D7737" s="358">
        <v>99.65</v>
      </c>
    </row>
    <row r="7738" spans="1:4">
      <c r="A7738" s="356">
        <v>892</v>
      </c>
      <c r="B7738" s="357" t="s">
        <v>8183</v>
      </c>
      <c r="C7738" s="356" t="s">
        <v>645</v>
      </c>
      <c r="D7738" s="358">
        <v>126.72</v>
      </c>
    </row>
    <row r="7739" spans="1:4">
      <c r="A7739" s="356">
        <v>857</v>
      </c>
      <c r="B7739" s="357" t="s">
        <v>8184</v>
      </c>
      <c r="C7739" s="356" t="s">
        <v>645</v>
      </c>
      <c r="D7739" s="358">
        <v>12.9</v>
      </c>
    </row>
    <row r="7740" spans="1:4">
      <c r="A7740" s="356">
        <v>37404</v>
      </c>
      <c r="B7740" s="357" t="s">
        <v>8185</v>
      </c>
      <c r="C7740" s="356" t="s">
        <v>645</v>
      </c>
      <c r="D7740" s="358">
        <v>152.38</v>
      </c>
    </row>
    <row r="7741" spans="1:4">
      <c r="A7741" s="356">
        <v>868</v>
      </c>
      <c r="B7741" s="357" t="s">
        <v>8186</v>
      </c>
      <c r="C7741" s="356" t="s">
        <v>645</v>
      </c>
      <c r="D7741" s="358">
        <v>19.920000000000002</v>
      </c>
    </row>
    <row r="7742" spans="1:4">
      <c r="A7742" s="356">
        <v>870</v>
      </c>
      <c r="B7742" s="357" t="s">
        <v>8187</v>
      </c>
      <c r="C7742" s="356" t="s">
        <v>645</v>
      </c>
      <c r="D7742" s="358">
        <v>262.57</v>
      </c>
    </row>
    <row r="7743" spans="1:4">
      <c r="A7743" s="356">
        <v>863</v>
      </c>
      <c r="B7743" s="357" t="s">
        <v>8188</v>
      </c>
      <c r="C7743" s="356" t="s">
        <v>645</v>
      </c>
      <c r="D7743" s="358">
        <v>27.52</v>
      </c>
    </row>
    <row r="7744" spans="1:4">
      <c r="A7744" s="356">
        <v>867</v>
      </c>
      <c r="B7744" s="357" t="s">
        <v>8189</v>
      </c>
      <c r="C7744" s="356" t="s">
        <v>645</v>
      </c>
      <c r="D7744" s="358">
        <v>38.33</v>
      </c>
    </row>
    <row r="7745" spans="1:4">
      <c r="A7745" s="356">
        <v>891</v>
      </c>
      <c r="B7745" s="357" t="s">
        <v>8190</v>
      </c>
      <c r="C7745" s="356" t="s">
        <v>645</v>
      </c>
      <c r="D7745" s="358">
        <v>440.96</v>
      </c>
    </row>
    <row r="7746" spans="1:4">
      <c r="A7746" s="356">
        <v>864</v>
      </c>
      <c r="B7746" s="357" t="s">
        <v>8191</v>
      </c>
      <c r="C7746" s="356" t="s">
        <v>645</v>
      </c>
      <c r="D7746" s="358">
        <v>54</v>
      </c>
    </row>
    <row r="7747" spans="1:4">
      <c r="A7747" s="356">
        <v>865</v>
      </c>
      <c r="B7747" s="357" t="s">
        <v>8192</v>
      </c>
      <c r="C7747" s="356" t="s">
        <v>645</v>
      </c>
      <c r="D7747" s="358">
        <v>76.069999999999993</v>
      </c>
    </row>
    <row r="7748" spans="1:4" ht="38.25">
      <c r="A7748" s="356">
        <v>1006</v>
      </c>
      <c r="B7748" s="357" t="s">
        <v>8193</v>
      </c>
      <c r="C7748" s="356" t="s">
        <v>645</v>
      </c>
      <c r="D7748" s="358">
        <v>121.51</v>
      </c>
    </row>
    <row r="7749" spans="1:4" ht="25.5">
      <c r="A7749" s="356">
        <v>948</v>
      </c>
      <c r="B7749" s="357" t="s">
        <v>8194</v>
      </c>
      <c r="C7749" s="356" t="s">
        <v>645</v>
      </c>
      <c r="D7749" s="358">
        <v>63.28</v>
      </c>
    </row>
    <row r="7750" spans="1:4" ht="25.5">
      <c r="A7750" s="356">
        <v>947</v>
      </c>
      <c r="B7750" s="357" t="s">
        <v>8195</v>
      </c>
      <c r="C7750" s="356" t="s">
        <v>645</v>
      </c>
      <c r="D7750" s="358">
        <v>64.37</v>
      </c>
    </row>
    <row r="7751" spans="1:4" ht="25.5">
      <c r="A7751" s="356">
        <v>911</v>
      </c>
      <c r="B7751" s="357" t="s">
        <v>8196</v>
      </c>
      <c r="C7751" s="356" t="s">
        <v>645</v>
      </c>
      <c r="D7751" s="358">
        <v>93.6</v>
      </c>
    </row>
    <row r="7752" spans="1:4" ht="25.5">
      <c r="A7752" s="356">
        <v>925</v>
      </c>
      <c r="B7752" s="357" t="s">
        <v>8197</v>
      </c>
      <c r="C7752" s="356" t="s">
        <v>645</v>
      </c>
      <c r="D7752" s="358">
        <v>86.52</v>
      </c>
    </row>
    <row r="7753" spans="1:4" ht="25.5">
      <c r="A7753" s="356">
        <v>954</v>
      </c>
      <c r="B7753" s="357" t="s">
        <v>8198</v>
      </c>
      <c r="C7753" s="356" t="s">
        <v>645</v>
      </c>
      <c r="D7753" s="358">
        <v>95.58</v>
      </c>
    </row>
    <row r="7754" spans="1:4" ht="25.5">
      <c r="A7754" s="356">
        <v>901</v>
      </c>
      <c r="B7754" s="357" t="s">
        <v>8199</v>
      </c>
      <c r="C7754" s="356" t="s">
        <v>645</v>
      </c>
      <c r="D7754" s="358">
        <v>102.29</v>
      </c>
    </row>
    <row r="7755" spans="1:4" ht="25.5">
      <c r="A7755" s="356">
        <v>926</v>
      </c>
      <c r="B7755" s="357" t="s">
        <v>8200</v>
      </c>
      <c r="C7755" s="356" t="s">
        <v>645</v>
      </c>
      <c r="D7755" s="358">
        <v>108.1</v>
      </c>
    </row>
    <row r="7756" spans="1:4" ht="25.5">
      <c r="A7756" s="356">
        <v>912</v>
      </c>
      <c r="B7756" s="357" t="s">
        <v>8201</v>
      </c>
      <c r="C7756" s="356" t="s">
        <v>645</v>
      </c>
      <c r="D7756" s="358">
        <v>108.76</v>
      </c>
    </row>
    <row r="7757" spans="1:4" ht="25.5">
      <c r="A7757" s="356">
        <v>955</v>
      </c>
      <c r="B7757" s="357" t="s">
        <v>8202</v>
      </c>
      <c r="C7757" s="356" t="s">
        <v>645</v>
      </c>
      <c r="D7757" s="358">
        <v>129.82</v>
      </c>
    </row>
    <row r="7758" spans="1:4" ht="25.5">
      <c r="A7758" s="356">
        <v>946</v>
      </c>
      <c r="B7758" s="357" t="s">
        <v>8203</v>
      </c>
      <c r="C7758" s="356" t="s">
        <v>645</v>
      </c>
      <c r="D7758" s="358">
        <v>145.96</v>
      </c>
    </row>
    <row r="7759" spans="1:4" ht="25.5">
      <c r="A7759" s="356">
        <v>953</v>
      </c>
      <c r="B7759" s="357" t="s">
        <v>8204</v>
      </c>
      <c r="C7759" s="356" t="s">
        <v>645</v>
      </c>
      <c r="D7759" s="358">
        <v>132.82</v>
      </c>
    </row>
    <row r="7760" spans="1:4" ht="25.5">
      <c r="A7760" s="356">
        <v>902</v>
      </c>
      <c r="B7760" s="357" t="s">
        <v>8205</v>
      </c>
      <c r="C7760" s="356" t="s">
        <v>645</v>
      </c>
      <c r="D7760" s="358">
        <v>161.47</v>
      </c>
    </row>
    <row r="7761" spans="1:4" ht="25.5">
      <c r="A7761" s="356">
        <v>927</v>
      </c>
      <c r="B7761" s="357" t="s">
        <v>8206</v>
      </c>
      <c r="C7761" s="356" t="s">
        <v>645</v>
      </c>
      <c r="D7761" s="358">
        <v>156.51</v>
      </c>
    </row>
    <row r="7762" spans="1:4" ht="25.5">
      <c r="A7762" s="356">
        <v>913</v>
      </c>
      <c r="B7762" s="357" t="s">
        <v>8207</v>
      </c>
      <c r="C7762" s="356" t="s">
        <v>645</v>
      </c>
      <c r="D7762" s="358">
        <v>174.68</v>
      </c>
    </row>
    <row r="7763" spans="1:4" ht="25.5">
      <c r="A7763" s="356">
        <v>903</v>
      </c>
      <c r="B7763" s="357" t="s">
        <v>8208</v>
      </c>
      <c r="C7763" s="356" t="s">
        <v>645</v>
      </c>
      <c r="D7763" s="358">
        <v>197.69</v>
      </c>
    </row>
    <row r="7764" spans="1:4" ht="25.5">
      <c r="A7764" s="356">
        <v>945</v>
      </c>
      <c r="B7764" s="357" t="s">
        <v>8209</v>
      </c>
      <c r="C7764" s="356" t="s">
        <v>645</v>
      </c>
      <c r="D7764" s="358">
        <v>209.13</v>
      </c>
    </row>
    <row r="7765" spans="1:4" ht="25.5">
      <c r="A7765" s="356">
        <v>914</v>
      </c>
      <c r="B7765" s="357" t="s">
        <v>8210</v>
      </c>
      <c r="C7765" s="356" t="s">
        <v>645</v>
      </c>
      <c r="D7765" s="358">
        <v>214.24</v>
      </c>
    </row>
    <row r="7766" spans="1:4" ht="51">
      <c r="A7766" s="356">
        <v>993</v>
      </c>
      <c r="B7766" s="357" t="s">
        <v>8211</v>
      </c>
      <c r="C7766" s="356" t="s">
        <v>645</v>
      </c>
      <c r="D7766" s="358">
        <v>2.62</v>
      </c>
    </row>
    <row r="7767" spans="1:4" ht="51">
      <c r="A7767" s="356">
        <v>1020</v>
      </c>
      <c r="B7767" s="357" t="s">
        <v>8212</v>
      </c>
      <c r="C7767" s="356" t="s">
        <v>645</v>
      </c>
      <c r="D7767" s="358">
        <v>11.39</v>
      </c>
    </row>
    <row r="7768" spans="1:4" ht="51">
      <c r="A7768" s="356">
        <v>1017</v>
      </c>
      <c r="B7768" s="357" t="s">
        <v>8213</v>
      </c>
      <c r="C7768" s="356" t="s">
        <v>645</v>
      </c>
      <c r="D7768" s="358">
        <v>125.18</v>
      </c>
    </row>
    <row r="7769" spans="1:4" ht="51">
      <c r="A7769" s="356">
        <v>999</v>
      </c>
      <c r="B7769" s="357" t="s">
        <v>8214</v>
      </c>
      <c r="C7769" s="356" t="s">
        <v>645</v>
      </c>
      <c r="D7769" s="358">
        <v>155.11000000000001</v>
      </c>
    </row>
    <row r="7770" spans="1:4" ht="51">
      <c r="A7770" s="356">
        <v>995</v>
      </c>
      <c r="B7770" s="357" t="s">
        <v>8215</v>
      </c>
      <c r="C7770" s="356" t="s">
        <v>645</v>
      </c>
      <c r="D7770" s="358">
        <v>17.47</v>
      </c>
    </row>
    <row r="7771" spans="1:4" ht="51">
      <c r="A7771" s="356">
        <v>1000</v>
      </c>
      <c r="B7771" s="357" t="s">
        <v>8216</v>
      </c>
      <c r="C7771" s="356" t="s">
        <v>645</v>
      </c>
      <c r="D7771" s="358">
        <v>190.14</v>
      </c>
    </row>
    <row r="7772" spans="1:4" ht="51">
      <c r="A7772" s="356">
        <v>1022</v>
      </c>
      <c r="B7772" s="357" t="s">
        <v>8217</v>
      </c>
      <c r="C7772" s="356" t="s">
        <v>645</v>
      </c>
      <c r="D7772" s="358">
        <v>3.63</v>
      </c>
    </row>
    <row r="7773" spans="1:4" ht="51">
      <c r="A7773" s="356">
        <v>1015</v>
      </c>
      <c r="B7773" s="357" t="s">
        <v>8218</v>
      </c>
      <c r="C7773" s="356" t="s">
        <v>645</v>
      </c>
      <c r="D7773" s="358">
        <v>250.37</v>
      </c>
    </row>
    <row r="7774" spans="1:4" ht="51">
      <c r="A7774" s="356">
        <v>996</v>
      </c>
      <c r="B7774" s="357" t="s">
        <v>8219</v>
      </c>
      <c r="C7774" s="356" t="s">
        <v>645</v>
      </c>
      <c r="D7774" s="358">
        <v>26.6</v>
      </c>
    </row>
    <row r="7775" spans="1:4" ht="51">
      <c r="A7775" s="356">
        <v>1001</v>
      </c>
      <c r="B7775" s="357" t="s">
        <v>8220</v>
      </c>
      <c r="C7775" s="356" t="s">
        <v>645</v>
      </c>
      <c r="D7775" s="358">
        <v>313.33</v>
      </c>
    </row>
    <row r="7776" spans="1:4" ht="51">
      <c r="A7776" s="356">
        <v>1019</v>
      </c>
      <c r="B7776" s="357" t="s">
        <v>8221</v>
      </c>
      <c r="C7776" s="356" t="s">
        <v>645</v>
      </c>
      <c r="D7776" s="358">
        <v>36.67</v>
      </c>
    </row>
    <row r="7777" spans="1:4" ht="51">
      <c r="A7777" s="356">
        <v>1021</v>
      </c>
      <c r="B7777" s="357" t="s">
        <v>8222</v>
      </c>
      <c r="C7777" s="356" t="s">
        <v>645</v>
      </c>
      <c r="D7777" s="358">
        <v>5.2</v>
      </c>
    </row>
    <row r="7778" spans="1:4" ht="51">
      <c r="A7778" s="356">
        <v>39249</v>
      </c>
      <c r="B7778" s="357" t="s">
        <v>8223</v>
      </c>
      <c r="C7778" s="356" t="s">
        <v>645</v>
      </c>
      <c r="D7778" s="358">
        <v>408.74</v>
      </c>
    </row>
    <row r="7779" spans="1:4" ht="51">
      <c r="A7779" s="356">
        <v>1018</v>
      </c>
      <c r="B7779" s="357" t="s">
        <v>8224</v>
      </c>
      <c r="C7779" s="356" t="s">
        <v>645</v>
      </c>
      <c r="D7779" s="358">
        <v>52.26</v>
      </c>
    </row>
    <row r="7780" spans="1:4" ht="51">
      <c r="A7780" s="356">
        <v>39250</v>
      </c>
      <c r="B7780" s="357" t="s">
        <v>8225</v>
      </c>
      <c r="C7780" s="356" t="s">
        <v>645</v>
      </c>
      <c r="D7780" s="358">
        <v>525.05999999999995</v>
      </c>
    </row>
    <row r="7781" spans="1:4" ht="51">
      <c r="A7781" s="356">
        <v>994</v>
      </c>
      <c r="B7781" s="357" t="s">
        <v>8226</v>
      </c>
      <c r="C7781" s="356" t="s">
        <v>645</v>
      </c>
      <c r="D7781" s="358">
        <v>7.11</v>
      </c>
    </row>
    <row r="7782" spans="1:4" ht="51">
      <c r="A7782" s="356">
        <v>977</v>
      </c>
      <c r="B7782" s="357" t="s">
        <v>8227</v>
      </c>
      <c r="C7782" s="356" t="s">
        <v>645</v>
      </c>
      <c r="D7782" s="358">
        <v>72.400000000000006</v>
      </c>
    </row>
    <row r="7783" spans="1:4" ht="51">
      <c r="A7783" s="356">
        <v>998</v>
      </c>
      <c r="B7783" s="357" t="s">
        <v>8228</v>
      </c>
      <c r="C7783" s="356" t="s">
        <v>645</v>
      </c>
      <c r="D7783" s="358">
        <v>96.17</v>
      </c>
    </row>
    <row r="7784" spans="1:4" ht="38.25">
      <c r="A7784" s="356">
        <v>39251</v>
      </c>
      <c r="B7784" s="357" t="s">
        <v>8229</v>
      </c>
      <c r="C7784" s="356" t="s">
        <v>645</v>
      </c>
      <c r="D7784" s="358">
        <v>0.69</v>
      </c>
    </row>
    <row r="7785" spans="1:4" ht="38.25">
      <c r="A7785" s="356">
        <v>1011</v>
      </c>
      <c r="B7785" s="357" t="s">
        <v>8230</v>
      </c>
      <c r="C7785" s="356" t="s">
        <v>645</v>
      </c>
      <c r="D7785" s="358">
        <v>0.97</v>
      </c>
    </row>
    <row r="7786" spans="1:4" ht="38.25">
      <c r="A7786" s="356">
        <v>39252</v>
      </c>
      <c r="B7786" s="357" t="s">
        <v>8231</v>
      </c>
      <c r="C7786" s="356" t="s">
        <v>645</v>
      </c>
      <c r="D7786" s="358">
        <v>1.1499999999999999</v>
      </c>
    </row>
    <row r="7787" spans="1:4" ht="38.25">
      <c r="A7787" s="356">
        <v>1013</v>
      </c>
      <c r="B7787" s="357" t="s">
        <v>8232</v>
      </c>
      <c r="C7787" s="356" t="s">
        <v>645</v>
      </c>
      <c r="D7787" s="358">
        <v>1.53</v>
      </c>
    </row>
    <row r="7788" spans="1:4" ht="38.25">
      <c r="A7788" s="356">
        <v>980</v>
      </c>
      <c r="B7788" s="357" t="s">
        <v>8233</v>
      </c>
      <c r="C7788" s="356" t="s">
        <v>645</v>
      </c>
      <c r="D7788" s="358">
        <v>10.45</v>
      </c>
    </row>
    <row r="7789" spans="1:4" ht="38.25">
      <c r="A7789" s="356">
        <v>39237</v>
      </c>
      <c r="B7789" s="357" t="s">
        <v>8234</v>
      </c>
      <c r="C7789" s="356" t="s">
        <v>645</v>
      </c>
      <c r="D7789" s="358">
        <v>123.87</v>
      </c>
    </row>
    <row r="7790" spans="1:4" ht="38.25">
      <c r="A7790" s="356">
        <v>39238</v>
      </c>
      <c r="B7790" s="357" t="s">
        <v>8235</v>
      </c>
      <c r="C7790" s="356" t="s">
        <v>645</v>
      </c>
      <c r="D7790" s="358">
        <v>154.66</v>
      </c>
    </row>
    <row r="7791" spans="1:4" ht="38.25">
      <c r="A7791" s="356">
        <v>979</v>
      </c>
      <c r="B7791" s="357" t="s">
        <v>8236</v>
      </c>
      <c r="C7791" s="356" t="s">
        <v>645</v>
      </c>
      <c r="D7791" s="358">
        <v>16.100000000000001</v>
      </c>
    </row>
    <row r="7792" spans="1:4" ht="38.25">
      <c r="A7792" s="356">
        <v>39239</v>
      </c>
      <c r="B7792" s="357" t="s">
        <v>8237</v>
      </c>
      <c r="C7792" s="356" t="s">
        <v>645</v>
      </c>
      <c r="D7792" s="358">
        <v>188.22</v>
      </c>
    </row>
    <row r="7793" spans="1:4" ht="38.25">
      <c r="A7793" s="356">
        <v>1014</v>
      </c>
      <c r="B7793" s="357" t="s">
        <v>8238</v>
      </c>
      <c r="C7793" s="356" t="s">
        <v>645</v>
      </c>
      <c r="D7793" s="358">
        <v>2.44</v>
      </c>
    </row>
    <row r="7794" spans="1:4" ht="38.25">
      <c r="A7794" s="356">
        <v>39240</v>
      </c>
      <c r="B7794" s="357" t="s">
        <v>8239</v>
      </c>
      <c r="C7794" s="356" t="s">
        <v>645</v>
      </c>
      <c r="D7794" s="358">
        <v>248.77</v>
      </c>
    </row>
    <row r="7795" spans="1:4" ht="38.25">
      <c r="A7795" s="356">
        <v>39232</v>
      </c>
      <c r="B7795" s="357" t="s">
        <v>8240</v>
      </c>
      <c r="C7795" s="356" t="s">
        <v>645</v>
      </c>
      <c r="D7795" s="358">
        <v>25.83</v>
      </c>
    </row>
    <row r="7796" spans="1:4" ht="38.25">
      <c r="A7796" s="356">
        <v>39233</v>
      </c>
      <c r="B7796" s="357" t="s">
        <v>8241</v>
      </c>
      <c r="C7796" s="356" t="s">
        <v>645</v>
      </c>
      <c r="D7796" s="358">
        <v>35.51</v>
      </c>
    </row>
    <row r="7797" spans="1:4" ht="38.25">
      <c r="A7797" s="356">
        <v>981</v>
      </c>
      <c r="B7797" s="357" t="s">
        <v>8242</v>
      </c>
      <c r="C7797" s="356" t="s">
        <v>645</v>
      </c>
      <c r="D7797" s="358">
        <v>4.37</v>
      </c>
    </row>
    <row r="7798" spans="1:4" ht="38.25">
      <c r="A7798" s="356">
        <v>39234</v>
      </c>
      <c r="B7798" s="357" t="s">
        <v>8243</v>
      </c>
      <c r="C7798" s="356" t="s">
        <v>645</v>
      </c>
      <c r="D7798" s="358">
        <v>52.12</v>
      </c>
    </row>
    <row r="7799" spans="1:4" ht="38.25">
      <c r="A7799" s="356">
        <v>982</v>
      </c>
      <c r="B7799" s="357" t="s">
        <v>8244</v>
      </c>
      <c r="C7799" s="356" t="s">
        <v>645</v>
      </c>
      <c r="D7799" s="358">
        <v>6.11</v>
      </c>
    </row>
    <row r="7800" spans="1:4" ht="38.25">
      <c r="A7800" s="356">
        <v>39235</v>
      </c>
      <c r="B7800" s="357" t="s">
        <v>8245</v>
      </c>
      <c r="C7800" s="356" t="s">
        <v>645</v>
      </c>
      <c r="D7800" s="358">
        <v>73.3</v>
      </c>
    </row>
    <row r="7801" spans="1:4" ht="38.25">
      <c r="A7801" s="356">
        <v>39236</v>
      </c>
      <c r="B7801" s="357" t="s">
        <v>8246</v>
      </c>
      <c r="C7801" s="356" t="s">
        <v>645</v>
      </c>
      <c r="D7801" s="358">
        <v>96.1</v>
      </c>
    </row>
    <row r="7802" spans="1:4" ht="63.75">
      <c r="A7802" s="356">
        <v>876</v>
      </c>
      <c r="B7802" s="357" t="s">
        <v>8247</v>
      </c>
      <c r="C7802" s="356" t="s">
        <v>645</v>
      </c>
      <c r="D7802" s="358">
        <v>248.07</v>
      </c>
    </row>
    <row r="7803" spans="1:4" ht="63.75">
      <c r="A7803" s="356">
        <v>877</v>
      </c>
      <c r="B7803" s="357" t="s">
        <v>8248</v>
      </c>
      <c r="C7803" s="356" t="s">
        <v>645</v>
      </c>
      <c r="D7803" s="358">
        <v>291.63</v>
      </c>
    </row>
    <row r="7804" spans="1:4" ht="63.75">
      <c r="A7804" s="356">
        <v>882</v>
      </c>
      <c r="B7804" s="357" t="s">
        <v>8249</v>
      </c>
      <c r="C7804" s="356" t="s">
        <v>645</v>
      </c>
      <c r="D7804" s="358">
        <v>317.77999999999997</v>
      </c>
    </row>
    <row r="7805" spans="1:4" ht="63.75">
      <c r="A7805" s="356">
        <v>878</v>
      </c>
      <c r="B7805" s="357" t="s">
        <v>8250</v>
      </c>
      <c r="C7805" s="356" t="s">
        <v>645</v>
      </c>
      <c r="D7805" s="358">
        <v>395.07</v>
      </c>
    </row>
    <row r="7806" spans="1:4" ht="63.75">
      <c r="A7806" s="356">
        <v>879</v>
      </c>
      <c r="B7806" s="357" t="s">
        <v>8251</v>
      </c>
      <c r="C7806" s="356" t="s">
        <v>645</v>
      </c>
      <c r="D7806" s="358">
        <v>465.65</v>
      </c>
    </row>
    <row r="7807" spans="1:4" ht="63.75">
      <c r="A7807" s="356">
        <v>880</v>
      </c>
      <c r="B7807" s="357" t="s">
        <v>8252</v>
      </c>
      <c r="C7807" s="356" t="s">
        <v>645</v>
      </c>
      <c r="D7807" s="358">
        <v>547.9</v>
      </c>
    </row>
    <row r="7808" spans="1:4" ht="63.75">
      <c r="A7808" s="356">
        <v>873</v>
      </c>
      <c r="B7808" s="357" t="s">
        <v>8253</v>
      </c>
      <c r="C7808" s="356" t="s">
        <v>645</v>
      </c>
      <c r="D7808" s="358">
        <v>166.59</v>
      </c>
    </row>
    <row r="7809" spans="1:4" ht="63.75">
      <c r="A7809" s="356">
        <v>881</v>
      </c>
      <c r="B7809" s="357" t="s">
        <v>8254</v>
      </c>
      <c r="C7809" s="356" t="s">
        <v>645</v>
      </c>
      <c r="D7809" s="358">
        <v>748.88</v>
      </c>
    </row>
    <row r="7810" spans="1:4" ht="63.75">
      <c r="A7810" s="356">
        <v>874</v>
      </c>
      <c r="B7810" s="357" t="s">
        <v>8255</v>
      </c>
      <c r="C7810" s="356" t="s">
        <v>645</v>
      </c>
      <c r="D7810" s="358">
        <v>197.71</v>
      </c>
    </row>
    <row r="7811" spans="1:4" ht="63.75">
      <c r="A7811" s="356">
        <v>875</v>
      </c>
      <c r="B7811" s="357" t="s">
        <v>8256</v>
      </c>
      <c r="C7811" s="356" t="s">
        <v>645</v>
      </c>
      <c r="D7811" s="358">
        <v>235.88</v>
      </c>
    </row>
    <row r="7812" spans="1:4" ht="38.25">
      <c r="A7812" s="356">
        <v>983</v>
      </c>
      <c r="B7812" s="357" t="s">
        <v>8257</v>
      </c>
      <c r="C7812" s="356" t="s">
        <v>645</v>
      </c>
      <c r="D7812" s="358">
        <v>1.48</v>
      </c>
    </row>
    <row r="7813" spans="1:4" ht="38.25">
      <c r="A7813" s="356">
        <v>985</v>
      </c>
      <c r="B7813" s="357" t="s">
        <v>8258</v>
      </c>
      <c r="C7813" s="356" t="s">
        <v>645</v>
      </c>
      <c r="D7813" s="358">
        <v>11.08</v>
      </c>
    </row>
    <row r="7814" spans="1:4" ht="38.25">
      <c r="A7814" s="356">
        <v>990</v>
      </c>
      <c r="B7814" s="357" t="s">
        <v>8259</v>
      </c>
      <c r="C7814" s="356" t="s">
        <v>645</v>
      </c>
      <c r="D7814" s="358">
        <v>151.63999999999999</v>
      </c>
    </row>
    <row r="7815" spans="1:4" ht="38.25">
      <c r="A7815" s="356">
        <v>39241</v>
      </c>
      <c r="B7815" s="357" t="s">
        <v>8260</v>
      </c>
      <c r="C7815" s="356" t="s">
        <v>645</v>
      </c>
      <c r="D7815" s="358">
        <v>17.329999999999998</v>
      </c>
    </row>
    <row r="7816" spans="1:4" ht="38.25">
      <c r="A7816" s="356">
        <v>1005</v>
      </c>
      <c r="B7816" s="357" t="s">
        <v>8261</v>
      </c>
      <c r="C7816" s="356" t="s">
        <v>645</v>
      </c>
      <c r="D7816" s="358">
        <v>186.12</v>
      </c>
    </row>
    <row r="7817" spans="1:4" ht="38.25">
      <c r="A7817" s="356">
        <v>984</v>
      </c>
      <c r="B7817" s="357" t="s">
        <v>8262</v>
      </c>
      <c r="C7817" s="356" t="s">
        <v>645</v>
      </c>
      <c r="D7817" s="358">
        <v>3.82</v>
      </c>
    </row>
    <row r="7818" spans="1:4" ht="38.25">
      <c r="A7818" s="356">
        <v>991</v>
      </c>
      <c r="B7818" s="357" t="s">
        <v>8263</v>
      </c>
      <c r="C7818" s="356" t="s">
        <v>645</v>
      </c>
      <c r="D7818" s="358">
        <v>245.93</v>
      </c>
    </row>
    <row r="7819" spans="1:4" ht="38.25">
      <c r="A7819" s="356">
        <v>986</v>
      </c>
      <c r="B7819" s="357" t="s">
        <v>8264</v>
      </c>
      <c r="C7819" s="356" t="s">
        <v>645</v>
      </c>
      <c r="D7819" s="358">
        <v>26.49</v>
      </c>
    </row>
    <row r="7820" spans="1:4" ht="38.25">
      <c r="A7820" s="356">
        <v>1024</v>
      </c>
      <c r="B7820" s="357" t="s">
        <v>8265</v>
      </c>
      <c r="C7820" s="356" t="s">
        <v>645</v>
      </c>
      <c r="D7820" s="358">
        <v>304.39</v>
      </c>
    </row>
    <row r="7821" spans="1:4" ht="38.25">
      <c r="A7821" s="356">
        <v>987</v>
      </c>
      <c r="B7821" s="357" t="s">
        <v>8266</v>
      </c>
      <c r="C7821" s="356" t="s">
        <v>645</v>
      </c>
      <c r="D7821" s="358">
        <v>36</v>
      </c>
    </row>
    <row r="7822" spans="1:4" ht="38.25">
      <c r="A7822" s="356">
        <v>1003</v>
      </c>
      <c r="B7822" s="357" t="s">
        <v>8267</v>
      </c>
      <c r="C7822" s="356" t="s">
        <v>645</v>
      </c>
      <c r="D7822" s="358">
        <v>5.6</v>
      </c>
    </row>
    <row r="7823" spans="1:4" ht="38.25">
      <c r="A7823" s="356">
        <v>992</v>
      </c>
      <c r="B7823" s="357" t="s">
        <v>8268</v>
      </c>
      <c r="C7823" s="356" t="s">
        <v>645</v>
      </c>
      <c r="D7823" s="358">
        <v>393.81</v>
      </c>
    </row>
    <row r="7824" spans="1:4" ht="38.25">
      <c r="A7824" s="356">
        <v>1007</v>
      </c>
      <c r="B7824" s="357" t="s">
        <v>8269</v>
      </c>
      <c r="C7824" s="356" t="s">
        <v>645</v>
      </c>
      <c r="D7824" s="358">
        <v>51.07</v>
      </c>
    </row>
    <row r="7825" spans="1:4" ht="38.25">
      <c r="A7825" s="356">
        <v>39242</v>
      </c>
      <c r="B7825" s="357" t="s">
        <v>8270</v>
      </c>
      <c r="C7825" s="356" t="s">
        <v>645</v>
      </c>
      <c r="D7825" s="358">
        <v>487.94</v>
      </c>
    </row>
    <row r="7826" spans="1:4" ht="38.25">
      <c r="A7826" s="356">
        <v>1008</v>
      </c>
      <c r="B7826" s="357" t="s">
        <v>8271</v>
      </c>
      <c r="C7826" s="356" t="s">
        <v>645</v>
      </c>
      <c r="D7826" s="358">
        <v>6.36</v>
      </c>
    </row>
    <row r="7827" spans="1:4" ht="38.25">
      <c r="A7827" s="356">
        <v>988</v>
      </c>
      <c r="B7827" s="357" t="s">
        <v>8272</v>
      </c>
      <c r="C7827" s="356" t="s">
        <v>645</v>
      </c>
      <c r="D7827" s="358">
        <v>70.540000000000006</v>
      </c>
    </row>
    <row r="7828" spans="1:4" ht="38.25">
      <c r="A7828" s="356">
        <v>989</v>
      </c>
      <c r="B7828" s="357" t="s">
        <v>8273</v>
      </c>
      <c r="C7828" s="356" t="s">
        <v>645</v>
      </c>
      <c r="D7828" s="358">
        <v>95.56</v>
      </c>
    </row>
    <row r="7829" spans="1:4" ht="25.5">
      <c r="A7829" s="356">
        <v>39598</v>
      </c>
      <c r="B7829" s="357" t="s">
        <v>8274</v>
      </c>
      <c r="C7829" s="356" t="s">
        <v>645</v>
      </c>
      <c r="D7829" s="358">
        <v>1.24</v>
      </c>
    </row>
    <row r="7830" spans="1:4" ht="25.5">
      <c r="A7830" s="356">
        <v>39599</v>
      </c>
      <c r="B7830" s="357" t="s">
        <v>8275</v>
      </c>
      <c r="C7830" s="356" t="s">
        <v>645</v>
      </c>
      <c r="D7830" s="358">
        <v>1.87</v>
      </c>
    </row>
    <row r="7831" spans="1:4" ht="25.5">
      <c r="A7831" s="356">
        <v>34602</v>
      </c>
      <c r="B7831" s="357" t="s">
        <v>8276</v>
      </c>
      <c r="C7831" s="356" t="s">
        <v>645</v>
      </c>
      <c r="D7831" s="358">
        <v>5.96</v>
      </c>
    </row>
    <row r="7832" spans="1:4" ht="25.5">
      <c r="A7832" s="356">
        <v>34603</v>
      </c>
      <c r="B7832" s="357" t="s">
        <v>8277</v>
      </c>
      <c r="C7832" s="356" t="s">
        <v>645</v>
      </c>
      <c r="D7832" s="358">
        <v>28.67</v>
      </c>
    </row>
    <row r="7833" spans="1:4" ht="25.5">
      <c r="A7833" s="356">
        <v>34607</v>
      </c>
      <c r="B7833" s="357" t="s">
        <v>8278</v>
      </c>
      <c r="C7833" s="356" t="s">
        <v>645</v>
      </c>
      <c r="D7833" s="358">
        <v>12.78</v>
      </c>
    </row>
    <row r="7834" spans="1:4" ht="25.5">
      <c r="A7834" s="356">
        <v>34609</v>
      </c>
      <c r="B7834" s="357" t="s">
        <v>8279</v>
      </c>
      <c r="C7834" s="356" t="s">
        <v>645</v>
      </c>
      <c r="D7834" s="358">
        <v>19.18</v>
      </c>
    </row>
    <row r="7835" spans="1:4" ht="25.5">
      <c r="A7835" s="356">
        <v>34618</v>
      </c>
      <c r="B7835" s="357" t="s">
        <v>8280</v>
      </c>
      <c r="C7835" s="356" t="s">
        <v>645</v>
      </c>
      <c r="D7835" s="358">
        <v>7.91</v>
      </c>
    </row>
    <row r="7836" spans="1:4" ht="25.5">
      <c r="A7836" s="356">
        <v>34620</v>
      </c>
      <c r="B7836" s="357" t="s">
        <v>8281</v>
      </c>
      <c r="C7836" s="356" t="s">
        <v>645</v>
      </c>
      <c r="D7836" s="358">
        <v>39.56</v>
      </c>
    </row>
    <row r="7837" spans="1:4" ht="25.5">
      <c r="A7837" s="356">
        <v>34621</v>
      </c>
      <c r="B7837" s="357" t="s">
        <v>8282</v>
      </c>
      <c r="C7837" s="356" t="s">
        <v>645</v>
      </c>
      <c r="D7837" s="358">
        <v>18.350000000000001</v>
      </c>
    </row>
    <row r="7838" spans="1:4" ht="25.5">
      <c r="A7838" s="356">
        <v>34622</v>
      </c>
      <c r="B7838" s="357" t="s">
        <v>8283</v>
      </c>
      <c r="C7838" s="356" t="s">
        <v>645</v>
      </c>
      <c r="D7838" s="358">
        <v>26</v>
      </c>
    </row>
    <row r="7839" spans="1:4" ht="25.5">
      <c r="A7839" s="356">
        <v>34624</v>
      </c>
      <c r="B7839" s="357" t="s">
        <v>8284</v>
      </c>
      <c r="C7839" s="356" t="s">
        <v>645</v>
      </c>
      <c r="D7839" s="358">
        <v>10.1</v>
      </c>
    </row>
    <row r="7840" spans="1:4" ht="25.5">
      <c r="A7840" s="356">
        <v>34626</v>
      </c>
      <c r="B7840" s="357" t="s">
        <v>8285</v>
      </c>
      <c r="C7840" s="356" t="s">
        <v>645</v>
      </c>
      <c r="D7840" s="358">
        <v>54.38</v>
      </c>
    </row>
    <row r="7841" spans="1:4" ht="25.5">
      <c r="A7841" s="356">
        <v>34627</v>
      </c>
      <c r="B7841" s="357" t="s">
        <v>8286</v>
      </c>
      <c r="C7841" s="356" t="s">
        <v>645</v>
      </c>
      <c r="D7841" s="358">
        <v>23.43</v>
      </c>
    </row>
    <row r="7842" spans="1:4" ht="25.5">
      <c r="A7842" s="356">
        <v>34629</v>
      </c>
      <c r="B7842" s="357" t="s">
        <v>8287</v>
      </c>
      <c r="C7842" s="356" t="s">
        <v>645</v>
      </c>
      <c r="D7842" s="358">
        <v>34.31</v>
      </c>
    </row>
    <row r="7843" spans="1:4" ht="51">
      <c r="A7843" s="356">
        <v>39257</v>
      </c>
      <c r="B7843" s="357" t="s">
        <v>8288</v>
      </c>
      <c r="C7843" s="356" t="s">
        <v>645</v>
      </c>
      <c r="D7843" s="358">
        <v>6.67</v>
      </c>
    </row>
    <row r="7844" spans="1:4" ht="51">
      <c r="A7844" s="356">
        <v>39261</v>
      </c>
      <c r="B7844" s="357" t="s">
        <v>8289</v>
      </c>
      <c r="C7844" s="356" t="s">
        <v>645</v>
      </c>
      <c r="D7844" s="358">
        <v>35.549999999999997</v>
      </c>
    </row>
    <row r="7845" spans="1:4" ht="51">
      <c r="A7845" s="356">
        <v>39268</v>
      </c>
      <c r="B7845" s="357" t="s">
        <v>8290</v>
      </c>
      <c r="C7845" s="356" t="s">
        <v>645</v>
      </c>
      <c r="D7845" s="358">
        <v>410.14</v>
      </c>
    </row>
    <row r="7846" spans="1:4" ht="51">
      <c r="A7846" s="356">
        <v>39262</v>
      </c>
      <c r="B7846" s="357" t="s">
        <v>8291</v>
      </c>
      <c r="C7846" s="356" t="s">
        <v>645</v>
      </c>
      <c r="D7846" s="358">
        <v>55.58</v>
      </c>
    </row>
    <row r="7847" spans="1:4" ht="51">
      <c r="A7847" s="356">
        <v>39258</v>
      </c>
      <c r="B7847" s="357" t="s">
        <v>8292</v>
      </c>
      <c r="C7847" s="356" t="s">
        <v>645</v>
      </c>
      <c r="D7847" s="358">
        <v>9.89</v>
      </c>
    </row>
    <row r="7848" spans="1:4" ht="51">
      <c r="A7848" s="356">
        <v>39263</v>
      </c>
      <c r="B7848" s="357" t="s">
        <v>8293</v>
      </c>
      <c r="C7848" s="356" t="s">
        <v>645</v>
      </c>
      <c r="D7848" s="358">
        <v>86</v>
      </c>
    </row>
    <row r="7849" spans="1:4" ht="51">
      <c r="A7849" s="356">
        <v>39264</v>
      </c>
      <c r="B7849" s="357" t="s">
        <v>8294</v>
      </c>
      <c r="C7849" s="356" t="s">
        <v>645</v>
      </c>
      <c r="D7849" s="358">
        <v>116.44</v>
      </c>
    </row>
    <row r="7850" spans="1:4" ht="51">
      <c r="A7850" s="356">
        <v>39259</v>
      </c>
      <c r="B7850" s="357" t="s">
        <v>8295</v>
      </c>
      <c r="C7850" s="356" t="s">
        <v>645</v>
      </c>
      <c r="D7850" s="358">
        <v>15.06</v>
      </c>
    </row>
    <row r="7851" spans="1:4" ht="51">
      <c r="A7851" s="356">
        <v>39265</v>
      </c>
      <c r="B7851" s="357" t="s">
        <v>8296</v>
      </c>
      <c r="C7851" s="356" t="s">
        <v>645</v>
      </c>
      <c r="D7851" s="358">
        <v>171.54</v>
      </c>
    </row>
    <row r="7852" spans="1:4" ht="51">
      <c r="A7852" s="356">
        <v>39260</v>
      </c>
      <c r="B7852" s="357" t="s">
        <v>8297</v>
      </c>
      <c r="C7852" s="356" t="s">
        <v>645</v>
      </c>
      <c r="D7852" s="358">
        <v>21.44</v>
      </c>
    </row>
    <row r="7853" spans="1:4" ht="51">
      <c r="A7853" s="356">
        <v>39266</v>
      </c>
      <c r="B7853" s="357" t="s">
        <v>8298</v>
      </c>
      <c r="C7853" s="356" t="s">
        <v>645</v>
      </c>
      <c r="D7853" s="358">
        <v>240.69</v>
      </c>
    </row>
    <row r="7854" spans="1:4" ht="51">
      <c r="A7854" s="356">
        <v>39267</v>
      </c>
      <c r="B7854" s="357" t="s">
        <v>8299</v>
      </c>
      <c r="C7854" s="356" t="s">
        <v>645</v>
      </c>
      <c r="D7854" s="358">
        <v>315.5</v>
      </c>
    </row>
    <row r="7855" spans="1:4" ht="25.5">
      <c r="A7855" s="356">
        <v>11901</v>
      </c>
      <c r="B7855" s="357" t="s">
        <v>8300</v>
      </c>
      <c r="C7855" s="356" t="s">
        <v>645</v>
      </c>
      <c r="D7855" s="358">
        <v>0.95</v>
      </c>
    </row>
    <row r="7856" spans="1:4" ht="25.5">
      <c r="A7856" s="356">
        <v>11902</v>
      </c>
      <c r="B7856" s="357" t="s">
        <v>8301</v>
      </c>
      <c r="C7856" s="356" t="s">
        <v>645</v>
      </c>
      <c r="D7856" s="358">
        <v>1.65</v>
      </c>
    </row>
    <row r="7857" spans="1:4" ht="25.5">
      <c r="A7857" s="356">
        <v>11903</v>
      </c>
      <c r="B7857" s="357" t="s">
        <v>8302</v>
      </c>
      <c r="C7857" s="356" t="s">
        <v>645</v>
      </c>
      <c r="D7857" s="358">
        <v>2.56</v>
      </c>
    </row>
    <row r="7858" spans="1:4" ht="25.5">
      <c r="A7858" s="356">
        <v>11904</v>
      </c>
      <c r="B7858" s="357" t="s">
        <v>8303</v>
      </c>
      <c r="C7858" s="356" t="s">
        <v>645</v>
      </c>
      <c r="D7858" s="358">
        <v>3.26</v>
      </c>
    </row>
    <row r="7859" spans="1:4" ht="25.5">
      <c r="A7859" s="356">
        <v>11905</v>
      </c>
      <c r="B7859" s="357" t="s">
        <v>8304</v>
      </c>
      <c r="C7859" s="356" t="s">
        <v>645</v>
      </c>
      <c r="D7859" s="358">
        <v>4.38</v>
      </c>
    </row>
    <row r="7860" spans="1:4" ht="25.5">
      <c r="A7860" s="356">
        <v>11906</v>
      </c>
      <c r="B7860" s="357" t="s">
        <v>8305</v>
      </c>
      <c r="C7860" s="356" t="s">
        <v>645</v>
      </c>
      <c r="D7860" s="358">
        <v>5.04</v>
      </c>
    </row>
    <row r="7861" spans="1:4">
      <c r="A7861" s="356">
        <v>11919</v>
      </c>
      <c r="B7861" s="357" t="s">
        <v>8306</v>
      </c>
      <c r="C7861" s="356" t="s">
        <v>645</v>
      </c>
      <c r="D7861" s="358">
        <v>9.89</v>
      </c>
    </row>
    <row r="7862" spans="1:4">
      <c r="A7862" s="356">
        <v>11920</v>
      </c>
      <c r="B7862" s="357" t="s">
        <v>8307</v>
      </c>
      <c r="C7862" s="356" t="s">
        <v>645</v>
      </c>
      <c r="D7862" s="358">
        <v>19.170000000000002</v>
      </c>
    </row>
    <row r="7863" spans="1:4" ht="25.5">
      <c r="A7863" s="356">
        <v>11924</v>
      </c>
      <c r="B7863" s="357" t="s">
        <v>8308</v>
      </c>
      <c r="C7863" s="356" t="s">
        <v>645</v>
      </c>
      <c r="D7863" s="358">
        <v>186.43</v>
      </c>
    </row>
    <row r="7864" spans="1:4">
      <c r="A7864" s="356">
        <v>11921</v>
      </c>
      <c r="B7864" s="357" t="s">
        <v>8309</v>
      </c>
      <c r="C7864" s="356" t="s">
        <v>645</v>
      </c>
      <c r="D7864" s="358">
        <v>26.1</v>
      </c>
    </row>
    <row r="7865" spans="1:4">
      <c r="A7865" s="356">
        <v>11922</v>
      </c>
      <c r="B7865" s="357" t="s">
        <v>8310</v>
      </c>
      <c r="C7865" s="356" t="s">
        <v>645</v>
      </c>
      <c r="D7865" s="358">
        <v>46.34</v>
      </c>
    </row>
    <row r="7866" spans="1:4">
      <c r="A7866" s="356">
        <v>11923</v>
      </c>
      <c r="B7866" s="357" t="s">
        <v>8311</v>
      </c>
      <c r="C7866" s="356" t="s">
        <v>645</v>
      </c>
      <c r="D7866" s="358">
        <v>75.680000000000007</v>
      </c>
    </row>
    <row r="7867" spans="1:4" ht="25.5">
      <c r="A7867" s="356">
        <v>11916</v>
      </c>
      <c r="B7867" s="357" t="s">
        <v>8312</v>
      </c>
      <c r="C7867" s="356" t="s">
        <v>645</v>
      </c>
      <c r="D7867" s="358">
        <v>12.84</v>
      </c>
    </row>
    <row r="7868" spans="1:4" ht="25.5">
      <c r="A7868" s="356">
        <v>11914</v>
      </c>
      <c r="B7868" s="357" t="s">
        <v>8313</v>
      </c>
      <c r="C7868" s="356" t="s">
        <v>645</v>
      </c>
      <c r="D7868" s="358">
        <v>93.24</v>
      </c>
    </row>
    <row r="7869" spans="1:4" ht="25.5">
      <c r="A7869" s="356">
        <v>11917</v>
      </c>
      <c r="B7869" s="357" t="s">
        <v>8314</v>
      </c>
      <c r="C7869" s="356" t="s">
        <v>645</v>
      </c>
      <c r="D7869" s="358">
        <v>22.35</v>
      </c>
    </row>
    <row r="7870" spans="1:4" ht="25.5">
      <c r="A7870" s="356">
        <v>11918</v>
      </c>
      <c r="B7870" s="357" t="s">
        <v>8315</v>
      </c>
      <c r="C7870" s="356" t="s">
        <v>645</v>
      </c>
      <c r="D7870" s="358">
        <v>30.32</v>
      </c>
    </row>
    <row r="7871" spans="1:4" ht="38.25">
      <c r="A7871" s="356">
        <v>37734</v>
      </c>
      <c r="B7871" s="357" t="s">
        <v>8316</v>
      </c>
      <c r="C7871" s="356" t="s">
        <v>641</v>
      </c>
      <c r="D7871" s="358">
        <v>73223.149999999994</v>
      </c>
    </row>
    <row r="7872" spans="1:4" ht="38.25">
      <c r="A7872" s="356">
        <v>42251</v>
      </c>
      <c r="B7872" s="357" t="s">
        <v>8317</v>
      </c>
      <c r="C7872" s="356" t="s">
        <v>641</v>
      </c>
      <c r="D7872" s="358">
        <v>83149.350000000006</v>
      </c>
    </row>
    <row r="7873" spans="1:4" ht="38.25">
      <c r="A7873" s="356">
        <v>37733</v>
      </c>
      <c r="B7873" s="357" t="s">
        <v>8318</v>
      </c>
      <c r="C7873" s="356" t="s">
        <v>641</v>
      </c>
      <c r="D7873" s="358">
        <v>54902.44</v>
      </c>
    </row>
    <row r="7874" spans="1:4" ht="38.25">
      <c r="A7874" s="356">
        <v>37735</v>
      </c>
      <c r="B7874" s="357" t="s">
        <v>8319</v>
      </c>
      <c r="C7874" s="356" t="s">
        <v>641</v>
      </c>
      <c r="D7874" s="358">
        <v>66157.440000000002</v>
      </c>
    </row>
    <row r="7875" spans="1:4" ht="63.75">
      <c r="A7875" s="356">
        <v>5090</v>
      </c>
      <c r="B7875" s="357" t="s">
        <v>8320</v>
      </c>
      <c r="C7875" s="356" t="s">
        <v>641</v>
      </c>
      <c r="D7875" s="358">
        <v>21.49</v>
      </c>
    </row>
    <row r="7876" spans="1:4" ht="63.75">
      <c r="A7876" s="356">
        <v>5085</v>
      </c>
      <c r="B7876" s="357" t="s">
        <v>8321</v>
      </c>
      <c r="C7876" s="356" t="s">
        <v>641</v>
      </c>
      <c r="D7876" s="358">
        <v>31.99</v>
      </c>
    </row>
    <row r="7877" spans="1:4" ht="63.75">
      <c r="A7877" s="356">
        <v>43603</v>
      </c>
      <c r="B7877" s="357" t="s">
        <v>8322</v>
      </c>
      <c r="C7877" s="356" t="s">
        <v>641</v>
      </c>
      <c r="D7877" s="358">
        <v>45.7</v>
      </c>
    </row>
    <row r="7878" spans="1:4" ht="25.5">
      <c r="A7878" s="356">
        <v>38374</v>
      </c>
      <c r="B7878" s="357" t="s">
        <v>8323</v>
      </c>
      <c r="C7878" s="356" t="s">
        <v>641</v>
      </c>
      <c r="D7878" s="358">
        <v>1025.17</v>
      </c>
    </row>
    <row r="7879" spans="1:4" ht="38.25">
      <c r="A7879" s="356">
        <v>20209</v>
      </c>
      <c r="B7879" s="357" t="s">
        <v>8324</v>
      </c>
      <c r="C7879" s="356" t="s">
        <v>645</v>
      </c>
      <c r="D7879" s="358">
        <v>15.41</v>
      </c>
    </row>
    <row r="7880" spans="1:4" ht="38.25">
      <c r="A7880" s="356">
        <v>20212</v>
      </c>
      <c r="B7880" s="357" t="s">
        <v>8325</v>
      </c>
      <c r="C7880" s="356" t="s">
        <v>645</v>
      </c>
      <c r="D7880" s="358">
        <v>12.9</v>
      </c>
    </row>
    <row r="7881" spans="1:4" ht="38.25">
      <c r="A7881" s="356">
        <v>4433</v>
      </c>
      <c r="B7881" s="357" t="s">
        <v>8326</v>
      </c>
      <c r="C7881" s="356" t="s">
        <v>645</v>
      </c>
      <c r="D7881" s="358">
        <v>14.76</v>
      </c>
    </row>
    <row r="7882" spans="1:4" ht="38.25">
      <c r="A7882" s="356">
        <v>4430</v>
      </c>
      <c r="B7882" s="357" t="s">
        <v>8327</v>
      </c>
      <c r="C7882" s="356" t="s">
        <v>645</v>
      </c>
      <c r="D7882" s="358">
        <v>7.55</v>
      </c>
    </row>
    <row r="7883" spans="1:4" ht="38.25">
      <c r="A7883" s="356">
        <v>4400</v>
      </c>
      <c r="B7883" s="357" t="s">
        <v>8328</v>
      </c>
      <c r="C7883" s="356" t="s">
        <v>645</v>
      </c>
      <c r="D7883" s="358">
        <v>12.01</v>
      </c>
    </row>
    <row r="7884" spans="1:4" ht="38.25">
      <c r="A7884" s="356">
        <v>2729</v>
      </c>
      <c r="B7884" s="357" t="s">
        <v>8329</v>
      </c>
      <c r="C7884" s="356" t="s">
        <v>641</v>
      </c>
      <c r="D7884" s="358">
        <v>20.28</v>
      </c>
    </row>
    <row r="7885" spans="1:4" ht="25.5">
      <c r="A7885" s="356">
        <v>4513</v>
      </c>
      <c r="B7885" s="357" t="s">
        <v>8330</v>
      </c>
      <c r="C7885" s="356" t="s">
        <v>645</v>
      </c>
      <c r="D7885" s="358">
        <v>5.73</v>
      </c>
    </row>
    <row r="7886" spans="1:4" ht="25.5">
      <c r="A7886" s="356">
        <v>11871</v>
      </c>
      <c r="B7886" s="357" t="s">
        <v>8331</v>
      </c>
      <c r="C7886" s="356" t="s">
        <v>641</v>
      </c>
      <c r="D7886" s="358">
        <v>376.82</v>
      </c>
    </row>
    <row r="7887" spans="1:4" ht="25.5">
      <c r="A7887" s="356">
        <v>34636</v>
      </c>
      <c r="B7887" s="357" t="s">
        <v>8332</v>
      </c>
      <c r="C7887" s="356" t="s">
        <v>641</v>
      </c>
      <c r="D7887" s="358">
        <v>429</v>
      </c>
    </row>
    <row r="7888" spans="1:4" ht="25.5">
      <c r="A7888" s="356">
        <v>34639</v>
      </c>
      <c r="B7888" s="357" t="s">
        <v>8333</v>
      </c>
      <c r="C7888" s="356" t="s">
        <v>641</v>
      </c>
      <c r="D7888" s="358">
        <v>871.29</v>
      </c>
    </row>
    <row r="7889" spans="1:4" ht="25.5">
      <c r="A7889" s="356">
        <v>34640</v>
      </c>
      <c r="B7889" s="357" t="s">
        <v>8334</v>
      </c>
      <c r="C7889" s="356" t="s">
        <v>641</v>
      </c>
      <c r="D7889" s="358">
        <v>978.69</v>
      </c>
    </row>
    <row r="7890" spans="1:4" ht="25.5">
      <c r="A7890" s="356">
        <v>34637</v>
      </c>
      <c r="B7890" s="357" t="s">
        <v>8335</v>
      </c>
      <c r="C7890" s="356" t="s">
        <v>641</v>
      </c>
      <c r="D7890" s="358">
        <v>246.31</v>
      </c>
    </row>
    <row r="7891" spans="1:4" ht="25.5">
      <c r="A7891" s="356">
        <v>34638</v>
      </c>
      <c r="B7891" s="357" t="s">
        <v>8336</v>
      </c>
      <c r="C7891" s="356" t="s">
        <v>641</v>
      </c>
      <c r="D7891" s="358">
        <v>422.39</v>
      </c>
    </row>
    <row r="7892" spans="1:4" ht="25.5">
      <c r="A7892" s="356">
        <v>11868</v>
      </c>
      <c r="B7892" s="357" t="s">
        <v>8337</v>
      </c>
      <c r="C7892" s="356" t="s">
        <v>641</v>
      </c>
      <c r="D7892" s="358">
        <v>517.89</v>
      </c>
    </row>
    <row r="7893" spans="1:4" ht="25.5">
      <c r="A7893" s="356">
        <v>37106</v>
      </c>
      <c r="B7893" s="357" t="s">
        <v>8338</v>
      </c>
      <c r="C7893" s="356" t="s">
        <v>641</v>
      </c>
      <c r="D7893" s="358">
        <v>5002.2</v>
      </c>
    </row>
    <row r="7894" spans="1:4" ht="25.5">
      <c r="A7894" s="356">
        <v>11869</v>
      </c>
      <c r="B7894" s="357" t="s">
        <v>8339</v>
      </c>
      <c r="C7894" s="356" t="s">
        <v>641</v>
      </c>
      <c r="D7894" s="358">
        <v>840.26</v>
      </c>
    </row>
    <row r="7895" spans="1:4" ht="25.5">
      <c r="A7895" s="356">
        <v>37104</v>
      </c>
      <c r="B7895" s="357" t="s">
        <v>8340</v>
      </c>
      <c r="C7895" s="356" t="s">
        <v>641</v>
      </c>
      <c r="D7895" s="358">
        <v>1083.1500000000001</v>
      </c>
    </row>
    <row r="7896" spans="1:4" ht="25.5">
      <c r="A7896" s="356">
        <v>37105</v>
      </c>
      <c r="B7896" s="357" t="s">
        <v>8341</v>
      </c>
      <c r="C7896" s="356" t="s">
        <v>641</v>
      </c>
      <c r="D7896" s="358">
        <v>2412.35</v>
      </c>
    </row>
    <row r="7897" spans="1:4" ht="38.25">
      <c r="A7897" s="356">
        <v>34641</v>
      </c>
      <c r="B7897" s="357" t="s">
        <v>8342</v>
      </c>
      <c r="C7897" s="356" t="s">
        <v>641</v>
      </c>
      <c r="D7897" s="358">
        <v>92.8</v>
      </c>
    </row>
    <row r="7898" spans="1:4" ht="38.25">
      <c r="A7898" s="356">
        <v>43434</v>
      </c>
      <c r="B7898" s="357" t="s">
        <v>8343</v>
      </c>
      <c r="C7898" s="356" t="s">
        <v>641</v>
      </c>
      <c r="D7898" s="358">
        <v>100.33</v>
      </c>
    </row>
    <row r="7899" spans="1:4" ht="38.25">
      <c r="A7899" s="356">
        <v>43435</v>
      </c>
      <c r="B7899" s="357" t="s">
        <v>8344</v>
      </c>
      <c r="C7899" s="356" t="s">
        <v>641</v>
      </c>
      <c r="D7899" s="358">
        <v>183.94</v>
      </c>
    </row>
    <row r="7900" spans="1:4" ht="38.25">
      <c r="A7900" s="356">
        <v>43436</v>
      </c>
      <c r="B7900" s="357" t="s">
        <v>8345</v>
      </c>
      <c r="C7900" s="356" t="s">
        <v>641</v>
      </c>
      <c r="D7900" s="358">
        <v>321.91000000000003</v>
      </c>
    </row>
    <row r="7901" spans="1:4" ht="38.25">
      <c r="A7901" s="356">
        <v>43437</v>
      </c>
      <c r="B7901" s="357" t="s">
        <v>8346</v>
      </c>
      <c r="C7901" s="356" t="s">
        <v>641</v>
      </c>
      <c r="D7901" s="358">
        <v>583.62</v>
      </c>
    </row>
    <row r="7902" spans="1:4" ht="38.25">
      <c r="A7902" s="356">
        <v>43438</v>
      </c>
      <c r="B7902" s="357" t="s">
        <v>8347</v>
      </c>
      <c r="C7902" s="356" t="s">
        <v>641</v>
      </c>
      <c r="D7902" s="358">
        <v>1045.1600000000001</v>
      </c>
    </row>
    <row r="7903" spans="1:4" ht="38.25">
      <c r="A7903" s="356">
        <v>41627</v>
      </c>
      <c r="B7903" s="357" t="s">
        <v>8348</v>
      </c>
      <c r="C7903" s="356" t="s">
        <v>641</v>
      </c>
      <c r="D7903" s="358">
        <v>154.68</v>
      </c>
    </row>
    <row r="7904" spans="1:4" ht="38.25">
      <c r="A7904" s="356">
        <v>41628</v>
      </c>
      <c r="B7904" s="357" t="s">
        <v>8349</v>
      </c>
      <c r="C7904" s="356" t="s">
        <v>641</v>
      </c>
      <c r="D7904" s="358">
        <v>284.27999999999997</v>
      </c>
    </row>
    <row r="7905" spans="1:4" ht="38.25">
      <c r="A7905" s="356">
        <v>41629</v>
      </c>
      <c r="B7905" s="357" t="s">
        <v>8350</v>
      </c>
      <c r="C7905" s="356" t="s">
        <v>641</v>
      </c>
      <c r="D7905" s="358">
        <v>361.21</v>
      </c>
    </row>
    <row r="7906" spans="1:4" ht="38.25">
      <c r="A7906" s="356">
        <v>43429</v>
      </c>
      <c r="B7906" s="357" t="s">
        <v>8351</v>
      </c>
      <c r="C7906" s="356" t="s">
        <v>641</v>
      </c>
      <c r="D7906" s="358">
        <v>80.03</v>
      </c>
    </row>
    <row r="7907" spans="1:4" ht="38.25">
      <c r="A7907" s="356">
        <v>43430</v>
      </c>
      <c r="B7907" s="357" t="s">
        <v>8352</v>
      </c>
      <c r="C7907" s="356" t="s">
        <v>641</v>
      </c>
      <c r="D7907" s="358">
        <v>132.94</v>
      </c>
    </row>
    <row r="7908" spans="1:4" ht="38.25">
      <c r="A7908" s="356">
        <v>43431</v>
      </c>
      <c r="B7908" s="357" t="s">
        <v>8353</v>
      </c>
      <c r="C7908" s="356" t="s">
        <v>641</v>
      </c>
      <c r="D7908" s="358">
        <v>257.52</v>
      </c>
    </row>
    <row r="7909" spans="1:4" ht="38.25">
      <c r="A7909" s="356">
        <v>43432</v>
      </c>
      <c r="B7909" s="357" t="s">
        <v>8354</v>
      </c>
      <c r="C7909" s="356" t="s">
        <v>641</v>
      </c>
      <c r="D7909" s="358">
        <v>535.12</v>
      </c>
    </row>
    <row r="7910" spans="1:4" ht="38.25">
      <c r="A7910" s="356">
        <v>43433</v>
      </c>
      <c r="B7910" s="357" t="s">
        <v>8355</v>
      </c>
      <c r="C7910" s="356" t="s">
        <v>641</v>
      </c>
      <c r="D7910" s="358">
        <v>843.65</v>
      </c>
    </row>
    <row r="7911" spans="1:4" ht="51">
      <c r="A7911" s="356">
        <v>43094</v>
      </c>
      <c r="B7911" s="357" t="s">
        <v>8356</v>
      </c>
      <c r="C7911" s="356" t="s">
        <v>641</v>
      </c>
      <c r="D7911" s="358">
        <v>211.94</v>
      </c>
    </row>
    <row r="7912" spans="1:4" ht="51">
      <c r="A7912" s="356">
        <v>43093</v>
      </c>
      <c r="B7912" s="357" t="s">
        <v>8357</v>
      </c>
      <c r="C7912" s="356" t="s">
        <v>641</v>
      </c>
      <c r="D7912" s="358">
        <v>225.23</v>
      </c>
    </row>
    <row r="7913" spans="1:4" ht="38.25">
      <c r="A7913" s="356">
        <v>1030</v>
      </c>
      <c r="B7913" s="357" t="s">
        <v>8358</v>
      </c>
      <c r="C7913" s="356" t="s">
        <v>641</v>
      </c>
      <c r="D7913" s="358">
        <v>39.99</v>
      </c>
    </row>
    <row r="7914" spans="1:4" ht="38.25">
      <c r="A7914" s="356">
        <v>11694</v>
      </c>
      <c r="B7914" s="357" t="s">
        <v>8359</v>
      </c>
      <c r="C7914" s="356" t="s">
        <v>641</v>
      </c>
      <c r="D7914" s="358">
        <v>883.98</v>
      </c>
    </row>
    <row r="7915" spans="1:4" ht="38.25">
      <c r="A7915" s="356">
        <v>11881</v>
      </c>
      <c r="B7915" s="357" t="s">
        <v>8360</v>
      </c>
      <c r="C7915" s="356" t="s">
        <v>641</v>
      </c>
      <c r="D7915" s="358">
        <v>142.13999999999999</v>
      </c>
    </row>
    <row r="7916" spans="1:4" ht="51">
      <c r="A7916" s="356">
        <v>35277</v>
      </c>
      <c r="B7916" s="357" t="s">
        <v>8361</v>
      </c>
      <c r="C7916" s="356" t="s">
        <v>641</v>
      </c>
      <c r="D7916" s="358">
        <v>494.11</v>
      </c>
    </row>
    <row r="7917" spans="1:4" ht="76.5">
      <c r="A7917" s="356">
        <v>10521</v>
      </c>
      <c r="B7917" s="357" t="s">
        <v>8362</v>
      </c>
      <c r="C7917" s="356" t="s">
        <v>641</v>
      </c>
      <c r="D7917" s="358">
        <v>227.8</v>
      </c>
    </row>
    <row r="7918" spans="1:4" ht="76.5">
      <c r="A7918" s="356">
        <v>10885</v>
      </c>
      <c r="B7918" s="357" t="s">
        <v>8363</v>
      </c>
      <c r="C7918" s="356" t="s">
        <v>641</v>
      </c>
      <c r="D7918" s="358">
        <v>288.14</v>
      </c>
    </row>
    <row r="7919" spans="1:4" ht="76.5">
      <c r="A7919" s="356">
        <v>20962</v>
      </c>
      <c r="B7919" s="357" t="s">
        <v>8364</v>
      </c>
      <c r="C7919" s="356" t="s">
        <v>641</v>
      </c>
      <c r="D7919" s="358">
        <v>238.65</v>
      </c>
    </row>
    <row r="7920" spans="1:4" ht="76.5">
      <c r="A7920" s="356">
        <v>20963</v>
      </c>
      <c r="B7920" s="357" t="s">
        <v>8365</v>
      </c>
      <c r="C7920" s="356" t="s">
        <v>641</v>
      </c>
      <c r="D7920" s="358">
        <v>291.52999999999997</v>
      </c>
    </row>
    <row r="7921" spans="1:4">
      <c r="A7921" s="356">
        <v>2555</v>
      </c>
      <c r="B7921" s="357" t="s">
        <v>8366</v>
      </c>
      <c r="C7921" s="356" t="s">
        <v>641</v>
      </c>
      <c r="D7921" s="358">
        <v>1.63</v>
      </c>
    </row>
    <row r="7922" spans="1:4">
      <c r="A7922" s="356">
        <v>2556</v>
      </c>
      <c r="B7922" s="357" t="s">
        <v>8367</v>
      </c>
      <c r="C7922" s="356" t="s">
        <v>641</v>
      </c>
      <c r="D7922" s="358">
        <v>1.69</v>
      </c>
    </row>
    <row r="7923" spans="1:4">
      <c r="A7923" s="356">
        <v>2557</v>
      </c>
      <c r="B7923" s="357" t="s">
        <v>8368</v>
      </c>
      <c r="C7923" s="356" t="s">
        <v>641</v>
      </c>
      <c r="D7923" s="358">
        <v>3.57</v>
      </c>
    </row>
    <row r="7924" spans="1:4" ht="38.25">
      <c r="A7924" s="356">
        <v>10569</v>
      </c>
      <c r="B7924" s="357" t="s">
        <v>8369</v>
      </c>
      <c r="C7924" s="356" t="s">
        <v>641</v>
      </c>
      <c r="D7924" s="358">
        <v>3.57</v>
      </c>
    </row>
    <row r="7925" spans="1:4" ht="38.25">
      <c r="A7925" s="356">
        <v>39810</v>
      </c>
      <c r="B7925" s="357" t="s">
        <v>8370</v>
      </c>
      <c r="C7925" s="356" t="s">
        <v>641</v>
      </c>
      <c r="D7925" s="358">
        <v>28.6</v>
      </c>
    </row>
    <row r="7926" spans="1:4" ht="38.25">
      <c r="A7926" s="356">
        <v>39811</v>
      </c>
      <c r="B7926" s="357" t="s">
        <v>8371</v>
      </c>
      <c r="C7926" s="356" t="s">
        <v>641</v>
      </c>
      <c r="D7926" s="358">
        <v>34.979999999999997</v>
      </c>
    </row>
    <row r="7927" spans="1:4" ht="38.25">
      <c r="A7927" s="356">
        <v>39812</v>
      </c>
      <c r="B7927" s="357" t="s">
        <v>8372</v>
      </c>
      <c r="C7927" s="356" t="s">
        <v>641</v>
      </c>
      <c r="D7927" s="358">
        <v>57.52</v>
      </c>
    </row>
    <row r="7928" spans="1:4" ht="38.25">
      <c r="A7928" s="356">
        <v>43096</v>
      </c>
      <c r="B7928" s="357" t="s">
        <v>8373</v>
      </c>
      <c r="C7928" s="356" t="s">
        <v>641</v>
      </c>
      <c r="D7928" s="358">
        <v>190.68</v>
      </c>
    </row>
    <row r="7929" spans="1:4" ht="38.25">
      <c r="A7929" s="356">
        <v>43102</v>
      </c>
      <c r="B7929" s="357" t="s">
        <v>8374</v>
      </c>
      <c r="C7929" s="356" t="s">
        <v>641</v>
      </c>
      <c r="D7929" s="358">
        <v>115.94</v>
      </c>
    </row>
    <row r="7930" spans="1:4" ht="38.25">
      <c r="A7930" s="356">
        <v>43103</v>
      </c>
      <c r="B7930" s="357" t="s">
        <v>8375</v>
      </c>
      <c r="C7930" s="356" t="s">
        <v>641</v>
      </c>
      <c r="D7930" s="358">
        <v>170.73</v>
      </c>
    </row>
    <row r="7931" spans="1:4" ht="51">
      <c r="A7931" s="356">
        <v>43098</v>
      </c>
      <c r="B7931" s="357" t="s">
        <v>8376</v>
      </c>
      <c r="C7931" s="356" t="s">
        <v>641</v>
      </c>
      <c r="D7931" s="358">
        <v>64.59</v>
      </c>
    </row>
    <row r="7932" spans="1:4" ht="51">
      <c r="A7932" s="356">
        <v>43097</v>
      </c>
      <c r="B7932" s="357" t="s">
        <v>8377</v>
      </c>
      <c r="C7932" s="356" t="s">
        <v>641</v>
      </c>
      <c r="D7932" s="358">
        <v>38.26</v>
      </c>
    </row>
    <row r="7933" spans="1:4" ht="25.5">
      <c r="A7933" s="356">
        <v>43104</v>
      </c>
      <c r="B7933" s="357" t="s">
        <v>8378</v>
      </c>
      <c r="C7933" s="356" t="s">
        <v>641</v>
      </c>
      <c r="D7933" s="358">
        <v>452.66</v>
      </c>
    </row>
    <row r="7934" spans="1:4" ht="38.25">
      <c r="A7934" s="356">
        <v>39771</v>
      </c>
      <c r="B7934" s="357" t="s">
        <v>8379</v>
      </c>
      <c r="C7934" s="356" t="s">
        <v>641</v>
      </c>
      <c r="D7934" s="358">
        <v>34.340000000000003</v>
      </c>
    </row>
    <row r="7935" spans="1:4" ht="38.25">
      <c r="A7935" s="356">
        <v>39772</v>
      </c>
      <c r="B7935" s="357" t="s">
        <v>8380</v>
      </c>
      <c r="C7935" s="356" t="s">
        <v>641</v>
      </c>
      <c r="D7935" s="358">
        <v>67.5</v>
      </c>
    </row>
    <row r="7936" spans="1:4" ht="38.25">
      <c r="A7936" s="356">
        <v>39773</v>
      </c>
      <c r="B7936" s="357" t="s">
        <v>8381</v>
      </c>
      <c r="C7936" s="356" t="s">
        <v>641</v>
      </c>
      <c r="D7936" s="358">
        <v>108.49</v>
      </c>
    </row>
    <row r="7937" spans="1:4" ht="38.25">
      <c r="A7937" s="356">
        <v>39774</v>
      </c>
      <c r="B7937" s="357" t="s">
        <v>8382</v>
      </c>
      <c r="C7937" s="356" t="s">
        <v>641</v>
      </c>
      <c r="D7937" s="358">
        <v>162.27000000000001</v>
      </c>
    </row>
    <row r="7938" spans="1:4" ht="38.25">
      <c r="A7938" s="356">
        <v>39775</v>
      </c>
      <c r="B7938" s="357" t="s">
        <v>8383</v>
      </c>
      <c r="C7938" s="356" t="s">
        <v>641</v>
      </c>
      <c r="D7938" s="358">
        <v>216.57</v>
      </c>
    </row>
    <row r="7939" spans="1:4" ht="38.25">
      <c r="A7939" s="356">
        <v>39776</v>
      </c>
      <c r="B7939" s="357" t="s">
        <v>8384</v>
      </c>
      <c r="C7939" s="356" t="s">
        <v>641</v>
      </c>
      <c r="D7939" s="358">
        <v>261.73</v>
      </c>
    </row>
    <row r="7940" spans="1:4" ht="38.25">
      <c r="A7940" s="356">
        <v>39777</v>
      </c>
      <c r="B7940" s="357" t="s">
        <v>8385</v>
      </c>
      <c r="C7940" s="356" t="s">
        <v>641</v>
      </c>
      <c r="D7940" s="358">
        <v>331.74</v>
      </c>
    </row>
    <row r="7941" spans="1:4" ht="38.25">
      <c r="A7941" s="356">
        <v>20254</v>
      </c>
      <c r="B7941" s="357" t="s">
        <v>8386</v>
      </c>
      <c r="C7941" s="356" t="s">
        <v>641</v>
      </c>
      <c r="D7941" s="358">
        <v>24.08</v>
      </c>
    </row>
    <row r="7942" spans="1:4" ht="38.25">
      <c r="A7942" s="356">
        <v>20253</v>
      </c>
      <c r="B7942" s="357" t="s">
        <v>8387</v>
      </c>
      <c r="C7942" s="356" t="s">
        <v>641</v>
      </c>
      <c r="D7942" s="358">
        <v>79.069999999999993</v>
      </c>
    </row>
    <row r="7943" spans="1:4" ht="51">
      <c r="A7943" s="356">
        <v>11247</v>
      </c>
      <c r="B7943" s="357" t="s">
        <v>8388</v>
      </c>
      <c r="C7943" s="356" t="s">
        <v>641</v>
      </c>
      <c r="D7943" s="358">
        <v>1520.35</v>
      </c>
    </row>
    <row r="7944" spans="1:4" ht="51">
      <c r="A7944" s="356">
        <v>11250</v>
      </c>
      <c r="B7944" s="357" t="s">
        <v>8389</v>
      </c>
      <c r="C7944" s="356" t="s">
        <v>641</v>
      </c>
      <c r="D7944" s="358">
        <v>65.45</v>
      </c>
    </row>
    <row r="7945" spans="1:4" ht="51">
      <c r="A7945" s="356">
        <v>11249</v>
      </c>
      <c r="B7945" s="357" t="s">
        <v>8390</v>
      </c>
      <c r="C7945" s="356" t="s">
        <v>641</v>
      </c>
      <c r="D7945" s="358">
        <v>2969.77</v>
      </c>
    </row>
    <row r="7946" spans="1:4" ht="51">
      <c r="A7946" s="356">
        <v>11251</v>
      </c>
      <c r="B7946" s="357" t="s">
        <v>8391</v>
      </c>
      <c r="C7946" s="356" t="s">
        <v>641</v>
      </c>
      <c r="D7946" s="358">
        <v>144.97999999999999</v>
      </c>
    </row>
    <row r="7947" spans="1:4" ht="51">
      <c r="A7947" s="356">
        <v>11253</v>
      </c>
      <c r="B7947" s="357" t="s">
        <v>8392</v>
      </c>
      <c r="C7947" s="356" t="s">
        <v>641</v>
      </c>
      <c r="D7947" s="358">
        <v>240.25</v>
      </c>
    </row>
    <row r="7948" spans="1:4" ht="51">
      <c r="A7948" s="356">
        <v>11255</v>
      </c>
      <c r="B7948" s="357" t="s">
        <v>8393</v>
      </c>
      <c r="C7948" s="356" t="s">
        <v>641</v>
      </c>
      <c r="D7948" s="358">
        <v>359.17</v>
      </c>
    </row>
    <row r="7949" spans="1:4" ht="51">
      <c r="A7949" s="356">
        <v>14055</v>
      </c>
      <c r="B7949" s="357" t="s">
        <v>8394</v>
      </c>
      <c r="C7949" s="356" t="s">
        <v>641</v>
      </c>
      <c r="D7949" s="358">
        <v>722.52</v>
      </c>
    </row>
    <row r="7950" spans="1:4" ht="51">
      <c r="A7950" s="356">
        <v>11256</v>
      </c>
      <c r="B7950" s="357" t="s">
        <v>8395</v>
      </c>
      <c r="C7950" s="356" t="s">
        <v>641</v>
      </c>
      <c r="D7950" s="358">
        <v>449.89</v>
      </c>
    </row>
    <row r="7951" spans="1:4" ht="25.5">
      <c r="A7951" s="356">
        <v>1872</v>
      </c>
      <c r="B7951" s="357" t="s">
        <v>8396</v>
      </c>
      <c r="C7951" s="356" t="s">
        <v>641</v>
      </c>
      <c r="D7951" s="358">
        <v>1.74</v>
      </c>
    </row>
    <row r="7952" spans="1:4" ht="25.5">
      <c r="A7952" s="356">
        <v>1873</v>
      </c>
      <c r="B7952" s="357" t="s">
        <v>8397</v>
      </c>
      <c r="C7952" s="356" t="s">
        <v>641</v>
      </c>
      <c r="D7952" s="358">
        <v>3.46</v>
      </c>
    </row>
    <row r="7953" spans="1:4" ht="51">
      <c r="A7953" s="356">
        <v>39693</v>
      </c>
      <c r="B7953" s="357" t="s">
        <v>8398</v>
      </c>
      <c r="C7953" s="356" t="s">
        <v>641</v>
      </c>
      <c r="D7953" s="358">
        <v>2825.56</v>
      </c>
    </row>
    <row r="7954" spans="1:4" ht="38.25">
      <c r="A7954" s="356">
        <v>39692</v>
      </c>
      <c r="B7954" s="357" t="s">
        <v>8399</v>
      </c>
      <c r="C7954" s="356" t="s">
        <v>641</v>
      </c>
      <c r="D7954" s="358">
        <v>904.11</v>
      </c>
    </row>
    <row r="7955" spans="1:4" ht="38.25">
      <c r="A7955" s="356">
        <v>34643</v>
      </c>
      <c r="B7955" s="357" t="s">
        <v>8400</v>
      </c>
      <c r="C7955" s="356" t="s">
        <v>641</v>
      </c>
      <c r="D7955" s="358">
        <v>15.99</v>
      </c>
    </row>
    <row r="7956" spans="1:4" ht="51">
      <c r="A7956" s="356">
        <v>1062</v>
      </c>
      <c r="B7956" s="357" t="s">
        <v>8401</v>
      </c>
      <c r="C7956" s="356" t="s">
        <v>641</v>
      </c>
      <c r="D7956" s="358">
        <v>286.52999999999997</v>
      </c>
    </row>
    <row r="7957" spans="1:4" ht="51">
      <c r="A7957" s="356">
        <v>39686</v>
      </c>
      <c r="B7957" s="357" t="s">
        <v>8402</v>
      </c>
      <c r="C7957" s="356" t="s">
        <v>641</v>
      </c>
      <c r="D7957" s="358">
        <v>463.95</v>
      </c>
    </row>
    <row r="7958" spans="1:4" ht="63.75">
      <c r="A7958" s="356">
        <v>43095</v>
      </c>
      <c r="B7958" s="357" t="s">
        <v>8403</v>
      </c>
      <c r="C7958" s="356" t="s">
        <v>641</v>
      </c>
      <c r="D7958" s="358">
        <v>125.65</v>
      </c>
    </row>
    <row r="7959" spans="1:4" ht="38.25">
      <c r="A7959" s="356">
        <v>1871</v>
      </c>
      <c r="B7959" s="357" t="s">
        <v>8404</v>
      </c>
      <c r="C7959" s="356" t="s">
        <v>641</v>
      </c>
      <c r="D7959" s="358">
        <v>3.11</v>
      </c>
    </row>
    <row r="7960" spans="1:4" ht="38.25">
      <c r="A7960" s="356">
        <v>12001</v>
      </c>
      <c r="B7960" s="357" t="s">
        <v>8405</v>
      </c>
      <c r="C7960" s="356" t="s">
        <v>641</v>
      </c>
      <c r="D7960" s="358">
        <v>4.49</v>
      </c>
    </row>
    <row r="7961" spans="1:4" ht="25.5">
      <c r="A7961" s="356">
        <v>11882</v>
      </c>
      <c r="B7961" s="357" t="s">
        <v>8406</v>
      </c>
      <c r="C7961" s="356" t="s">
        <v>641</v>
      </c>
      <c r="D7961" s="358">
        <v>102</v>
      </c>
    </row>
    <row r="7962" spans="1:4" ht="51">
      <c r="A7962" s="356">
        <v>1068</v>
      </c>
      <c r="B7962" s="357" t="s">
        <v>8407</v>
      </c>
      <c r="C7962" s="356" t="s">
        <v>641</v>
      </c>
      <c r="D7962" s="358">
        <v>1889.96</v>
      </c>
    </row>
    <row r="7963" spans="1:4" ht="51">
      <c r="A7963" s="356">
        <v>39690</v>
      </c>
      <c r="B7963" s="357" t="s">
        <v>8408</v>
      </c>
      <c r="C7963" s="356" t="s">
        <v>641</v>
      </c>
      <c r="D7963" s="358">
        <v>3170.73</v>
      </c>
    </row>
    <row r="7964" spans="1:4" ht="51">
      <c r="A7964" s="356">
        <v>39691</v>
      </c>
      <c r="B7964" s="357" t="s">
        <v>8409</v>
      </c>
      <c r="C7964" s="356" t="s">
        <v>641</v>
      </c>
      <c r="D7964" s="358">
        <v>3987.89</v>
      </c>
    </row>
    <row r="7965" spans="1:4" ht="51">
      <c r="A7965" s="356">
        <v>39808</v>
      </c>
      <c r="B7965" s="357" t="s">
        <v>8410</v>
      </c>
      <c r="C7965" s="356" t="s">
        <v>641</v>
      </c>
      <c r="D7965" s="358">
        <v>65.599999999999994</v>
      </c>
    </row>
    <row r="7966" spans="1:4" ht="51">
      <c r="A7966" s="356">
        <v>39809</v>
      </c>
      <c r="B7966" s="357" t="s">
        <v>8411</v>
      </c>
      <c r="C7966" s="356" t="s">
        <v>641</v>
      </c>
      <c r="D7966" s="358">
        <v>155.59</v>
      </c>
    </row>
    <row r="7967" spans="1:4" ht="51">
      <c r="A7967" s="356">
        <v>43439</v>
      </c>
      <c r="B7967" s="357" t="s">
        <v>8412</v>
      </c>
      <c r="C7967" s="356" t="s">
        <v>641</v>
      </c>
      <c r="D7967" s="358">
        <v>468.23</v>
      </c>
    </row>
    <row r="7968" spans="1:4" ht="25.5">
      <c r="A7968" s="356">
        <v>5103</v>
      </c>
      <c r="B7968" s="357" t="s">
        <v>8413</v>
      </c>
      <c r="C7968" s="356" t="s">
        <v>641</v>
      </c>
      <c r="D7968" s="358">
        <v>15.03</v>
      </c>
    </row>
    <row r="7969" spans="1:4" ht="25.5">
      <c r="A7969" s="356">
        <v>11712</v>
      </c>
      <c r="B7969" s="357" t="s">
        <v>8414</v>
      </c>
      <c r="C7969" s="356" t="s">
        <v>641</v>
      </c>
      <c r="D7969" s="358">
        <v>35</v>
      </c>
    </row>
    <row r="7970" spans="1:4" ht="25.5">
      <c r="A7970" s="356">
        <v>11717</v>
      </c>
      <c r="B7970" s="357" t="s">
        <v>8415</v>
      </c>
      <c r="C7970" s="356" t="s">
        <v>641</v>
      </c>
      <c r="D7970" s="358">
        <v>38.03</v>
      </c>
    </row>
    <row r="7971" spans="1:4" ht="25.5">
      <c r="A7971" s="356">
        <v>11714</v>
      </c>
      <c r="B7971" s="357" t="s">
        <v>8416</v>
      </c>
      <c r="C7971" s="356" t="s">
        <v>641</v>
      </c>
      <c r="D7971" s="358">
        <v>47.32</v>
      </c>
    </row>
    <row r="7972" spans="1:4" ht="25.5">
      <c r="A7972" s="356">
        <v>11880</v>
      </c>
      <c r="B7972" s="357" t="s">
        <v>8417</v>
      </c>
      <c r="C7972" s="356" t="s">
        <v>641</v>
      </c>
      <c r="D7972" s="358">
        <v>97.87</v>
      </c>
    </row>
    <row r="7973" spans="1:4">
      <c r="A7973" s="356">
        <v>1106</v>
      </c>
      <c r="B7973" s="357" t="s">
        <v>8418</v>
      </c>
      <c r="C7973" s="356" t="s">
        <v>638</v>
      </c>
      <c r="D7973" s="358">
        <v>0.8</v>
      </c>
    </row>
    <row r="7974" spans="1:4">
      <c r="A7974" s="356">
        <v>11161</v>
      </c>
      <c r="B7974" s="357" t="s">
        <v>8419</v>
      </c>
      <c r="C7974" s="356" t="s">
        <v>638</v>
      </c>
      <c r="D7974" s="358">
        <v>1.33</v>
      </c>
    </row>
    <row r="7975" spans="1:4" ht="25.5">
      <c r="A7975" s="356">
        <v>1107</v>
      </c>
      <c r="B7975" s="357" t="s">
        <v>8420</v>
      </c>
      <c r="C7975" s="356" t="s">
        <v>638</v>
      </c>
      <c r="D7975" s="358">
        <v>0.68</v>
      </c>
    </row>
    <row r="7976" spans="1:4" ht="25.5">
      <c r="A7976" s="356">
        <v>25963</v>
      </c>
      <c r="B7976" s="357" t="s">
        <v>8421</v>
      </c>
      <c r="C7976" s="356" t="s">
        <v>638</v>
      </c>
      <c r="D7976" s="358">
        <v>0.12</v>
      </c>
    </row>
    <row r="7977" spans="1:4">
      <c r="A7977" s="356">
        <v>4759</v>
      </c>
      <c r="B7977" s="357" t="s">
        <v>8422</v>
      </c>
      <c r="C7977" s="356" t="s">
        <v>644</v>
      </c>
      <c r="D7977" s="358">
        <v>13.49</v>
      </c>
    </row>
    <row r="7978" spans="1:4">
      <c r="A7978" s="356">
        <v>41068</v>
      </c>
      <c r="B7978" s="357" t="s">
        <v>8423</v>
      </c>
      <c r="C7978" s="356" t="s">
        <v>759</v>
      </c>
      <c r="D7978" s="358">
        <v>2393.9899999999998</v>
      </c>
    </row>
    <row r="7979" spans="1:4" ht="25.5">
      <c r="A7979" s="356">
        <v>1108</v>
      </c>
      <c r="B7979" s="357" t="s">
        <v>8424</v>
      </c>
      <c r="C7979" s="356" t="s">
        <v>645</v>
      </c>
      <c r="D7979" s="358">
        <v>30.82</v>
      </c>
    </row>
    <row r="7980" spans="1:4" ht="25.5">
      <c r="A7980" s="356">
        <v>1117</v>
      </c>
      <c r="B7980" s="357" t="s">
        <v>8425</v>
      </c>
      <c r="C7980" s="356" t="s">
        <v>645</v>
      </c>
      <c r="D7980" s="358">
        <v>31.06</v>
      </c>
    </row>
    <row r="7981" spans="1:4" ht="25.5">
      <c r="A7981" s="356">
        <v>1118</v>
      </c>
      <c r="B7981" s="357" t="s">
        <v>8426</v>
      </c>
      <c r="C7981" s="356" t="s">
        <v>645</v>
      </c>
      <c r="D7981" s="358">
        <v>36.71</v>
      </c>
    </row>
    <row r="7982" spans="1:4" ht="25.5">
      <c r="A7982" s="356">
        <v>1110</v>
      </c>
      <c r="B7982" s="357" t="s">
        <v>8427</v>
      </c>
      <c r="C7982" s="356" t="s">
        <v>645</v>
      </c>
      <c r="D7982" s="358">
        <v>36.71</v>
      </c>
    </row>
    <row r="7983" spans="1:4" ht="38.25">
      <c r="A7983" s="356">
        <v>12618</v>
      </c>
      <c r="B7983" s="357" t="s">
        <v>8428</v>
      </c>
      <c r="C7983" s="356" t="s">
        <v>641</v>
      </c>
      <c r="D7983" s="358">
        <v>47.2</v>
      </c>
    </row>
    <row r="7984" spans="1:4" ht="25.5">
      <c r="A7984" s="356">
        <v>40784</v>
      </c>
      <c r="B7984" s="357" t="s">
        <v>8429</v>
      </c>
      <c r="C7984" s="356" t="s">
        <v>645</v>
      </c>
      <c r="D7984" s="358">
        <v>101.26</v>
      </c>
    </row>
    <row r="7985" spans="1:4" ht="25.5">
      <c r="A7985" s="356">
        <v>40782</v>
      </c>
      <c r="B7985" s="357" t="s">
        <v>8430</v>
      </c>
      <c r="C7985" s="356" t="s">
        <v>645</v>
      </c>
      <c r="D7985" s="358">
        <v>39.74</v>
      </c>
    </row>
    <row r="7986" spans="1:4" ht="25.5">
      <c r="A7986" s="356">
        <v>40783</v>
      </c>
      <c r="B7986" s="357" t="s">
        <v>8431</v>
      </c>
      <c r="C7986" s="356" t="s">
        <v>645</v>
      </c>
      <c r="D7986" s="358">
        <v>51.76</v>
      </c>
    </row>
    <row r="7987" spans="1:4" ht="25.5">
      <c r="A7987" s="356">
        <v>1109</v>
      </c>
      <c r="B7987" s="357" t="s">
        <v>8432</v>
      </c>
      <c r="C7987" s="356" t="s">
        <v>645</v>
      </c>
      <c r="D7987" s="358">
        <v>30.82</v>
      </c>
    </row>
    <row r="7988" spans="1:4" ht="25.5">
      <c r="A7988" s="356">
        <v>1119</v>
      </c>
      <c r="B7988" s="357" t="s">
        <v>8433</v>
      </c>
      <c r="C7988" s="356" t="s">
        <v>645</v>
      </c>
      <c r="D7988" s="358">
        <v>19.87</v>
      </c>
    </row>
    <row r="7989" spans="1:4" ht="38.25">
      <c r="A7989" s="356">
        <v>13115</v>
      </c>
      <c r="B7989" s="357" t="s">
        <v>8434</v>
      </c>
      <c r="C7989" s="356" t="s">
        <v>645</v>
      </c>
      <c r="D7989" s="358">
        <v>15.4</v>
      </c>
    </row>
    <row r="7990" spans="1:4" ht="38.25">
      <c r="A7990" s="356">
        <v>10541</v>
      </c>
      <c r="B7990" s="357" t="s">
        <v>8435</v>
      </c>
      <c r="C7990" s="356" t="s">
        <v>645</v>
      </c>
      <c r="D7990" s="358">
        <v>18.82</v>
      </c>
    </row>
    <row r="7991" spans="1:4" ht="38.25">
      <c r="A7991" s="356">
        <v>10542</v>
      </c>
      <c r="B7991" s="357" t="s">
        <v>8436</v>
      </c>
      <c r="C7991" s="356" t="s">
        <v>645</v>
      </c>
      <c r="D7991" s="358">
        <v>24.61</v>
      </c>
    </row>
    <row r="7992" spans="1:4" ht="38.25">
      <c r="A7992" s="356">
        <v>10543</v>
      </c>
      <c r="B7992" s="357" t="s">
        <v>8437</v>
      </c>
      <c r="C7992" s="356" t="s">
        <v>645</v>
      </c>
      <c r="D7992" s="358">
        <v>39.94</v>
      </c>
    </row>
    <row r="7993" spans="1:4" ht="38.25">
      <c r="A7993" s="356">
        <v>10544</v>
      </c>
      <c r="B7993" s="357" t="s">
        <v>8438</v>
      </c>
      <c r="C7993" s="356" t="s">
        <v>645</v>
      </c>
      <c r="D7993" s="358">
        <v>51.65</v>
      </c>
    </row>
    <row r="7994" spans="1:4" ht="38.25">
      <c r="A7994" s="356">
        <v>10545</v>
      </c>
      <c r="B7994" s="357" t="s">
        <v>8439</v>
      </c>
      <c r="C7994" s="356" t="s">
        <v>645</v>
      </c>
      <c r="D7994" s="358">
        <v>96.54</v>
      </c>
    </row>
    <row r="7995" spans="1:4" ht="25.5">
      <c r="A7995" s="356">
        <v>38365</v>
      </c>
      <c r="B7995" s="357" t="s">
        <v>8440</v>
      </c>
      <c r="C7995" s="356" t="s">
        <v>646</v>
      </c>
      <c r="D7995" s="358">
        <v>1.97</v>
      </c>
    </row>
    <row r="7996" spans="1:4" ht="51">
      <c r="A7996" s="356">
        <v>37745</v>
      </c>
      <c r="B7996" s="357" t="s">
        <v>8441</v>
      </c>
      <c r="C7996" s="356" t="s">
        <v>641</v>
      </c>
      <c r="D7996" s="358">
        <v>317510</v>
      </c>
    </row>
    <row r="7997" spans="1:4" ht="51">
      <c r="A7997" s="356">
        <v>37754</v>
      </c>
      <c r="B7997" s="357" t="s">
        <v>8442</v>
      </c>
      <c r="C7997" s="356" t="s">
        <v>641</v>
      </c>
      <c r="D7997" s="358">
        <v>331576.89</v>
      </c>
    </row>
    <row r="7998" spans="1:4" ht="51">
      <c r="A7998" s="356">
        <v>37748</v>
      </c>
      <c r="B7998" s="357" t="s">
        <v>8443</v>
      </c>
      <c r="C7998" s="356" t="s">
        <v>641</v>
      </c>
      <c r="D7998" s="358">
        <v>337555.32</v>
      </c>
    </row>
    <row r="7999" spans="1:4" ht="51">
      <c r="A7999" s="356">
        <v>37761</v>
      </c>
      <c r="B7999" s="357" t="s">
        <v>8444</v>
      </c>
      <c r="C7999" s="356" t="s">
        <v>641</v>
      </c>
      <c r="D7999" s="358">
        <v>279328.40000000002</v>
      </c>
    </row>
    <row r="8000" spans="1:4" ht="51">
      <c r="A8000" s="356">
        <v>37757</v>
      </c>
      <c r="B8000" s="357" t="s">
        <v>8445</v>
      </c>
      <c r="C8000" s="356" t="s">
        <v>641</v>
      </c>
      <c r="D8000" s="358">
        <v>388849.25</v>
      </c>
    </row>
    <row r="8001" spans="1:4" ht="51">
      <c r="A8001" s="356">
        <v>37759</v>
      </c>
      <c r="B8001" s="357" t="s">
        <v>8446</v>
      </c>
      <c r="C8001" s="356" t="s">
        <v>641</v>
      </c>
      <c r="D8001" s="358">
        <v>390356.44</v>
      </c>
    </row>
    <row r="8002" spans="1:4" ht="51">
      <c r="A8002" s="356">
        <v>37766</v>
      </c>
      <c r="B8002" s="357" t="s">
        <v>8447</v>
      </c>
      <c r="C8002" s="356" t="s">
        <v>641</v>
      </c>
      <c r="D8002" s="358">
        <v>390356.41</v>
      </c>
    </row>
    <row r="8003" spans="1:4" ht="51">
      <c r="A8003" s="356">
        <v>37752</v>
      </c>
      <c r="B8003" s="357" t="s">
        <v>8448</v>
      </c>
      <c r="C8003" s="356" t="s">
        <v>641</v>
      </c>
      <c r="D8003" s="358">
        <v>353983.45</v>
      </c>
    </row>
    <row r="8004" spans="1:4" ht="51">
      <c r="A8004" s="356">
        <v>37760</v>
      </c>
      <c r="B8004" s="357" t="s">
        <v>8449</v>
      </c>
      <c r="C8004" s="356" t="s">
        <v>641</v>
      </c>
      <c r="D8004" s="358">
        <v>372772.8</v>
      </c>
    </row>
    <row r="8005" spans="1:4" ht="51">
      <c r="A8005" s="356">
        <v>37765</v>
      </c>
      <c r="B8005" s="357" t="s">
        <v>8450</v>
      </c>
      <c r="C8005" s="356" t="s">
        <v>641</v>
      </c>
      <c r="D8005" s="358">
        <v>260237.64</v>
      </c>
    </row>
    <row r="8006" spans="1:4" ht="51">
      <c r="A8006" s="356">
        <v>37746</v>
      </c>
      <c r="B8006" s="357" t="s">
        <v>8451</v>
      </c>
      <c r="C8006" s="356" t="s">
        <v>641</v>
      </c>
      <c r="D8006" s="358">
        <v>285306.83</v>
      </c>
    </row>
    <row r="8007" spans="1:4" ht="51">
      <c r="A8007" s="356">
        <v>37750</v>
      </c>
      <c r="B8007" s="357" t="s">
        <v>8452</v>
      </c>
      <c r="C8007" s="356" t="s">
        <v>641</v>
      </c>
      <c r="D8007" s="358">
        <v>284302.07</v>
      </c>
    </row>
    <row r="8008" spans="1:4" ht="51">
      <c r="A8008" s="356">
        <v>37753</v>
      </c>
      <c r="B8008" s="357" t="s">
        <v>8453</v>
      </c>
      <c r="C8008" s="356" t="s">
        <v>641</v>
      </c>
      <c r="D8008" s="358">
        <v>283297.28000000003</v>
      </c>
    </row>
    <row r="8009" spans="1:4" ht="51">
      <c r="A8009" s="356">
        <v>37756</v>
      </c>
      <c r="B8009" s="357" t="s">
        <v>8454</v>
      </c>
      <c r="C8009" s="356" t="s">
        <v>641</v>
      </c>
      <c r="D8009" s="358">
        <v>279328.40000000002</v>
      </c>
    </row>
    <row r="8010" spans="1:4" ht="51">
      <c r="A8010" s="356">
        <v>37755</v>
      </c>
      <c r="B8010" s="357" t="s">
        <v>8455</v>
      </c>
      <c r="C8010" s="356" t="s">
        <v>641</v>
      </c>
      <c r="D8010" s="358">
        <v>405930.5</v>
      </c>
    </row>
    <row r="8011" spans="1:4" ht="51">
      <c r="A8011" s="356">
        <v>37758</v>
      </c>
      <c r="B8011" s="357" t="s">
        <v>8456</v>
      </c>
      <c r="C8011" s="356" t="s">
        <v>641</v>
      </c>
      <c r="D8011" s="358">
        <v>458178.99</v>
      </c>
    </row>
    <row r="8012" spans="1:4" ht="51">
      <c r="A8012" s="356">
        <v>37747</v>
      </c>
      <c r="B8012" s="357" t="s">
        <v>8457</v>
      </c>
      <c r="C8012" s="356" t="s">
        <v>641</v>
      </c>
      <c r="D8012" s="358">
        <v>412260.6</v>
      </c>
    </row>
    <row r="8013" spans="1:4" ht="51">
      <c r="A8013" s="356">
        <v>37767</v>
      </c>
      <c r="B8013" s="357" t="s">
        <v>8458</v>
      </c>
      <c r="C8013" s="356" t="s">
        <v>641</v>
      </c>
      <c r="D8013" s="358">
        <v>435069.09</v>
      </c>
    </row>
    <row r="8014" spans="1:4" ht="51">
      <c r="A8014" s="356">
        <v>37751</v>
      </c>
      <c r="B8014" s="357" t="s">
        <v>8459</v>
      </c>
      <c r="C8014" s="356" t="s">
        <v>641</v>
      </c>
      <c r="D8014" s="358">
        <v>435069.09</v>
      </c>
    </row>
    <row r="8015" spans="1:4" ht="63.75">
      <c r="A8015" s="356">
        <v>37749</v>
      </c>
      <c r="B8015" s="357" t="s">
        <v>8460</v>
      </c>
      <c r="C8015" s="356" t="s">
        <v>641</v>
      </c>
      <c r="D8015" s="358">
        <v>430045.19</v>
      </c>
    </row>
    <row r="8016" spans="1:4" ht="25.5">
      <c r="A8016" s="356">
        <v>1159</v>
      </c>
      <c r="B8016" s="357" t="s">
        <v>8461</v>
      </c>
      <c r="C8016" s="356" t="s">
        <v>641</v>
      </c>
      <c r="D8016" s="358">
        <v>199414.33</v>
      </c>
    </row>
    <row r="8017" spans="1:4" ht="25.5">
      <c r="A8017" s="356">
        <v>12114</v>
      </c>
      <c r="B8017" s="357" t="s">
        <v>8462</v>
      </c>
      <c r="C8017" s="356" t="s">
        <v>641</v>
      </c>
      <c r="D8017" s="358">
        <v>110.01</v>
      </c>
    </row>
    <row r="8018" spans="1:4" ht="25.5">
      <c r="A8018" s="356">
        <v>38106</v>
      </c>
      <c r="B8018" s="357" t="s">
        <v>8463</v>
      </c>
      <c r="C8018" s="356" t="s">
        <v>641</v>
      </c>
      <c r="D8018" s="358">
        <v>14.95</v>
      </c>
    </row>
    <row r="8019" spans="1:4" ht="38.25">
      <c r="A8019" s="356">
        <v>38085</v>
      </c>
      <c r="B8019" s="357" t="s">
        <v>8464</v>
      </c>
      <c r="C8019" s="356" t="s">
        <v>641</v>
      </c>
      <c r="D8019" s="358">
        <v>17.66</v>
      </c>
    </row>
    <row r="8020" spans="1:4" ht="25.5">
      <c r="A8020" s="356">
        <v>38599</v>
      </c>
      <c r="B8020" s="357" t="s">
        <v>8465</v>
      </c>
      <c r="C8020" s="356" t="s">
        <v>641</v>
      </c>
      <c r="D8020" s="358">
        <v>4.2300000000000004</v>
      </c>
    </row>
    <row r="8021" spans="1:4" ht="25.5">
      <c r="A8021" s="356">
        <v>38596</v>
      </c>
      <c r="B8021" s="357" t="s">
        <v>8466</v>
      </c>
      <c r="C8021" s="356" t="s">
        <v>641</v>
      </c>
      <c r="D8021" s="358">
        <v>3.51</v>
      </c>
    </row>
    <row r="8022" spans="1:4" ht="25.5">
      <c r="A8022" s="356">
        <v>38600</v>
      </c>
      <c r="B8022" s="357" t="s">
        <v>8467</v>
      </c>
      <c r="C8022" s="356" t="s">
        <v>641</v>
      </c>
      <c r="D8022" s="358">
        <v>4.4800000000000004</v>
      </c>
    </row>
    <row r="8023" spans="1:4" ht="25.5">
      <c r="A8023" s="356">
        <v>38597</v>
      </c>
      <c r="B8023" s="357" t="s">
        <v>8468</v>
      </c>
      <c r="C8023" s="356" t="s">
        <v>641</v>
      </c>
      <c r="D8023" s="358">
        <v>3.53</v>
      </c>
    </row>
    <row r="8024" spans="1:4" ht="25.5">
      <c r="A8024" s="356">
        <v>659</v>
      </c>
      <c r="B8024" s="357" t="s">
        <v>8469</v>
      </c>
      <c r="C8024" s="356" t="s">
        <v>641</v>
      </c>
      <c r="D8024" s="358">
        <v>2.0299999999999998</v>
      </c>
    </row>
    <row r="8025" spans="1:4" ht="25.5">
      <c r="A8025" s="356">
        <v>660</v>
      </c>
      <c r="B8025" s="357" t="s">
        <v>8470</v>
      </c>
      <c r="C8025" s="356" t="s">
        <v>641</v>
      </c>
      <c r="D8025" s="358">
        <v>2.4300000000000002</v>
      </c>
    </row>
    <row r="8026" spans="1:4" ht="25.5">
      <c r="A8026" s="356">
        <v>658</v>
      </c>
      <c r="B8026" s="357" t="s">
        <v>8471</v>
      </c>
      <c r="C8026" s="356" t="s">
        <v>641</v>
      </c>
      <c r="D8026" s="358">
        <v>1.37</v>
      </c>
    </row>
    <row r="8027" spans="1:4" ht="25.5">
      <c r="A8027" s="356">
        <v>38548</v>
      </c>
      <c r="B8027" s="357" t="s">
        <v>8472</v>
      </c>
      <c r="C8027" s="356" t="s">
        <v>641</v>
      </c>
      <c r="D8027" s="358">
        <v>2.2400000000000002</v>
      </c>
    </row>
    <row r="8028" spans="1:4" ht="25.5">
      <c r="A8028" s="356">
        <v>34649</v>
      </c>
      <c r="B8028" s="357" t="s">
        <v>8473</v>
      </c>
      <c r="C8028" s="356" t="s">
        <v>641</v>
      </c>
      <c r="D8028" s="358">
        <v>3.03</v>
      </c>
    </row>
    <row r="8029" spans="1:4" ht="25.5">
      <c r="A8029" s="356">
        <v>34655</v>
      </c>
      <c r="B8029" s="357" t="s">
        <v>8474</v>
      </c>
      <c r="C8029" s="356" t="s">
        <v>641</v>
      </c>
      <c r="D8029" s="358">
        <v>4.0199999999999996</v>
      </c>
    </row>
    <row r="8030" spans="1:4" ht="25.5">
      <c r="A8030" s="356">
        <v>40607</v>
      </c>
      <c r="B8030" s="357" t="s">
        <v>8475</v>
      </c>
      <c r="C8030" s="356" t="s">
        <v>641</v>
      </c>
      <c r="D8030" s="358">
        <v>3.92</v>
      </c>
    </row>
    <row r="8031" spans="1:4" ht="38.25">
      <c r="A8031" s="356">
        <v>567</v>
      </c>
      <c r="B8031" s="357" t="s">
        <v>8476</v>
      </c>
      <c r="C8031" s="356" t="s">
        <v>645</v>
      </c>
      <c r="D8031" s="358">
        <v>15.85</v>
      </c>
    </row>
    <row r="8032" spans="1:4" ht="38.25">
      <c r="A8032" s="356">
        <v>574</v>
      </c>
      <c r="B8032" s="357" t="s">
        <v>8477</v>
      </c>
      <c r="C8032" s="356" t="s">
        <v>645</v>
      </c>
      <c r="D8032" s="358">
        <v>41.68</v>
      </c>
    </row>
    <row r="8033" spans="1:4" ht="38.25">
      <c r="A8033" s="356">
        <v>568</v>
      </c>
      <c r="B8033" s="357" t="s">
        <v>8478</v>
      </c>
      <c r="C8033" s="356" t="s">
        <v>645</v>
      </c>
      <c r="D8033" s="358">
        <v>87.82</v>
      </c>
    </row>
    <row r="8034" spans="1:4" ht="25.5">
      <c r="A8034" s="356">
        <v>585</v>
      </c>
      <c r="B8034" s="357" t="s">
        <v>8479</v>
      </c>
      <c r="C8034" s="356" t="s">
        <v>638</v>
      </c>
      <c r="D8034" s="358">
        <v>32.29</v>
      </c>
    </row>
    <row r="8035" spans="1:4" ht="25.5">
      <c r="A8035" s="356">
        <v>4777</v>
      </c>
      <c r="B8035" s="357" t="s">
        <v>8480</v>
      </c>
      <c r="C8035" s="356" t="s">
        <v>638</v>
      </c>
      <c r="D8035" s="358">
        <v>9.61</v>
      </c>
    </row>
    <row r="8036" spans="1:4" ht="25.5">
      <c r="A8036" s="356">
        <v>587</v>
      </c>
      <c r="B8036" s="357" t="s">
        <v>8481</v>
      </c>
      <c r="C8036" s="356" t="s">
        <v>638</v>
      </c>
      <c r="D8036" s="358">
        <v>34.6</v>
      </c>
    </row>
    <row r="8037" spans="1:4" ht="25.5">
      <c r="A8037" s="356">
        <v>590</v>
      </c>
      <c r="B8037" s="357" t="s">
        <v>8482</v>
      </c>
      <c r="C8037" s="356" t="s">
        <v>638</v>
      </c>
      <c r="D8037" s="358">
        <v>33.44</v>
      </c>
    </row>
    <row r="8038" spans="1:4" ht="25.5">
      <c r="A8038" s="356">
        <v>592</v>
      </c>
      <c r="B8038" s="357" t="s">
        <v>8483</v>
      </c>
      <c r="C8038" s="356" t="s">
        <v>638</v>
      </c>
      <c r="D8038" s="358">
        <v>34.6</v>
      </c>
    </row>
    <row r="8039" spans="1:4" ht="25.5">
      <c r="A8039" s="356">
        <v>586</v>
      </c>
      <c r="B8039" s="357" t="s">
        <v>8484</v>
      </c>
      <c r="C8039" s="356" t="s">
        <v>645</v>
      </c>
      <c r="D8039" s="358">
        <v>20.34</v>
      </c>
    </row>
    <row r="8040" spans="1:4" ht="25.5">
      <c r="A8040" s="356">
        <v>591</v>
      </c>
      <c r="B8040" s="357" t="s">
        <v>8485</v>
      </c>
      <c r="C8040" s="356" t="s">
        <v>638</v>
      </c>
      <c r="D8040" s="358">
        <v>32.29</v>
      </c>
    </row>
    <row r="8041" spans="1:4" ht="25.5">
      <c r="A8041" s="356">
        <v>588</v>
      </c>
      <c r="B8041" s="357" t="s">
        <v>8486</v>
      </c>
      <c r="C8041" s="356" t="s">
        <v>645</v>
      </c>
      <c r="D8041" s="358">
        <v>32.17</v>
      </c>
    </row>
    <row r="8042" spans="1:4">
      <c r="A8042" s="356">
        <v>589</v>
      </c>
      <c r="B8042" s="357" t="s">
        <v>8487</v>
      </c>
      <c r="C8042" s="356" t="s">
        <v>645</v>
      </c>
      <c r="D8042" s="358">
        <v>54.39</v>
      </c>
    </row>
    <row r="8043" spans="1:4">
      <c r="A8043" s="356">
        <v>584</v>
      </c>
      <c r="B8043" s="357" t="s">
        <v>8488</v>
      </c>
      <c r="C8043" s="356" t="s">
        <v>645</v>
      </c>
      <c r="D8043" s="358">
        <v>34.36</v>
      </c>
    </row>
    <row r="8044" spans="1:4" ht="25.5">
      <c r="A8044" s="356">
        <v>1165</v>
      </c>
      <c r="B8044" s="357" t="s">
        <v>8489</v>
      </c>
      <c r="C8044" s="356" t="s">
        <v>641</v>
      </c>
      <c r="D8044" s="358">
        <v>14.36</v>
      </c>
    </row>
    <row r="8045" spans="1:4" ht="25.5">
      <c r="A8045" s="356">
        <v>1164</v>
      </c>
      <c r="B8045" s="357" t="s">
        <v>8490</v>
      </c>
      <c r="C8045" s="356" t="s">
        <v>641</v>
      </c>
      <c r="D8045" s="358">
        <v>11.63</v>
      </c>
    </row>
    <row r="8046" spans="1:4" ht="25.5">
      <c r="A8046" s="356">
        <v>1162</v>
      </c>
      <c r="B8046" s="357" t="s">
        <v>8491</v>
      </c>
      <c r="C8046" s="356" t="s">
        <v>641</v>
      </c>
      <c r="D8046" s="358">
        <v>4.04</v>
      </c>
    </row>
    <row r="8047" spans="1:4" ht="25.5">
      <c r="A8047" s="356">
        <v>12395</v>
      </c>
      <c r="B8047" s="357" t="s">
        <v>8492</v>
      </c>
      <c r="C8047" s="356" t="s">
        <v>641</v>
      </c>
      <c r="D8047" s="358">
        <v>3.93</v>
      </c>
    </row>
    <row r="8048" spans="1:4" ht="25.5">
      <c r="A8048" s="356">
        <v>1170</v>
      </c>
      <c r="B8048" s="357" t="s">
        <v>8493</v>
      </c>
      <c r="C8048" s="356" t="s">
        <v>641</v>
      </c>
      <c r="D8048" s="358">
        <v>7.62</v>
      </c>
    </row>
    <row r="8049" spans="1:4" ht="25.5">
      <c r="A8049" s="356">
        <v>1169</v>
      </c>
      <c r="B8049" s="357" t="s">
        <v>8494</v>
      </c>
      <c r="C8049" s="356" t="s">
        <v>641</v>
      </c>
      <c r="D8049" s="358">
        <v>37.42</v>
      </c>
    </row>
    <row r="8050" spans="1:4" ht="25.5">
      <c r="A8050" s="356">
        <v>1166</v>
      </c>
      <c r="B8050" s="357" t="s">
        <v>8495</v>
      </c>
      <c r="C8050" s="356" t="s">
        <v>641</v>
      </c>
      <c r="D8050" s="358">
        <v>20.74</v>
      </c>
    </row>
    <row r="8051" spans="1:4" ht="25.5">
      <c r="A8051" s="356">
        <v>1163</v>
      </c>
      <c r="B8051" s="357" t="s">
        <v>8496</v>
      </c>
      <c r="C8051" s="356" t="s">
        <v>641</v>
      </c>
      <c r="D8051" s="358">
        <v>5.23</v>
      </c>
    </row>
    <row r="8052" spans="1:4" ht="25.5">
      <c r="A8052" s="356">
        <v>12396</v>
      </c>
      <c r="B8052" s="357" t="s">
        <v>8497</v>
      </c>
      <c r="C8052" s="356" t="s">
        <v>641</v>
      </c>
      <c r="D8052" s="358">
        <v>3.93</v>
      </c>
    </row>
    <row r="8053" spans="1:4" ht="25.5">
      <c r="A8053" s="356">
        <v>1168</v>
      </c>
      <c r="B8053" s="357" t="s">
        <v>8498</v>
      </c>
      <c r="C8053" s="356" t="s">
        <v>641</v>
      </c>
      <c r="D8053" s="358">
        <v>53.34</v>
      </c>
    </row>
    <row r="8054" spans="1:4" ht="25.5">
      <c r="A8054" s="356">
        <v>1167</v>
      </c>
      <c r="B8054" s="357" t="s">
        <v>8499</v>
      </c>
      <c r="C8054" s="356" t="s">
        <v>641</v>
      </c>
      <c r="D8054" s="358">
        <v>89.22</v>
      </c>
    </row>
    <row r="8055" spans="1:4">
      <c r="A8055" s="356">
        <v>36331</v>
      </c>
      <c r="B8055" s="357" t="s">
        <v>8500</v>
      </c>
      <c r="C8055" s="356" t="s">
        <v>641</v>
      </c>
      <c r="D8055" s="358">
        <v>1.96</v>
      </c>
    </row>
    <row r="8056" spans="1:4">
      <c r="A8056" s="356">
        <v>36346</v>
      </c>
      <c r="B8056" s="357" t="s">
        <v>8501</v>
      </c>
      <c r="C8056" s="356" t="s">
        <v>641</v>
      </c>
      <c r="D8056" s="358">
        <v>3.37</v>
      </c>
    </row>
    <row r="8057" spans="1:4">
      <c r="A8057" s="356">
        <v>1210</v>
      </c>
      <c r="B8057" s="357" t="s">
        <v>8502</v>
      </c>
      <c r="C8057" s="356" t="s">
        <v>641</v>
      </c>
      <c r="D8057" s="358">
        <v>11.85</v>
      </c>
    </row>
    <row r="8058" spans="1:4">
      <c r="A8058" s="356">
        <v>1203</v>
      </c>
      <c r="B8058" s="357" t="s">
        <v>8503</v>
      </c>
      <c r="C8058" s="356" t="s">
        <v>641</v>
      </c>
      <c r="D8058" s="358">
        <v>11.48</v>
      </c>
    </row>
    <row r="8059" spans="1:4" ht="25.5">
      <c r="A8059" s="356">
        <v>1197</v>
      </c>
      <c r="B8059" s="357" t="s">
        <v>8504</v>
      </c>
      <c r="C8059" s="356" t="s">
        <v>641</v>
      </c>
      <c r="D8059" s="358">
        <v>1.47</v>
      </c>
    </row>
    <row r="8060" spans="1:4" ht="25.5">
      <c r="A8060" s="356">
        <v>1202</v>
      </c>
      <c r="B8060" s="357" t="s">
        <v>8505</v>
      </c>
      <c r="C8060" s="356" t="s">
        <v>641</v>
      </c>
      <c r="D8060" s="358">
        <v>3.95</v>
      </c>
    </row>
    <row r="8061" spans="1:4">
      <c r="A8061" s="356">
        <v>1188</v>
      </c>
      <c r="B8061" s="357" t="s">
        <v>8506</v>
      </c>
      <c r="C8061" s="356" t="s">
        <v>641</v>
      </c>
      <c r="D8061" s="358">
        <v>23.34</v>
      </c>
    </row>
    <row r="8062" spans="1:4">
      <c r="A8062" s="356">
        <v>1211</v>
      </c>
      <c r="B8062" s="357" t="s">
        <v>8507</v>
      </c>
      <c r="C8062" s="356" t="s">
        <v>641</v>
      </c>
      <c r="D8062" s="358">
        <v>12.05</v>
      </c>
    </row>
    <row r="8063" spans="1:4" ht="25.5">
      <c r="A8063" s="356">
        <v>1198</v>
      </c>
      <c r="B8063" s="357" t="s">
        <v>8508</v>
      </c>
      <c r="C8063" s="356" t="s">
        <v>641</v>
      </c>
      <c r="D8063" s="358">
        <v>2.17</v>
      </c>
    </row>
    <row r="8064" spans="1:4">
      <c r="A8064" s="356">
        <v>1199</v>
      </c>
      <c r="B8064" s="357" t="s">
        <v>8509</v>
      </c>
      <c r="C8064" s="356" t="s">
        <v>641</v>
      </c>
      <c r="D8064" s="358">
        <v>30.49</v>
      </c>
    </row>
    <row r="8065" spans="1:4" ht="25.5">
      <c r="A8065" s="356">
        <v>20088</v>
      </c>
      <c r="B8065" s="357" t="s">
        <v>8510</v>
      </c>
      <c r="C8065" s="356" t="s">
        <v>641</v>
      </c>
      <c r="D8065" s="358">
        <v>14.08</v>
      </c>
    </row>
    <row r="8066" spans="1:4" ht="25.5">
      <c r="A8066" s="356">
        <v>20089</v>
      </c>
      <c r="B8066" s="357" t="s">
        <v>8511</v>
      </c>
      <c r="C8066" s="356" t="s">
        <v>641</v>
      </c>
      <c r="D8066" s="358">
        <v>67.099999999999994</v>
      </c>
    </row>
    <row r="8067" spans="1:4" ht="25.5">
      <c r="A8067" s="356">
        <v>20087</v>
      </c>
      <c r="B8067" s="357" t="s">
        <v>8512</v>
      </c>
      <c r="C8067" s="356" t="s">
        <v>641</v>
      </c>
      <c r="D8067" s="358">
        <v>10.14</v>
      </c>
    </row>
    <row r="8068" spans="1:4" ht="25.5">
      <c r="A8068" s="356">
        <v>1200</v>
      </c>
      <c r="B8068" s="357" t="s">
        <v>8513</v>
      </c>
      <c r="C8068" s="356" t="s">
        <v>641</v>
      </c>
      <c r="D8068" s="358">
        <v>8.23</v>
      </c>
    </row>
    <row r="8069" spans="1:4" ht="25.5">
      <c r="A8069" s="356">
        <v>12909</v>
      </c>
      <c r="B8069" s="357" t="s">
        <v>8514</v>
      </c>
      <c r="C8069" s="356" t="s">
        <v>641</v>
      </c>
      <c r="D8069" s="358">
        <v>3.73</v>
      </c>
    </row>
    <row r="8070" spans="1:4" ht="25.5">
      <c r="A8070" s="356">
        <v>12910</v>
      </c>
      <c r="B8070" s="357" t="s">
        <v>8515</v>
      </c>
      <c r="C8070" s="356" t="s">
        <v>641</v>
      </c>
      <c r="D8070" s="358">
        <v>6.23</v>
      </c>
    </row>
    <row r="8071" spans="1:4" ht="25.5">
      <c r="A8071" s="356">
        <v>1184</v>
      </c>
      <c r="B8071" s="357" t="s">
        <v>8516</v>
      </c>
      <c r="C8071" s="356" t="s">
        <v>641</v>
      </c>
      <c r="D8071" s="358">
        <v>74.959999999999994</v>
      </c>
    </row>
    <row r="8072" spans="1:4" ht="25.5">
      <c r="A8072" s="356">
        <v>1191</v>
      </c>
      <c r="B8072" s="357" t="s">
        <v>8517</v>
      </c>
      <c r="C8072" s="356" t="s">
        <v>641</v>
      </c>
      <c r="D8072" s="358">
        <v>1.06</v>
      </c>
    </row>
    <row r="8073" spans="1:4" ht="25.5">
      <c r="A8073" s="356">
        <v>1185</v>
      </c>
      <c r="B8073" s="357" t="s">
        <v>8518</v>
      </c>
      <c r="C8073" s="356" t="s">
        <v>641</v>
      </c>
      <c r="D8073" s="358">
        <v>1.21</v>
      </c>
    </row>
    <row r="8074" spans="1:4" ht="25.5">
      <c r="A8074" s="356">
        <v>1189</v>
      </c>
      <c r="B8074" s="357" t="s">
        <v>8519</v>
      </c>
      <c r="C8074" s="356" t="s">
        <v>641</v>
      </c>
      <c r="D8074" s="358">
        <v>2.11</v>
      </c>
    </row>
    <row r="8075" spans="1:4" ht="25.5">
      <c r="A8075" s="356">
        <v>1193</v>
      </c>
      <c r="B8075" s="357" t="s">
        <v>8520</v>
      </c>
      <c r="C8075" s="356" t="s">
        <v>641</v>
      </c>
      <c r="D8075" s="358">
        <v>4.0599999999999996</v>
      </c>
    </row>
    <row r="8076" spans="1:4" ht="25.5">
      <c r="A8076" s="356">
        <v>1194</v>
      </c>
      <c r="B8076" s="357" t="s">
        <v>8521</v>
      </c>
      <c r="C8076" s="356" t="s">
        <v>641</v>
      </c>
      <c r="D8076" s="358">
        <v>7.69</v>
      </c>
    </row>
    <row r="8077" spans="1:4" ht="25.5">
      <c r="A8077" s="356">
        <v>1195</v>
      </c>
      <c r="B8077" s="357" t="s">
        <v>8522</v>
      </c>
      <c r="C8077" s="356" t="s">
        <v>641</v>
      </c>
      <c r="D8077" s="358">
        <v>11.56</v>
      </c>
    </row>
    <row r="8078" spans="1:4" ht="25.5">
      <c r="A8078" s="356">
        <v>1204</v>
      </c>
      <c r="B8078" s="357" t="s">
        <v>8523</v>
      </c>
      <c r="C8078" s="356" t="s">
        <v>641</v>
      </c>
      <c r="D8078" s="358">
        <v>21.03</v>
      </c>
    </row>
    <row r="8079" spans="1:4" ht="25.5">
      <c r="A8079" s="356">
        <v>1205</v>
      </c>
      <c r="B8079" s="357" t="s">
        <v>8524</v>
      </c>
      <c r="C8079" s="356" t="s">
        <v>641</v>
      </c>
      <c r="D8079" s="358">
        <v>49.88</v>
      </c>
    </row>
    <row r="8080" spans="1:4" ht="25.5">
      <c r="A8080" s="356">
        <v>1207</v>
      </c>
      <c r="B8080" s="357" t="s">
        <v>8525</v>
      </c>
      <c r="C8080" s="356" t="s">
        <v>641</v>
      </c>
      <c r="D8080" s="358">
        <v>36.58</v>
      </c>
    </row>
    <row r="8081" spans="1:4" ht="25.5">
      <c r="A8081" s="356">
        <v>1206</v>
      </c>
      <c r="B8081" s="357" t="s">
        <v>8526</v>
      </c>
      <c r="C8081" s="356" t="s">
        <v>641</v>
      </c>
      <c r="D8081" s="358">
        <v>9.17</v>
      </c>
    </row>
    <row r="8082" spans="1:4" ht="25.5">
      <c r="A8082" s="356">
        <v>1183</v>
      </c>
      <c r="B8082" s="357" t="s">
        <v>8527</v>
      </c>
      <c r="C8082" s="356" t="s">
        <v>641</v>
      </c>
      <c r="D8082" s="358">
        <v>23.89</v>
      </c>
    </row>
    <row r="8083" spans="1:4" ht="25.5">
      <c r="A8083" s="356">
        <v>42685</v>
      </c>
      <c r="B8083" s="357" t="s">
        <v>8528</v>
      </c>
      <c r="C8083" s="356" t="s">
        <v>641</v>
      </c>
      <c r="D8083" s="358">
        <v>96.99</v>
      </c>
    </row>
    <row r="8084" spans="1:4" ht="25.5">
      <c r="A8084" s="356">
        <v>42686</v>
      </c>
      <c r="B8084" s="357" t="s">
        <v>8529</v>
      </c>
      <c r="C8084" s="356" t="s">
        <v>641</v>
      </c>
      <c r="D8084" s="358">
        <v>151</v>
      </c>
    </row>
    <row r="8085" spans="1:4" ht="25.5">
      <c r="A8085" s="356">
        <v>12894</v>
      </c>
      <c r="B8085" s="357" t="s">
        <v>8530</v>
      </c>
      <c r="C8085" s="356" t="s">
        <v>641</v>
      </c>
      <c r="D8085" s="358">
        <v>18.46</v>
      </c>
    </row>
    <row r="8086" spans="1:4" ht="38.25">
      <c r="A8086" s="356">
        <v>12895</v>
      </c>
      <c r="B8086" s="357" t="s">
        <v>8531</v>
      </c>
      <c r="C8086" s="356" t="s">
        <v>641</v>
      </c>
      <c r="D8086" s="358">
        <v>14.2</v>
      </c>
    </row>
    <row r="8087" spans="1:4" ht="51">
      <c r="A8087" s="356">
        <v>1631</v>
      </c>
      <c r="B8087" s="357" t="s">
        <v>8532</v>
      </c>
      <c r="C8087" s="356" t="s">
        <v>641</v>
      </c>
      <c r="D8087" s="358">
        <v>155.22999999999999</v>
      </c>
    </row>
    <row r="8088" spans="1:4" ht="51">
      <c r="A8088" s="356">
        <v>1633</v>
      </c>
      <c r="B8088" s="357" t="s">
        <v>8533</v>
      </c>
      <c r="C8088" s="356" t="s">
        <v>641</v>
      </c>
      <c r="D8088" s="358">
        <v>263.75</v>
      </c>
    </row>
    <row r="8089" spans="1:4" ht="25.5">
      <c r="A8089" s="356">
        <v>10818</v>
      </c>
      <c r="B8089" s="357" t="s">
        <v>8534</v>
      </c>
      <c r="C8089" s="356" t="s">
        <v>638</v>
      </c>
      <c r="D8089" s="358">
        <v>39.42</v>
      </c>
    </row>
    <row r="8090" spans="1:4" ht="76.5">
      <c r="A8090" s="356">
        <v>39359</v>
      </c>
      <c r="B8090" s="357" t="s">
        <v>8535</v>
      </c>
      <c r="C8090" s="356" t="s">
        <v>641</v>
      </c>
      <c r="D8090" s="358">
        <v>37.130000000000003</v>
      </c>
    </row>
    <row r="8091" spans="1:4" ht="76.5">
      <c r="A8091" s="356">
        <v>39360</v>
      </c>
      <c r="B8091" s="357" t="s">
        <v>8536</v>
      </c>
      <c r="C8091" s="356" t="s">
        <v>641</v>
      </c>
      <c r="D8091" s="358">
        <v>33.75</v>
      </c>
    </row>
    <row r="8092" spans="1:4" ht="25.5">
      <c r="A8092" s="356">
        <v>10710</v>
      </c>
      <c r="B8092" s="357" t="s">
        <v>8537</v>
      </c>
      <c r="C8092" s="356" t="s">
        <v>646</v>
      </c>
      <c r="D8092" s="358">
        <v>126.5</v>
      </c>
    </row>
    <row r="8093" spans="1:4" ht="25.5">
      <c r="A8093" s="356">
        <v>10709</v>
      </c>
      <c r="B8093" s="357" t="s">
        <v>8538</v>
      </c>
      <c r="C8093" s="356" t="s">
        <v>646</v>
      </c>
      <c r="D8093" s="358">
        <v>155.41</v>
      </c>
    </row>
    <row r="8094" spans="1:4" ht="38.25">
      <c r="A8094" s="356">
        <v>39636</v>
      </c>
      <c r="B8094" s="357" t="s">
        <v>8539</v>
      </c>
      <c r="C8094" s="356" t="s">
        <v>646</v>
      </c>
      <c r="D8094" s="358">
        <v>158.69999999999999</v>
      </c>
    </row>
    <row r="8095" spans="1:4" ht="38.25">
      <c r="A8095" s="356">
        <v>10708</v>
      </c>
      <c r="B8095" s="357" t="s">
        <v>8540</v>
      </c>
      <c r="C8095" s="356" t="s">
        <v>646</v>
      </c>
      <c r="D8095" s="358">
        <v>48.97</v>
      </c>
    </row>
    <row r="8096" spans="1:4" ht="38.25">
      <c r="A8096" s="356">
        <v>39635</v>
      </c>
      <c r="B8096" s="357" t="s">
        <v>8541</v>
      </c>
      <c r="C8096" s="356" t="s">
        <v>646</v>
      </c>
      <c r="D8096" s="358">
        <v>83.37</v>
      </c>
    </row>
    <row r="8097" spans="1:4">
      <c r="A8097" s="356">
        <v>6117</v>
      </c>
      <c r="B8097" s="357" t="s">
        <v>8542</v>
      </c>
      <c r="C8097" s="356" t="s">
        <v>644</v>
      </c>
      <c r="D8097" s="358">
        <v>10.75</v>
      </c>
    </row>
    <row r="8098" spans="1:4">
      <c r="A8098" s="356">
        <v>40913</v>
      </c>
      <c r="B8098" s="357" t="s">
        <v>8543</v>
      </c>
      <c r="C8098" s="356" t="s">
        <v>759</v>
      </c>
      <c r="D8098" s="358">
        <v>1907.27</v>
      </c>
    </row>
    <row r="8099" spans="1:4">
      <c r="A8099" s="356">
        <v>1214</v>
      </c>
      <c r="B8099" s="357" t="s">
        <v>8544</v>
      </c>
      <c r="C8099" s="356" t="s">
        <v>644</v>
      </c>
      <c r="D8099" s="358">
        <v>14.91</v>
      </c>
    </row>
    <row r="8100" spans="1:4">
      <c r="A8100" s="356">
        <v>40915</v>
      </c>
      <c r="B8100" s="357" t="s">
        <v>8545</v>
      </c>
      <c r="C8100" s="356" t="s">
        <v>759</v>
      </c>
      <c r="D8100" s="358">
        <v>2643.34</v>
      </c>
    </row>
    <row r="8101" spans="1:4">
      <c r="A8101" s="356">
        <v>1213</v>
      </c>
      <c r="B8101" s="357" t="s">
        <v>8546</v>
      </c>
      <c r="C8101" s="356" t="s">
        <v>644</v>
      </c>
      <c r="D8101" s="358">
        <v>13.66</v>
      </c>
    </row>
    <row r="8102" spans="1:4">
      <c r="A8102" s="356">
        <v>40914</v>
      </c>
      <c r="B8102" s="357" t="s">
        <v>8547</v>
      </c>
      <c r="C8102" s="356" t="s">
        <v>759</v>
      </c>
      <c r="D8102" s="358">
        <v>2420.84</v>
      </c>
    </row>
    <row r="8103" spans="1:4" ht="38.25">
      <c r="A8103" s="356">
        <v>5091</v>
      </c>
      <c r="B8103" s="357" t="s">
        <v>8548</v>
      </c>
      <c r="C8103" s="356" t="s">
        <v>641</v>
      </c>
      <c r="D8103" s="358">
        <v>20.98</v>
      </c>
    </row>
    <row r="8104" spans="1:4" ht="51">
      <c r="A8104" s="356">
        <v>14615</v>
      </c>
      <c r="B8104" s="357" t="s">
        <v>8549</v>
      </c>
      <c r="C8104" s="356" t="s">
        <v>641</v>
      </c>
      <c r="D8104" s="358">
        <v>4003.15</v>
      </c>
    </row>
    <row r="8105" spans="1:4" ht="25.5">
      <c r="A8105" s="356">
        <v>2711</v>
      </c>
      <c r="B8105" s="357" t="s">
        <v>8550</v>
      </c>
      <c r="C8105" s="356" t="s">
        <v>641</v>
      </c>
      <c r="D8105" s="358">
        <v>175.45</v>
      </c>
    </row>
    <row r="8106" spans="1:4" ht="51">
      <c r="A8106" s="356">
        <v>37727</v>
      </c>
      <c r="B8106" s="357" t="s">
        <v>8551</v>
      </c>
      <c r="C8106" s="356" t="s">
        <v>641</v>
      </c>
      <c r="D8106" s="358">
        <v>17067.5</v>
      </c>
    </row>
    <row r="8107" spans="1:4" ht="51">
      <c r="A8107" s="356">
        <v>37728</v>
      </c>
      <c r="B8107" s="357" t="s">
        <v>8552</v>
      </c>
      <c r="C8107" s="356" t="s">
        <v>641</v>
      </c>
      <c r="D8107" s="358">
        <v>23154.51</v>
      </c>
    </row>
    <row r="8108" spans="1:4" ht="51">
      <c r="A8108" s="356">
        <v>37729</v>
      </c>
      <c r="B8108" s="357" t="s">
        <v>8553</v>
      </c>
      <c r="C8108" s="356" t="s">
        <v>641</v>
      </c>
      <c r="D8108" s="358">
        <v>25064.16</v>
      </c>
    </row>
    <row r="8109" spans="1:4" ht="51">
      <c r="A8109" s="356">
        <v>37730</v>
      </c>
      <c r="B8109" s="357" t="s">
        <v>8554</v>
      </c>
      <c r="C8109" s="356" t="s">
        <v>641</v>
      </c>
      <c r="D8109" s="358">
        <v>26973.81</v>
      </c>
    </row>
    <row r="8110" spans="1:4" ht="51">
      <c r="A8110" s="356">
        <v>37731</v>
      </c>
      <c r="B8110" s="357" t="s">
        <v>8555</v>
      </c>
      <c r="C8110" s="356" t="s">
        <v>641</v>
      </c>
      <c r="D8110" s="358">
        <v>28883.46</v>
      </c>
    </row>
    <row r="8111" spans="1:4" ht="51">
      <c r="A8111" s="356">
        <v>37732</v>
      </c>
      <c r="B8111" s="357" t="s">
        <v>8556</v>
      </c>
      <c r="C8111" s="356" t="s">
        <v>641</v>
      </c>
      <c r="D8111" s="358">
        <v>32941.46</v>
      </c>
    </row>
    <row r="8112" spans="1:4" ht="38.25">
      <c r="A8112" s="356">
        <v>42250</v>
      </c>
      <c r="B8112" s="357" t="s">
        <v>8557</v>
      </c>
      <c r="C8112" s="356" t="s">
        <v>647</v>
      </c>
      <c r="D8112" s="358">
        <v>2134.7600000000002</v>
      </c>
    </row>
    <row r="8113" spans="1:4" ht="51">
      <c r="A8113" s="356">
        <v>42256</v>
      </c>
      <c r="B8113" s="357" t="s">
        <v>8558</v>
      </c>
      <c r="C8113" s="356" t="s">
        <v>638</v>
      </c>
      <c r="D8113" s="358">
        <v>6.01</v>
      </c>
    </row>
    <row r="8114" spans="1:4">
      <c r="A8114" s="356">
        <v>4743</v>
      </c>
      <c r="B8114" s="357" t="s">
        <v>8559</v>
      </c>
      <c r="C8114" s="356" t="s">
        <v>639</v>
      </c>
      <c r="D8114" s="358">
        <v>46.31</v>
      </c>
    </row>
    <row r="8115" spans="1:4">
      <c r="A8115" s="356">
        <v>4744</v>
      </c>
      <c r="B8115" s="357" t="s">
        <v>8560</v>
      </c>
      <c r="C8115" s="356" t="s">
        <v>639</v>
      </c>
      <c r="D8115" s="358">
        <v>74.099999999999994</v>
      </c>
    </row>
    <row r="8116" spans="1:4">
      <c r="A8116" s="356">
        <v>4745</v>
      </c>
      <c r="B8116" s="357" t="s">
        <v>8561</v>
      </c>
      <c r="C8116" s="356" t="s">
        <v>639</v>
      </c>
      <c r="D8116" s="358">
        <v>88.88</v>
      </c>
    </row>
    <row r="8117" spans="1:4" ht="76.5">
      <c r="A8117" s="356">
        <v>36496</v>
      </c>
      <c r="B8117" s="357" t="s">
        <v>8562</v>
      </c>
      <c r="C8117" s="356" t="s">
        <v>641</v>
      </c>
      <c r="D8117" s="358">
        <v>10163.93</v>
      </c>
    </row>
    <row r="8118" spans="1:4" ht="63.75">
      <c r="A8118" s="356">
        <v>10630</v>
      </c>
      <c r="B8118" s="357" t="s">
        <v>8563</v>
      </c>
      <c r="C8118" s="356" t="s">
        <v>641</v>
      </c>
      <c r="D8118" s="358">
        <v>571751.23</v>
      </c>
    </row>
    <row r="8119" spans="1:4" ht="63.75">
      <c r="A8119" s="356">
        <v>37762</v>
      </c>
      <c r="B8119" s="357" t="s">
        <v>8564</v>
      </c>
      <c r="C8119" s="356" t="s">
        <v>641</v>
      </c>
      <c r="D8119" s="358">
        <v>490356.14</v>
      </c>
    </row>
    <row r="8120" spans="1:4" ht="63.75">
      <c r="A8120" s="356">
        <v>37763</v>
      </c>
      <c r="B8120" s="357" t="s">
        <v>8565</v>
      </c>
      <c r="C8120" s="356" t="s">
        <v>641</v>
      </c>
      <c r="D8120" s="358">
        <v>496311.86</v>
      </c>
    </row>
    <row r="8121" spans="1:4" ht="51">
      <c r="A8121" s="356">
        <v>41992</v>
      </c>
      <c r="B8121" s="357" t="s">
        <v>8566</v>
      </c>
      <c r="C8121" s="356" t="s">
        <v>641</v>
      </c>
      <c r="D8121" s="358">
        <v>564207.32999999996</v>
      </c>
    </row>
    <row r="8122" spans="1:4" ht="63.75">
      <c r="A8122" s="356">
        <v>13215</v>
      </c>
      <c r="B8122" s="357" t="s">
        <v>8567</v>
      </c>
      <c r="C8122" s="356" t="s">
        <v>641</v>
      </c>
      <c r="D8122" s="358">
        <v>691858.73</v>
      </c>
    </row>
    <row r="8123" spans="1:4" ht="25.5">
      <c r="A8123" s="356">
        <v>4235</v>
      </c>
      <c r="B8123" s="357" t="s">
        <v>8568</v>
      </c>
      <c r="C8123" s="356" t="s">
        <v>644</v>
      </c>
      <c r="D8123" s="358">
        <v>8.4</v>
      </c>
    </row>
    <row r="8124" spans="1:4" ht="25.5">
      <c r="A8124" s="356">
        <v>40976</v>
      </c>
      <c r="B8124" s="357" t="s">
        <v>8569</v>
      </c>
      <c r="C8124" s="356" t="s">
        <v>759</v>
      </c>
      <c r="D8124" s="358">
        <v>1489.88</v>
      </c>
    </row>
    <row r="8125" spans="1:4" ht="25.5">
      <c r="A8125" s="356">
        <v>39013</v>
      </c>
      <c r="B8125" s="357" t="s">
        <v>8570</v>
      </c>
      <c r="C8125" s="356" t="s">
        <v>641</v>
      </c>
      <c r="D8125" s="358">
        <v>1.43</v>
      </c>
    </row>
    <row r="8126" spans="1:4" ht="63.75">
      <c r="A8126" s="356">
        <v>43091</v>
      </c>
      <c r="B8126" s="357" t="s">
        <v>8571</v>
      </c>
      <c r="C8126" s="356" t="s">
        <v>641</v>
      </c>
      <c r="D8126" s="358">
        <v>5248.26</v>
      </c>
    </row>
    <row r="8127" spans="1:4" ht="63.75">
      <c r="A8127" s="356">
        <v>43092</v>
      </c>
      <c r="B8127" s="357" t="s">
        <v>8572</v>
      </c>
      <c r="C8127" s="356" t="s">
        <v>641</v>
      </c>
      <c r="D8127" s="358">
        <v>6997.68</v>
      </c>
    </row>
    <row r="8128" spans="1:4" ht="63.75">
      <c r="A8128" s="356">
        <v>43089</v>
      </c>
      <c r="B8128" s="357" t="s">
        <v>8573</v>
      </c>
      <c r="C8128" s="356" t="s">
        <v>641</v>
      </c>
      <c r="D8128" s="358">
        <v>1219.54</v>
      </c>
    </row>
    <row r="8129" spans="1:4" ht="63.75">
      <c r="A8129" s="356">
        <v>43090</v>
      </c>
      <c r="B8129" s="357" t="s">
        <v>8574</v>
      </c>
      <c r="C8129" s="356" t="s">
        <v>641</v>
      </c>
      <c r="D8129" s="358">
        <v>2691.41</v>
      </c>
    </row>
    <row r="8130" spans="1:4">
      <c r="A8130" s="356">
        <v>41967</v>
      </c>
      <c r="B8130" s="357" t="s">
        <v>8575</v>
      </c>
      <c r="C8130" s="356" t="s">
        <v>640</v>
      </c>
      <c r="D8130" s="358">
        <v>7.52</v>
      </c>
    </row>
    <row r="8131" spans="1:4" ht="38.25">
      <c r="A8131" s="356">
        <v>12760</v>
      </c>
      <c r="B8131" s="357" t="s">
        <v>8576</v>
      </c>
      <c r="C8131" s="356" t="s">
        <v>646</v>
      </c>
      <c r="D8131" s="358">
        <v>1379.9</v>
      </c>
    </row>
    <row r="8132" spans="1:4" ht="38.25">
      <c r="A8132" s="356">
        <v>12759</v>
      </c>
      <c r="B8132" s="357" t="s">
        <v>8577</v>
      </c>
      <c r="C8132" s="356" t="s">
        <v>646</v>
      </c>
      <c r="D8132" s="358">
        <v>919.92</v>
      </c>
    </row>
    <row r="8133" spans="1:4" ht="51">
      <c r="A8133" s="356">
        <v>43105</v>
      </c>
      <c r="B8133" s="357" t="s">
        <v>8578</v>
      </c>
      <c r="C8133" s="356" t="s">
        <v>638</v>
      </c>
      <c r="D8133" s="358">
        <v>40.08</v>
      </c>
    </row>
    <row r="8134" spans="1:4" ht="38.25">
      <c r="A8134" s="356">
        <v>40424</v>
      </c>
      <c r="B8134" s="357" t="s">
        <v>8579</v>
      </c>
      <c r="C8134" s="356" t="s">
        <v>638</v>
      </c>
      <c r="D8134" s="358">
        <v>10.18</v>
      </c>
    </row>
    <row r="8135" spans="1:4" ht="25.5">
      <c r="A8135" s="356">
        <v>1325</v>
      </c>
      <c r="B8135" s="357" t="s">
        <v>8580</v>
      </c>
      <c r="C8135" s="356" t="s">
        <v>638</v>
      </c>
      <c r="D8135" s="358">
        <v>11.15</v>
      </c>
    </row>
    <row r="8136" spans="1:4" ht="25.5">
      <c r="A8136" s="356">
        <v>1327</v>
      </c>
      <c r="B8136" s="357" t="s">
        <v>8581</v>
      </c>
      <c r="C8136" s="356" t="s">
        <v>638</v>
      </c>
      <c r="D8136" s="358">
        <v>11.88</v>
      </c>
    </row>
    <row r="8137" spans="1:4" ht="25.5">
      <c r="A8137" s="356">
        <v>1328</v>
      </c>
      <c r="B8137" s="357" t="s">
        <v>8582</v>
      </c>
      <c r="C8137" s="356" t="s">
        <v>638</v>
      </c>
      <c r="D8137" s="358">
        <v>11.18</v>
      </c>
    </row>
    <row r="8138" spans="1:4" ht="25.5">
      <c r="A8138" s="356">
        <v>1321</v>
      </c>
      <c r="B8138" s="357" t="s">
        <v>8583</v>
      </c>
      <c r="C8138" s="356" t="s">
        <v>638</v>
      </c>
      <c r="D8138" s="358">
        <v>10.35</v>
      </c>
    </row>
    <row r="8139" spans="1:4" ht="25.5">
      <c r="A8139" s="356">
        <v>1318</v>
      </c>
      <c r="B8139" s="357" t="s">
        <v>8584</v>
      </c>
      <c r="C8139" s="356" t="s">
        <v>638</v>
      </c>
      <c r="D8139" s="358">
        <v>10.36</v>
      </c>
    </row>
    <row r="8140" spans="1:4" ht="25.5">
      <c r="A8140" s="356">
        <v>1322</v>
      </c>
      <c r="B8140" s="357" t="s">
        <v>8585</v>
      </c>
      <c r="C8140" s="356" t="s">
        <v>638</v>
      </c>
      <c r="D8140" s="358">
        <v>10.94</v>
      </c>
    </row>
    <row r="8141" spans="1:4" ht="25.5">
      <c r="A8141" s="356">
        <v>1323</v>
      </c>
      <c r="B8141" s="357" t="s">
        <v>8586</v>
      </c>
      <c r="C8141" s="356" t="s">
        <v>638</v>
      </c>
      <c r="D8141" s="358">
        <v>10.94</v>
      </c>
    </row>
    <row r="8142" spans="1:4" ht="25.5">
      <c r="A8142" s="356">
        <v>1319</v>
      </c>
      <c r="B8142" s="357" t="s">
        <v>8587</v>
      </c>
      <c r="C8142" s="356" t="s">
        <v>638</v>
      </c>
      <c r="D8142" s="358">
        <v>9.2200000000000006</v>
      </c>
    </row>
    <row r="8143" spans="1:4" ht="25.5">
      <c r="A8143" s="356">
        <v>11026</v>
      </c>
      <c r="B8143" s="357" t="s">
        <v>8588</v>
      </c>
      <c r="C8143" s="356" t="s">
        <v>638</v>
      </c>
      <c r="D8143" s="358">
        <v>12.69</v>
      </c>
    </row>
    <row r="8144" spans="1:4" ht="25.5">
      <c r="A8144" s="356">
        <v>11027</v>
      </c>
      <c r="B8144" s="357" t="s">
        <v>8589</v>
      </c>
      <c r="C8144" s="356" t="s">
        <v>638</v>
      </c>
      <c r="D8144" s="358">
        <v>13.2</v>
      </c>
    </row>
    <row r="8145" spans="1:4" ht="25.5">
      <c r="A8145" s="356">
        <v>11046</v>
      </c>
      <c r="B8145" s="357" t="s">
        <v>8590</v>
      </c>
      <c r="C8145" s="356" t="s">
        <v>638</v>
      </c>
      <c r="D8145" s="358">
        <v>12.65</v>
      </c>
    </row>
    <row r="8146" spans="1:4" ht="25.5">
      <c r="A8146" s="356">
        <v>11047</v>
      </c>
      <c r="B8146" s="357" t="s">
        <v>8591</v>
      </c>
      <c r="C8146" s="356" t="s">
        <v>638</v>
      </c>
      <c r="D8146" s="358">
        <v>13.79</v>
      </c>
    </row>
    <row r="8147" spans="1:4" ht="25.5">
      <c r="A8147" s="356">
        <v>43668</v>
      </c>
      <c r="B8147" s="357" t="s">
        <v>8592</v>
      </c>
      <c r="C8147" s="356" t="s">
        <v>638</v>
      </c>
      <c r="D8147" s="358">
        <v>12.17</v>
      </c>
    </row>
    <row r="8148" spans="1:4" ht="25.5">
      <c r="A8148" s="356">
        <v>11049</v>
      </c>
      <c r="B8148" s="357" t="s">
        <v>8593</v>
      </c>
      <c r="C8148" s="356" t="s">
        <v>638</v>
      </c>
      <c r="D8148" s="358">
        <v>13.18</v>
      </c>
    </row>
    <row r="8149" spans="1:4" ht="25.5">
      <c r="A8149" s="356">
        <v>43106</v>
      </c>
      <c r="B8149" s="357" t="s">
        <v>8594</v>
      </c>
      <c r="C8149" s="356" t="s">
        <v>638</v>
      </c>
      <c r="D8149" s="358">
        <v>13.26</v>
      </c>
    </row>
    <row r="8150" spans="1:4" ht="25.5">
      <c r="A8150" s="356">
        <v>11051</v>
      </c>
      <c r="B8150" s="357" t="s">
        <v>8595</v>
      </c>
      <c r="C8150" s="356" t="s">
        <v>638</v>
      </c>
      <c r="D8150" s="358">
        <v>13.83</v>
      </c>
    </row>
    <row r="8151" spans="1:4" ht="25.5">
      <c r="A8151" s="356">
        <v>11061</v>
      </c>
      <c r="B8151" s="357" t="s">
        <v>8596</v>
      </c>
      <c r="C8151" s="356" t="s">
        <v>638</v>
      </c>
      <c r="D8151" s="358">
        <v>16.600000000000001</v>
      </c>
    </row>
    <row r="8152" spans="1:4" ht="25.5">
      <c r="A8152" s="356">
        <v>43667</v>
      </c>
      <c r="B8152" s="357" t="s">
        <v>8597</v>
      </c>
      <c r="C8152" s="356" t="s">
        <v>638</v>
      </c>
      <c r="D8152" s="358">
        <v>12.06</v>
      </c>
    </row>
    <row r="8153" spans="1:4" ht="25.5">
      <c r="A8153" s="356">
        <v>1333</v>
      </c>
      <c r="B8153" s="357" t="s">
        <v>8598</v>
      </c>
      <c r="C8153" s="356" t="s">
        <v>638</v>
      </c>
      <c r="D8153" s="358">
        <v>10.050000000000001</v>
      </c>
    </row>
    <row r="8154" spans="1:4" ht="25.5">
      <c r="A8154" s="356">
        <v>1330</v>
      </c>
      <c r="B8154" s="357" t="s">
        <v>8599</v>
      </c>
      <c r="C8154" s="356" t="s">
        <v>638</v>
      </c>
      <c r="D8154" s="358">
        <v>9.9600000000000009</v>
      </c>
    </row>
    <row r="8155" spans="1:4" ht="25.5">
      <c r="A8155" s="356">
        <v>10957</v>
      </c>
      <c r="B8155" s="357" t="s">
        <v>8600</v>
      </c>
      <c r="C8155" s="356" t="s">
        <v>638</v>
      </c>
      <c r="D8155" s="358">
        <v>11.48</v>
      </c>
    </row>
    <row r="8156" spans="1:4" ht="25.5">
      <c r="A8156" s="356">
        <v>1332</v>
      </c>
      <c r="B8156" s="357" t="s">
        <v>8601</v>
      </c>
      <c r="C8156" s="356" t="s">
        <v>638</v>
      </c>
      <c r="D8156" s="358">
        <v>10.210000000000001</v>
      </c>
    </row>
    <row r="8157" spans="1:4" ht="25.5">
      <c r="A8157" s="356">
        <v>1334</v>
      </c>
      <c r="B8157" s="357" t="s">
        <v>8602</v>
      </c>
      <c r="C8157" s="356" t="s">
        <v>638</v>
      </c>
      <c r="D8157" s="358">
        <v>11.32</v>
      </c>
    </row>
    <row r="8158" spans="1:4" ht="25.5">
      <c r="A8158" s="356">
        <v>1335</v>
      </c>
      <c r="B8158" s="357" t="s">
        <v>8603</v>
      </c>
      <c r="C8158" s="356" t="s">
        <v>638</v>
      </c>
      <c r="D8158" s="358">
        <v>11.7</v>
      </c>
    </row>
    <row r="8159" spans="1:4" ht="25.5">
      <c r="A8159" s="356">
        <v>40425</v>
      </c>
      <c r="B8159" s="357" t="s">
        <v>8604</v>
      </c>
      <c r="C8159" s="356" t="s">
        <v>638</v>
      </c>
      <c r="D8159" s="358">
        <v>10.01</v>
      </c>
    </row>
    <row r="8160" spans="1:4" ht="25.5">
      <c r="A8160" s="356">
        <v>1337</v>
      </c>
      <c r="B8160" s="357" t="s">
        <v>8605</v>
      </c>
      <c r="C8160" s="356" t="s">
        <v>638</v>
      </c>
      <c r="D8160" s="358">
        <v>11.48</v>
      </c>
    </row>
    <row r="8161" spans="1:4" ht="25.5">
      <c r="A8161" s="356">
        <v>1338</v>
      </c>
      <c r="B8161" s="357" t="s">
        <v>8606</v>
      </c>
      <c r="C8161" s="356" t="s">
        <v>646</v>
      </c>
      <c r="D8161" s="358">
        <v>40.22</v>
      </c>
    </row>
    <row r="8162" spans="1:4" ht="25.5">
      <c r="A8162" s="356">
        <v>1340</v>
      </c>
      <c r="B8162" s="357" t="s">
        <v>8607</v>
      </c>
      <c r="C8162" s="356" t="s">
        <v>646</v>
      </c>
      <c r="D8162" s="358">
        <v>46.5</v>
      </c>
    </row>
    <row r="8163" spans="1:4" ht="25.5">
      <c r="A8163" s="356">
        <v>1341</v>
      </c>
      <c r="B8163" s="357" t="s">
        <v>8608</v>
      </c>
      <c r="C8163" s="356" t="s">
        <v>646</v>
      </c>
      <c r="D8163" s="358">
        <v>44.78</v>
      </c>
    </row>
    <row r="8164" spans="1:4" ht="25.5">
      <c r="A8164" s="356">
        <v>11134</v>
      </c>
      <c r="B8164" s="357" t="s">
        <v>8609</v>
      </c>
      <c r="C8164" s="356" t="s">
        <v>646</v>
      </c>
      <c r="D8164" s="358">
        <v>49.81</v>
      </c>
    </row>
    <row r="8165" spans="1:4" ht="25.5">
      <c r="A8165" s="356">
        <v>11135</v>
      </c>
      <c r="B8165" s="357" t="s">
        <v>8610</v>
      </c>
      <c r="C8165" s="356" t="s">
        <v>646</v>
      </c>
      <c r="D8165" s="358">
        <v>60.72</v>
      </c>
    </row>
    <row r="8166" spans="1:4" ht="25.5">
      <c r="A8166" s="356">
        <v>11136</v>
      </c>
      <c r="B8166" s="357" t="s">
        <v>8611</v>
      </c>
      <c r="C8166" s="356" t="s">
        <v>646</v>
      </c>
      <c r="D8166" s="358">
        <v>65.680000000000007</v>
      </c>
    </row>
    <row r="8167" spans="1:4" ht="25.5">
      <c r="A8167" s="356">
        <v>34743</v>
      </c>
      <c r="B8167" s="357" t="s">
        <v>8612</v>
      </c>
      <c r="C8167" s="356" t="s">
        <v>646</v>
      </c>
      <c r="D8167" s="358">
        <v>83.61</v>
      </c>
    </row>
    <row r="8168" spans="1:4" ht="25.5">
      <c r="A8168" s="356">
        <v>11137</v>
      </c>
      <c r="B8168" s="357" t="s">
        <v>8613</v>
      </c>
      <c r="C8168" s="356" t="s">
        <v>646</v>
      </c>
      <c r="D8168" s="358">
        <v>93.24</v>
      </c>
    </row>
    <row r="8169" spans="1:4" ht="25.5">
      <c r="A8169" s="356">
        <v>34745</v>
      </c>
      <c r="B8169" s="357" t="s">
        <v>8614</v>
      </c>
      <c r="C8169" s="356" t="s">
        <v>646</v>
      </c>
      <c r="D8169" s="358">
        <v>106.26</v>
      </c>
    </row>
    <row r="8170" spans="1:4" ht="25.5">
      <c r="A8170" s="356">
        <v>34746</v>
      </c>
      <c r="B8170" s="357" t="s">
        <v>8615</v>
      </c>
      <c r="C8170" s="356" t="s">
        <v>646</v>
      </c>
      <c r="D8170" s="358">
        <v>27.36</v>
      </c>
    </row>
    <row r="8171" spans="1:4" ht="25.5">
      <c r="A8171" s="356">
        <v>1360</v>
      </c>
      <c r="B8171" s="357" t="s">
        <v>8616</v>
      </c>
      <c r="C8171" s="356" t="s">
        <v>646</v>
      </c>
      <c r="D8171" s="358">
        <v>33.799999999999997</v>
      </c>
    </row>
    <row r="8172" spans="1:4" ht="38.25">
      <c r="A8172" s="356">
        <v>1346</v>
      </c>
      <c r="B8172" s="357" t="s">
        <v>8617</v>
      </c>
      <c r="C8172" s="356" t="s">
        <v>646</v>
      </c>
      <c r="D8172" s="358">
        <v>29.44</v>
      </c>
    </row>
    <row r="8173" spans="1:4" ht="38.25">
      <c r="A8173" s="356">
        <v>1345</v>
      </c>
      <c r="B8173" s="357" t="s">
        <v>8618</v>
      </c>
      <c r="C8173" s="356" t="s">
        <v>646</v>
      </c>
      <c r="D8173" s="358">
        <v>47.7</v>
      </c>
    </row>
    <row r="8174" spans="1:4" ht="38.25">
      <c r="A8174" s="356">
        <v>1347</v>
      </c>
      <c r="B8174" s="357" t="s">
        <v>8619</v>
      </c>
      <c r="C8174" s="356" t="s">
        <v>646</v>
      </c>
      <c r="D8174" s="358">
        <v>35.18</v>
      </c>
    </row>
    <row r="8175" spans="1:4" ht="38.25">
      <c r="A8175" s="356">
        <v>1355</v>
      </c>
      <c r="B8175" s="357" t="s">
        <v>8620</v>
      </c>
      <c r="C8175" s="356" t="s">
        <v>646</v>
      </c>
      <c r="D8175" s="358">
        <v>34.880000000000003</v>
      </c>
    </row>
    <row r="8176" spans="1:4" ht="38.25">
      <c r="A8176" s="356">
        <v>1358</v>
      </c>
      <c r="B8176" s="357" t="s">
        <v>8621</v>
      </c>
      <c r="C8176" s="356" t="s">
        <v>646</v>
      </c>
      <c r="D8176" s="358">
        <v>40.409999999999997</v>
      </c>
    </row>
    <row r="8177" spans="1:4" ht="25.5">
      <c r="A8177" s="356">
        <v>34659</v>
      </c>
      <c r="B8177" s="357" t="s">
        <v>8622</v>
      </c>
      <c r="C8177" s="356" t="s">
        <v>646</v>
      </c>
      <c r="D8177" s="358">
        <v>44.93</v>
      </c>
    </row>
    <row r="8178" spans="1:4" ht="25.5">
      <c r="A8178" s="356">
        <v>34514</v>
      </c>
      <c r="B8178" s="357" t="s">
        <v>8623</v>
      </c>
      <c r="C8178" s="356" t="s">
        <v>646</v>
      </c>
      <c r="D8178" s="358">
        <v>49.77</v>
      </c>
    </row>
    <row r="8179" spans="1:4" ht="25.5">
      <c r="A8179" s="356">
        <v>34660</v>
      </c>
      <c r="B8179" s="357" t="s">
        <v>8624</v>
      </c>
      <c r="C8179" s="356" t="s">
        <v>646</v>
      </c>
      <c r="D8179" s="358">
        <v>63.16</v>
      </c>
    </row>
    <row r="8180" spans="1:4" ht="25.5">
      <c r="A8180" s="356">
        <v>34661</v>
      </c>
      <c r="B8180" s="357" t="s">
        <v>8625</v>
      </c>
      <c r="C8180" s="356" t="s">
        <v>646</v>
      </c>
      <c r="D8180" s="358">
        <v>90.72</v>
      </c>
    </row>
    <row r="8181" spans="1:4" ht="25.5">
      <c r="A8181" s="356">
        <v>34667</v>
      </c>
      <c r="B8181" s="357" t="s">
        <v>8626</v>
      </c>
      <c r="C8181" s="356" t="s">
        <v>646</v>
      </c>
      <c r="D8181" s="358">
        <v>32.85</v>
      </c>
    </row>
    <row r="8182" spans="1:4" ht="25.5">
      <c r="A8182" s="356">
        <v>34668</v>
      </c>
      <c r="B8182" s="357" t="s">
        <v>8627</v>
      </c>
      <c r="C8182" s="356" t="s">
        <v>646</v>
      </c>
      <c r="D8182" s="358">
        <v>42.93</v>
      </c>
    </row>
    <row r="8183" spans="1:4" ht="25.5">
      <c r="A8183" s="356">
        <v>34741</v>
      </c>
      <c r="B8183" s="357" t="s">
        <v>8628</v>
      </c>
      <c r="C8183" s="356" t="s">
        <v>646</v>
      </c>
      <c r="D8183" s="358">
        <v>47.23</v>
      </c>
    </row>
    <row r="8184" spans="1:4" ht="25.5">
      <c r="A8184" s="356">
        <v>34664</v>
      </c>
      <c r="B8184" s="357" t="s">
        <v>8629</v>
      </c>
      <c r="C8184" s="356" t="s">
        <v>646</v>
      </c>
      <c r="D8184" s="358">
        <v>51.55</v>
      </c>
    </row>
    <row r="8185" spans="1:4" ht="25.5">
      <c r="A8185" s="356">
        <v>34665</v>
      </c>
      <c r="B8185" s="357" t="s">
        <v>8630</v>
      </c>
      <c r="C8185" s="356" t="s">
        <v>646</v>
      </c>
      <c r="D8185" s="358">
        <v>63.99</v>
      </c>
    </row>
    <row r="8186" spans="1:4" ht="25.5">
      <c r="A8186" s="356">
        <v>34666</v>
      </c>
      <c r="B8186" s="357" t="s">
        <v>8631</v>
      </c>
      <c r="C8186" s="356" t="s">
        <v>646</v>
      </c>
      <c r="D8186" s="358">
        <v>96.65</v>
      </c>
    </row>
    <row r="8187" spans="1:4" ht="25.5">
      <c r="A8187" s="356">
        <v>34669</v>
      </c>
      <c r="B8187" s="357" t="s">
        <v>8632</v>
      </c>
      <c r="C8187" s="356" t="s">
        <v>646</v>
      </c>
      <c r="D8187" s="358">
        <v>35.44</v>
      </c>
    </row>
    <row r="8188" spans="1:4" ht="25.5">
      <c r="A8188" s="356">
        <v>34670</v>
      </c>
      <c r="B8188" s="357" t="s">
        <v>8633</v>
      </c>
      <c r="C8188" s="356" t="s">
        <v>646</v>
      </c>
      <c r="D8188" s="358">
        <v>43.34</v>
      </c>
    </row>
    <row r="8189" spans="1:4">
      <c r="A8189" s="356">
        <v>34671</v>
      </c>
      <c r="B8189" s="357" t="s">
        <v>8634</v>
      </c>
      <c r="C8189" s="356" t="s">
        <v>646</v>
      </c>
      <c r="D8189" s="358">
        <v>36.18</v>
      </c>
    </row>
    <row r="8190" spans="1:4">
      <c r="A8190" s="356">
        <v>34672</v>
      </c>
      <c r="B8190" s="357" t="s">
        <v>8635</v>
      </c>
      <c r="C8190" s="356" t="s">
        <v>646</v>
      </c>
      <c r="D8190" s="358">
        <v>38.15</v>
      </c>
    </row>
    <row r="8191" spans="1:4">
      <c r="A8191" s="356">
        <v>34673</v>
      </c>
      <c r="B8191" s="357" t="s">
        <v>8636</v>
      </c>
      <c r="C8191" s="356" t="s">
        <v>646</v>
      </c>
      <c r="D8191" s="358">
        <v>46.55</v>
      </c>
    </row>
    <row r="8192" spans="1:4">
      <c r="A8192" s="356">
        <v>34674</v>
      </c>
      <c r="B8192" s="357" t="s">
        <v>8637</v>
      </c>
      <c r="C8192" s="356" t="s">
        <v>646</v>
      </c>
      <c r="D8192" s="358">
        <v>61.89</v>
      </c>
    </row>
    <row r="8193" spans="1:4">
      <c r="A8193" s="356">
        <v>34675</v>
      </c>
      <c r="B8193" s="357" t="s">
        <v>8638</v>
      </c>
      <c r="C8193" s="356" t="s">
        <v>646</v>
      </c>
      <c r="D8193" s="358">
        <v>75.459999999999994</v>
      </c>
    </row>
    <row r="8194" spans="1:4">
      <c r="A8194" s="356">
        <v>34676</v>
      </c>
      <c r="B8194" s="357" t="s">
        <v>8639</v>
      </c>
      <c r="C8194" s="356" t="s">
        <v>646</v>
      </c>
      <c r="D8194" s="358">
        <v>21.72</v>
      </c>
    </row>
    <row r="8195" spans="1:4">
      <c r="A8195" s="356">
        <v>34677</v>
      </c>
      <c r="B8195" s="357" t="s">
        <v>8640</v>
      </c>
      <c r="C8195" s="356" t="s">
        <v>646</v>
      </c>
      <c r="D8195" s="358">
        <v>29.2</v>
      </c>
    </row>
    <row r="8196" spans="1:4" ht="38.25">
      <c r="A8196" s="356">
        <v>43126</v>
      </c>
      <c r="B8196" s="357" t="s">
        <v>8641</v>
      </c>
      <c r="C8196" s="356" t="s">
        <v>646</v>
      </c>
      <c r="D8196" s="358">
        <v>137.94999999999999</v>
      </c>
    </row>
    <row r="8197" spans="1:4" ht="38.25">
      <c r="A8197" s="356">
        <v>43124</v>
      </c>
      <c r="B8197" s="357" t="s">
        <v>8642</v>
      </c>
      <c r="C8197" s="356" t="s">
        <v>646</v>
      </c>
      <c r="D8197" s="358">
        <v>161.07</v>
      </c>
    </row>
    <row r="8198" spans="1:4" ht="38.25">
      <c r="A8198" s="356">
        <v>43125</v>
      </c>
      <c r="B8198" s="357" t="s">
        <v>8643</v>
      </c>
      <c r="C8198" s="356" t="s">
        <v>646</v>
      </c>
      <c r="D8198" s="358">
        <v>208.89</v>
      </c>
    </row>
    <row r="8199" spans="1:4" ht="51">
      <c r="A8199" s="356">
        <v>40623</v>
      </c>
      <c r="B8199" s="357" t="s">
        <v>8644</v>
      </c>
      <c r="C8199" s="356" t="s">
        <v>652</v>
      </c>
      <c r="D8199" s="358">
        <v>111.79</v>
      </c>
    </row>
    <row r="8200" spans="1:4" ht="38.25">
      <c r="A8200" s="356">
        <v>43701</v>
      </c>
      <c r="B8200" s="357" t="s">
        <v>8645</v>
      </c>
      <c r="C8200" s="356" t="s">
        <v>638</v>
      </c>
      <c r="D8200" s="358">
        <v>41.84</v>
      </c>
    </row>
    <row r="8201" spans="1:4" ht="51">
      <c r="A8201" s="356">
        <v>12083</v>
      </c>
      <c r="B8201" s="357" t="s">
        <v>8646</v>
      </c>
      <c r="C8201" s="356" t="s">
        <v>641</v>
      </c>
      <c r="D8201" s="358">
        <v>576.63</v>
      </c>
    </row>
    <row r="8202" spans="1:4" ht="51">
      <c r="A8202" s="356">
        <v>12081</v>
      </c>
      <c r="B8202" s="357" t="s">
        <v>8647</v>
      </c>
      <c r="C8202" s="356" t="s">
        <v>641</v>
      </c>
      <c r="D8202" s="358">
        <v>195</v>
      </c>
    </row>
    <row r="8203" spans="1:4" ht="51">
      <c r="A8203" s="356">
        <v>12082</v>
      </c>
      <c r="B8203" s="357" t="s">
        <v>8648</v>
      </c>
      <c r="C8203" s="356" t="s">
        <v>641</v>
      </c>
      <c r="D8203" s="358">
        <v>306.47000000000003</v>
      </c>
    </row>
    <row r="8204" spans="1:4" ht="51">
      <c r="A8204" s="356">
        <v>13354</v>
      </c>
      <c r="B8204" s="357" t="s">
        <v>8649</v>
      </c>
      <c r="C8204" s="356" t="s">
        <v>641</v>
      </c>
      <c r="D8204" s="358">
        <v>457.71</v>
      </c>
    </row>
    <row r="8205" spans="1:4" ht="51">
      <c r="A8205" s="356">
        <v>14057</v>
      </c>
      <c r="B8205" s="357" t="s">
        <v>8650</v>
      </c>
      <c r="C8205" s="356" t="s">
        <v>641</v>
      </c>
      <c r="D8205" s="358">
        <v>255.55</v>
      </c>
    </row>
    <row r="8206" spans="1:4" ht="51">
      <c r="A8206" s="356">
        <v>14058</v>
      </c>
      <c r="B8206" s="357" t="s">
        <v>8651</v>
      </c>
      <c r="C8206" s="356" t="s">
        <v>641</v>
      </c>
      <c r="D8206" s="358">
        <v>403.12</v>
      </c>
    </row>
    <row r="8207" spans="1:4" ht="38.25">
      <c r="A8207" s="356">
        <v>20971</v>
      </c>
      <c r="B8207" s="357" t="s">
        <v>8652</v>
      </c>
      <c r="C8207" s="356" t="s">
        <v>641</v>
      </c>
      <c r="D8207" s="358">
        <v>14.52</v>
      </c>
    </row>
    <row r="8208" spans="1:4" ht="76.5">
      <c r="A8208" s="356">
        <v>5047</v>
      </c>
      <c r="B8208" s="357" t="s">
        <v>8653</v>
      </c>
      <c r="C8208" s="356" t="s">
        <v>641</v>
      </c>
      <c r="D8208" s="358">
        <v>274.64999999999998</v>
      </c>
    </row>
    <row r="8209" spans="1:4" ht="51">
      <c r="A8209" s="356">
        <v>13369</v>
      </c>
      <c r="B8209" s="357" t="s">
        <v>8654</v>
      </c>
      <c r="C8209" s="356" t="s">
        <v>641</v>
      </c>
      <c r="D8209" s="358">
        <v>297.92</v>
      </c>
    </row>
    <row r="8210" spans="1:4" ht="51">
      <c r="A8210" s="356">
        <v>13370</v>
      </c>
      <c r="B8210" s="357" t="s">
        <v>8655</v>
      </c>
      <c r="C8210" s="356" t="s">
        <v>641</v>
      </c>
      <c r="D8210" s="358">
        <v>412.99</v>
      </c>
    </row>
    <row r="8211" spans="1:4" ht="25.5">
      <c r="A8211" s="356">
        <v>13279</v>
      </c>
      <c r="B8211" s="357" t="s">
        <v>8656</v>
      </c>
      <c r="C8211" s="356" t="s">
        <v>638</v>
      </c>
      <c r="D8211" s="358">
        <v>13.67</v>
      </c>
    </row>
    <row r="8212" spans="1:4" ht="25.5">
      <c r="A8212" s="356">
        <v>11977</v>
      </c>
      <c r="B8212" s="357" t="s">
        <v>8657</v>
      </c>
      <c r="C8212" s="356" t="s">
        <v>641</v>
      </c>
      <c r="D8212" s="358">
        <v>7.08</v>
      </c>
    </row>
    <row r="8213" spans="1:4" ht="25.5">
      <c r="A8213" s="356">
        <v>11975</v>
      </c>
      <c r="B8213" s="357" t="s">
        <v>8658</v>
      </c>
      <c r="C8213" s="356" t="s">
        <v>641</v>
      </c>
      <c r="D8213" s="358">
        <v>15.53</v>
      </c>
    </row>
    <row r="8214" spans="1:4" ht="25.5">
      <c r="A8214" s="356">
        <v>39746</v>
      </c>
      <c r="B8214" s="357" t="s">
        <v>8659</v>
      </c>
      <c r="C8214" s="356" t="s">
        <v>641</v>
      </c>
      <c r="D8214" s="358">
        <v>172.81</v>
      </c>
    </row>
    <row r="8215" spans="1:4" ht="25.5">
      <c r="A8215" s="356">
        <v>11976</v>
      </c>
      <c r="B8215" s="357" t="s">
        <v>8660</v>
      </c>
      <c r="C8215" s="356" t="s">
        <v>641</v>
      </c>
      <c r="D8215" s="358">
        <v>0.79</v>
      </c>
    </row>
    <row r="8216" spans="1:4" ht="25.5">
      <c r="A8216" s="356">
        <v>1368</v>
      </c>
      <c r="B8216" s="357" t="s">
        <v>8661</v>
      </c>
      <c r="C8216" s="356" t="s">
        <v>641</v>
      </c>
      <c r="D8216" s="358">
        <v>69</v>
      </c>
    </row>
    <row r="8217" spans="1:4" ht="25.5">
      <c r="A8217" s="356">
        <v>1367</v>
      </c>
      <c r="B8217" s="357" t="s">
        <v>8662</v>
      </c>
      <c r="C8217" s="356" t="s">
        <v>641</v>
      </c>
      <c r="D8217" s="358">
        <v>223.19</v>
      </c>
    </row>
    <row r="8218" spans="1:4" ht="25.5">
      <c r="A8218" s="356">
        <v>7608</v>
      </c>
      <c r="B8218" s="357" t="s">
        <v>8663</v>
      </c>
      <c r="C8218" s="356" t="s">
        <v>641</v>
      </c>
      <c r="D8218" s="358">
        <v>6.01</v>
      </c>
    </row>
    <row r="8219" spans="1:4" ht="38.25">
      <c r="A8219" s="356">
        <v>41899</v>
      </c>
      <c r="B8219" s="357" t="s">
        <v>8664</v>
      </c>
      <c r="C8219" s="356" t="s">
        <v>647</v>
      </c>
      <c r="D8219" s="358">
        <v>4836.21</v>
      </c>
    </row>
    <row r="8220" spans="1:4">
      <c r="A8220" s="356">
        <v>1380</v>
      </c>
      <c r="B8220" s="357" t="s">
        <v>8665</v>
      </c>
      <c r="C8220" s="356" t="s">
        <v>638</v>
      </c>
      <c r="D8220" s="358">
        <v>2.0099999999999998</v>
      </c>
    </row>
    <row r="8221" spans="1:4" ht="25.5">
      <c r="A8221" s="356">
        <v>1375</v>
      </c>
      <c r="B8221" s="357" t="s">
        <v>8666</v>
      </c>
      <c r="C8221" s="356" t="s">
        <v>638</v>
      </c>
      <c r="D8221" s="358">
        <v>12.79</v>
      </c>
    </row>
    <row r="8222" spans="1:4">
      <c r="A8222" s="356">
        <v>1379</v>
      </c>
      <c r="B8222" s="357" t="s">
        <v>8667</v>
      </c>
      <c r="C8222" s="356" t="s">
        <v>638</v>
      </c>
      <c r="D8222" s="358">
        <v>0.64</v>
      </c>
    </row>
    <row r="8223" spans="1:4">
      <c r="A8223" s="356">
        <v>13284</v>
      </c>
      <c r="B8223" s="357" t="s">
        <v>8668</v>
      </c>
      <c r="C8223" s="356" t="s">
        <v>638</v>
      </c>
      <c r="D8223" s="358">
        <v>0.64</v>
      </c>
    </row>
    <row r="8224" spans="1:4" ht="25.5">
      <c r="A8224" s="356">
        <v>25974</v>
      </c>
      <c r="B8224" s="357" t="s">
        <v>8669</v>
      </c>
      <c r="C8224" s="356" t="s">
        <v>638</v>
      </c>
      <c r="D8224" s="358">
        <v>2.41</v>
      </c>
    </row>
    <row r="8225" spans="1:4">
      <c r="A8225" s="356">
        <v>34753</v>
      </c>
      <c r="B8225" s="357" t="s">
        <v>8670</v>
      </c>
      <c r="C8225" s="356" t="s">
        <v>638</v>
      </c>
      <c r="D8225" s="358">
        <v>0.7</v>
      </c>
    </row>
    <row r="8226" spans="1:4" ht="38.25">
      <c r="A8226" s="356">
        <v>420</v>
      </c>
      <c r="B8226" s="357" t="s">
        <v>8671</v>
      </c>
      <c r="C8226" s="356" t="s">
        <v>641</v>
      </c>
      <c r="D8226" s="358">
        <v>31.42</v>
      </c>
    </row>
    <row r="8227" spans="1:4" ht="38.25">
      <c r="A8227" s="356">
        <v>12327</v>
      </c>
      <c r="B8227" s="357" t="s">
        <v>8672</v>
      </c>
      <c r="C8227" s="356" t="s">
        <v>641</v>
      </c>
      <c r="D8227" s="358">
        <v>37.43</v>
      </c>
    </row>
    <row r="8228" spans="1:4" ht="38.25">
      <c r="A8228" s="356">
        <v>36148</v>
      </c>
      <c r="B8228" s="357" t="s">
        <v>8673</v>
      </c>
      <c r="C8228" s="356" t="s">
        <v>641</v>
      </c>
      <c r="D8228" s="358">
        <v>68.16</v>
      </c>
    </row>
    <row r="8229" spans="1:4">
      <c r="A8229" s="356">
        <v>12329</v>
      </c>
      <c r="B8229" s="357" t="s">
        <v>8674</v>
      </c>
      <c r="C8229" s="356" t="s">
        <v>638</v>
      </c>
      <c r="D8229" s="358">
        <v>118.32</v>
      </c>
    </row>
    <row r="8230" spans="1:4" ht="25.5">
      <c r="A8230" s="356">
        <v>1339</v>
      </c>
      <c r="B8230" s="357" t="s">
        <v>8675</v>
      </c>
      <c r="C8230" s="356" t="s">
        <v>638</v>
      </c>
      <c r="D8230" s="358">
        <v>40.32</v>
      </c>
    </row>
    <row r="8231" spans="1:4">
      <c r="A8231" s="356">
        <v>11849</v>
      </c>
      <c r="B8231" s="357" t="s">
        <v>8676</v>
      </c>
      <c r="C8231" s="356" t="s">
        <v>640</v>
      </c>
      <c r="D8231" s="358">
        <v>9.2200000000000006</v>
      </c>
    </row>
    <row r="8232" spans="1:4" ht="38.25">
      <c r="A8232" s="356">
        <v>37418</v>
      </c>
      <c r="B8232" s="357" t="s">
        <v>8677</v>
      </c>
      <c r="C8232" s="356" t="s">
        <v>641</v>
      </c>
      <c r="D8232" s="358">
        <v>19.420000000000002</v>
      </c>
    </row>
    <row r="8233" spans="1:4" ht="38.25">
      <c r="A8233" s="356">
        <v>37419</v>
      </c>
      <c r="B8233" s="357" t="s">
        <v>8678</v>
      </c>
      <c r="C8233" s="356" t="s">
        <v>641</v>
      </c>
      <c r="D8233" s="358">
        <v>19.940000000000001</v>
      </c>
    </row>
    <row r="8234" spans="1:4" ht="38.25">
      <c r="A8234" s="356">
        <v>1427</v>
      </c>
      <c r="B8234" s="357" t="s">
        <v>8679</v>
      </c>
      <c r="C8234" s="356" t="s">
        <v>641</v>
      </c>
      <c r="D8234" s="358">
        <v>21.52</v>
      </c>
    </row>
    <row r="8235" spans="1:4" ht="38.25">
      <c r="A8235" s="356">
        <v>1402</v>
      </c>
      <c r="B8235" s="357" t="s">
        <v>8680</v>
      </c>
      <c r="C8235" s="356" t="s">
        <v>641</v>
      </c>
      <c r="D8235" s="358">
        <v>7.44</v>
      </c>
    </row>
    <row r="8236" spans="1:4" ht="38.25">
      <c r="A8236" s="356">
        <v>1420</v>
      </c>
      <c r="B8236" s="357" t="s">
        <v>8681</v>
      </c>
      <c r="C8236" s="356" t="s">
        <v>641</v>
      </c>
      <c r="D8236" s="358">
        <v>9.57</v>
      </c>
    </row>
    <row r="8237" spans="1:4" ht="38.25">
      <c r="A8237" s="356">
        <v>1419</v>
      </c>
      <c r="B8237" s="357" t="s">
        <v>8682</v>
      </c>
      <c r="C8237" s="356" t="s">
        <v>641</v>
      </c>
      <c r="D8237" s="358">
        <v>11.56</v>
      </c>
    </row>
    <row r="8238" spans="1:4" ht="38.25">
      <c r="A8238" s="356">
        <v>1414</v>
      </c>
      <c r="B8238" s="357" t="s">
        <v>8683</v>
      </c>
      <c r="C8238" s="356" t="s">
        <v>641</v>
      </c>
      <c r="D8238" s="358">
        <v>11.31</v>
      </c>
    </row>
    <row r="8239" spans="1:4" ht="38.25">
      <c r="A8239" s="356">
        <v>1413</v>
      </c>
      <c r="B8239" s="357" t="s">
        <v>8684</v>
      </c>
      <c r="C8239" s="356" t="s">
        <v>641</v>
      </c>
      <c r="D8239" s="358">
        <v>16.71</v>
      </c>
    </row>
    <row r="8240" spans="1:4" ht="38.25">
      <c r="A8240" s="356">
        <v>1412</v>
      </c>
      <c r="B8240" s="357" t="s">
        <v>8685</v>
      </c>
      <c r="C8240" s="356" t="s">
        <v>641</v>
      </c>
      <c r="D8240" s="358">
        <v>14.16</v>
      </c>
    </row>
    <row r="8241" spans="1:4" ht="51">
      <c r="A8241" s="356">
        <v>1411</v>
      </c>
      <c r="B8241" s="357" t="s">
        <v>8686</v>
      </c>
      <c r="C8241" s="356" t="s">
        <v>641</v>
      </c>
      <c r="D8241" s="358">
        <v>25.76</v>
      </c>
    </row>
    <row r="8242" spans="1:4" ht="51">
      <c r="A8242" s="356">
        <v>1406</v>
      </c>
      <c r="B8242" s="357" t="s">
        <v>8687</v>
      </c>
      <c r="C8242" s="356" t="s">
        <v>641</v>
      </c>
      <c r="D8242" s="358">
        <v>17.079999999999998</v>
      </c>
    </row>
    <row r="8243" spans="1:4" ht="51">
      <c r="A8243" s="356">
        <v>1407</v>
      </c>
      <c r="B8243" s="357" t="s">
        <v>8688</v>
      </c>
      <c r="C8243" s="356" t="s">
        <v>641</v>
      </c>
      <c r="D8243" s="358">
        <v>21.3</v>
      </c>
    </row>
    <row r="8244" spans="1:4" ht="51">
      <c r="A8244" s="356">
        <v>1404</v>
      </c>
      <c r="B8244" s="357" t="s">
        <v>8689</v>
      </c>
      <c r="C8244" s="356" t="s">
        <v>641</v>
      </c>
      <c r="D8244" s="358">
        <v>22.65</v>
      </c>
    </row>
    <row r="8245" spans="1:4" ht="89.25">
      <c r="A8245" s="356">
        <v>11281</v>
      </c>
      <c r="B8245" s="357" t="s">
        <v>8690</v>
      </c>
      <c r="C8245" s="356" t="s">
        <v>641</v>
      </c>
      <c r="D8245" s="358">
        <v>10399.5</v>
      </c>
    </row>
    <row r="8246" spans="1:4" ht="76.5">
      <c r="A8246" s="356">
        <v>1442</v>
      </c>
      <c r="B8246" s="357" t="s">
        <v>8691</v>
      </c>
      <c r="C8246" s="356" t="s">
        <v>641</v>
      </c>
      <c r="D8246" s="358">
        <v>8730.2999999999993</v>
      </c>
    </row>
    <row r="8247" spans="1:4" ht="76.5">
      <c r="A8247" s="356">
        <v>13457</v>
      </c>
      <c r="B8247" s="357" t="s">
        <v>8692</v>
      </c>
      <c r="C8247" s="356" t="s">
        <v>641</v>
      </c>
      <c r="D8247" s="358">
        <v>7535.86</v>
      </c>
    </row>
    <row r="8248" spans="1:4" ht="102">
      <c r="A8248" s="356">
        <v>40699</v>
      </c>
      <c r="B8248" s="357" t="s">
        <v>8693</v>
      </c>
      <c r="C8248" s="356" t="s">
        <v>641</v>
      </c>
      <c r="D8248" s="358">
        <v>5825.51</v>
      </c>
    </row>
    <row r="8249" spans="1:4" ht="102">
      <c r="A8249" s="356">
        <v>40701</v>
      </c>
      <c r="B8249" s="357" t="s">
        <v>8694</v>
      </c>
      <c r="C8249" s="356" t="s">
        <v>641</v>
      </c>
      <c r="D8249" s="358">
        <v>103003.04</v>
      </c>
    </row>
    <row r="8250" spans="1:4" ht="102">
      <c r="A8250" s="356">
        <v>40700</v>
      </c>
      <c r="B8250" s="357" t="s">
        <v>8695</v>
      </c>
      <c r="C8250" s="356" t="s">
        <v>641</v>
      </c>
      <c r="D8250" s="358">
        <v>13561.03</v>
      </c>
    </row>
    <row r="8251" spans="1:4" ht="38.25">
      <c r="A8251" s="356">
        <v>13458</v>
      </c>
      <c r="B8251" s="357" t="s">
        <v>8696</v>
      </c>
      <c r="C8251" s="356" t="s">
        <v>641</v>
      </c>
      <c r="D8251" s="358">
        <v>12886.33</v>
      </c>
    </row>
    <row r="8252" spans="1:4" ht="38.25">
      <c r="A8252" s="356">
        <v>36524</v>
      </c>
      <c r="B8252" s="357" t="s">
        <v>8697</v>
      </c>
      <c r="C8252" s="356" t="s">
        <v>641</v>
      </c>
      <c r="D8252" s="358">
        <v>127758.92</v>
      </c>
    </row>
    <row r="8253" spans="1:4" ht="38.25">
      <c r="A8253" s="356">
        <v>36526</v>
      </c>
      <c r="B8253" s="357" t="s">
        <v>8698</v>
      </c>
      <c r="C8253" s="356" t="s">
        <v>641</v>
      </c>
      <c r="D8253" s="358">
        <v>102953.34</v>
      </c>
    </row>
    <row r="8254" spans="1:4" ht="38.25">
      <c r="A8254" s="356">
        <v>36523</v>
      </c>
      <c r="B8254" s="357" t="s">
        <v>8699</v>
      </c>
      <c r="C8254" s="356" t="s">
        <v>641</v>
      </c>
      <c r="D8254" s="358">
        <v>220409.21</v>
      </c>
    </row>
    <row r="8255" spans="1:4" ht="38.25">
      <c r="A8255" s="356">
        <v>36527</v>
      </c>
      <c r="B8255" s="357" t="s">
        <v>8700</v>
      </c>
      <c r="C8255" s="356" t="s">
        <v>641</v>
      </c>
      <c r="D8255" s="358">
        <v>239409.8</v>
      </c>
    </row>
    <row r="8256" spans="1:4" ht="38.25">
      <c r="A8256" s="356">
        <v>13803</v>
      </c>
      <c r="B8256" s="357" t="s">
        <v>8701</v>
      </c>
      <c r="C8256" s="356" t="s">
        <v>641</v>
      </c>
      <c r="D8256" s="358">
        <v>86568.5</v>
      </c>
    </row>
    <row r="8257" spans="1:4" ht="38.25">
      <c r="A8257" s="356">
        <v>38642</v>
      </c>
      <c r="B8257" s="357" t="s">
        <v>8702</v>
      </c>
      <c r="C8257" s="356" t="s">
        <v>641</v>
      </c>
      <c r="D8257" s="358">
        <v>55740.74</v>
      </c>
    </row>
    <row r="8258" spans="1:4" ht="38.25">
      <c r="A8258" s="356">
        <v>36522</v>
      </c>
      <c r="B8258" s="357" t="s">
        <v>8703</v>
      </c>
      <c r="C8258" s="356" t="s">
        <v>641</v>
      </c>
      <c r="D8258" s="358">
        <v>64825.82</v>
      </c>
    </row>
    <row r="8259" spans="1:4" ht="38.25">
      <c r="A8259" s="356">
        <v>36525</v>
      </c>
      <c r="B8259" s="357" t="s">
        <v>8704</v>
      </c>
      <c r="C8259" s="356" t="s">
        <v>641</v>
      </c>
      <c r="D8259" s="358">
        <v>86816.91</v>
      </c>
    </row>
    <row r="8260" spans="1:4" ht="38.25">
      <c r="A8260" s="356">
        <v>34348</v>
      </c>
      <c r="B8260" s="357" t="s">
        <v>8705</v>
      </c>
      <c r="C8260" s="356" t="s">
        <v>645</v>
      </c>
      <c r="D8260" s="358">
        <v>20.94</v>
      </c>
    </row>
    <row r="8261" spans="1:4" ht="38.25">
      <c r="A8261" s="356">
        <v>34347</v>
      </c>
      <c r="B8261" s="357" t="s">
        <v>8706</v>
      </c>
      <c r="C8261" s="356" t="s">
        <v>645</v>
      </c>
      <c r="D8261" s="358">
        <v>14.97</v>
      </c>
    </row>
    <row r="8262" spans="1:4" ht="38.25">
      <c r="A8262" s="356">
        <v>11146</v>
      </c>
      <c r="B8262" s="357" t="s">
        <v>8707</v>
      </c>
      <c r="C8262" s="356" t="s">
        <v>639</v>
      </c>
      <c r="D8262" s="358">
        <v>469.79</v>
      </c>
    </row>
    <row r="8263" spans="1:4" ht="38.25">
      <c r="A8263" s="356">
        <v>11147</v>
      </c>
      <c r="B8263" s="357" t="s">
        <v>8708</v>
      </c>
      <c r="C8263" s="356" t="s">
        <v>639</v>
      </c>
      <c r="D8263" s="358">
        <v>488.17</v>
      </c>
    </row>
    <row r="8264" spans="1:4" ht="38.25">
      <c r="A8264" s="356">
        <v>34872</v>
      </c>
      <c r="B8264" s="357" t="s">
        <v>8709</v>
      </c>
      <c r="C8264" s="356" t="s">
        <v>639</v>
      </c>
      <c r="D8264" s="358">
        <v>493.66</v>
      </c>
    </row>
    <row r="8265" spans="1:4" ht="38.25">
      <c r="A8265" s="356">
        <v>34491</v>
      </c>
      <c r="B8265" s="357" t="s">
        <v>8710</v>
      </c>
      <c r="C8265" s="356" t="s">
        <v>639</v>
      </c>
      <c r="D8265" s="358">
        <v>507.96</v>
      </c>
    </row>
    <row r="8266" spans="1:4" ht="51">
      <c r="A8266" s="356">
        <v>34770</v>
      </c>
      <c r="B8266" s="357" t="s">
        <v>8711</v>
      </c>
      <c r="C8266" s="356" t="s">
        <v>647</v>
      </c>
      <c r="D8266" s="358">
        <v>399.71</v>
      </c>
    </row>
    <row r="8267" spans="1:4" ht="51">
      <c r="A8267" s="356">
        <v>1518</v>
      </c>
      <c r="B8267" s="357" t="s">
        <v>8712</v>
      </c>
      <c r="C8267" s="356" t="s">
        <v>647</v>
      </c>
      <c r="D8267" s="358">
        <v>407.5</v>
      </c>
    </row>
    <row r="8268" spans="1:4" ht="51">
      <c r="A8268" s="356">
        <v>41965</v>
      </c>
      <c r="B8268" s="357" t="s">
        <v>8713</v>
      </c>
      <c r="C8268" s="356" t="s">
        <v>647</v>
      </c>
      <c r="D8268" s="358">
        <v>394.78</v>
      </c>
    </row>
    <row r="8269" spans="1:4" ht="51">
      <c r="A8269" s="356">
        <v>34492</v>
      </c>
      <c r="B8269" s="357" t="s">
        <v>8714</v>
      </c>
      <c r="C8269" s="356" t="s">
        <v>639</v>
      </c>
      <c r="D8269" s="358">
        <v>417.5</v>
      </c>
    </row>
    <row r="8270" spans="1:4" ht="51">
      <c r="A8270" s="356">
        <v>1524</v>
      </c>
      <c r="B8270" s="357" t="s">
        <v>8715</v>
      </c>
      <c r="C8270" s="356" t="s">
        <v>639</v>
      </c>
      <c r="D8270" s="358">
        <v>450.73</v>
      </c>
    </row>
    <row r="8271" spans="1:4" ht="51">
      <c r="A8271" s="356">
        <v>38404</v>
      </c>
      <c r="B8271" s="357" t="s">
        <v>8716</v>
      </c>
      <c r="C8271" s="356" t="s">
        <v>639</v>
      </c>
      <c r="D8271" s="358">
        <v>432.45</v>
      </c>
    </row>
    <row r="8272" spans="1:4" ht="51">
      <c r="A8272" s="356">
        <v>39849</v>
      </c>
      <c r="B8272" s="357" t="s">
        <v>8717</v>
      </c>
      <c r="C8272" s="356" t="s">
        <v>639</v>
      </c>
      <c r="D8272" s="358">
        <v>495.58</v>
      </c>
    </row>
    <row r="8273" spans="1:4" ht="51">
      <c r="A8273" s="356">
        <v>38464</v>
      </c>
      <c r="B8273" s="357" t="s">
        <v>8718</v>
      </c>
      <c r="C8273" s="356" t="s">
        <v>639</v>
      </c>
      <c r="D8273" s="358">
        <v>502.78</v>
      </c>
    </row>
    <row r="8274" spans="1:4" ht="51">
      <c r="A8274" s="356">
        <v>34493</v>
      </c>
      <c r="B8274" s="357" t="s">
        <v>8719</v>
      </c>
      <c r="C8274" s="356" t="s">
        <v>639</v>
      </c>
      <c r="D8274" s="358">
        <v>429.26</v>
      </c>
    </row>
    <row r="8275" spans="1:4" ht="51">
      <c r="A8275" s="356">
        <v>1527</v>
      </c>
      <c r="B8275" s="357" t="s">
        <v>8720</v>
      </c>
      <c r="C8275" s="356" t="s">
        <v>639</v>
      </c>
      <c r="D8275" s="358">
        <v>465.04</v>
      </c>
    </row>
    <row r="8276" spans="1:4" ht="51">
      <c r="A8276" s="356">
        <v>38405</v>
      </c>
      <c r="B8276" s="357" t="s">
        <v>8721</v>
      </c>
      <c r="C8276" s="356" t="s">
        <v>639</v>
      </c>
      <c r="D8276" s="358">
        <v>445.78</v>
      </c>
    </row>
    <row r="8277" spans="1:4" ht="51">
      <c r="A8277" s="356">
        <v>38408</v>
      </c>
      <c r="B8277" s="357" t="s">
        <v>8722</v>
      </c>
      <c r="C8277" s="356" t="s">
        <v>639</v>
      </c>
      <c r="D8277" s="358">
        <v>493.44</v>
      </c>
    </row>
    <row r="8278" spans="1:4" ht="51">
      <c r="A8278" s="356">
        <v>34494</v>
      </c>
      <c r="B8278" s="357" t="s">
        <v>8723</v>
      </c>
      <c r="C8278" s="356" t="s">
        <v>639</v>
      </c>
      <c r="D8278" s="358">
        <v>443.57</v>
      </c>
    </row>
    <row r="8279" spans="1:4" ht="51">
      <c r="A8279" s="356">
        <v>1525</v>
      </c>
      <c r="B8279" s="357" t="s">
        <v>8724</v>
      </c>
      <c r="C8279" s="356" t="s">
        <v>639</v>
      </c>
      <c r="D8279" s="358">
        <v>479.34</v>
      </c>
    </row>
    <row r="8280" spans="1:4" ht="51">
      <c r="A8280" s="356">
        <v>38406</v>
      </c>
      <c r="B8280" s="357" t="s">
        <v>8725</v>
      </c>
      <c r="C8280" s="356" t="s">
        <v>639</v>
      </c>
      <c r="D8280" s="358">
        <v>470.72</v>
      </c>
    </row>
    <row r="8281" spans="1:4" ht="51">
      <c r="A8281" s="356">
        <v>38409</v>
      </c>
      <c r="B8281" s="357" t="s">
        <v>8726</v>
      </c>
      <c r="C8281" s="356" t="s">
        <v>639</v>
      </c>
      <c r="D8281" s="358">
        <v>496.8</v>
      </c>
    </row>
    <row r="8282" spans="1:4" ht="51">
      <c r="A8282" s="356">
        <v>43360</v>
      </c>
      <c r="B8282" s="357" t="s">
        <v>8727</v>
      </c>
      <c r="C8282" s="356" t="s">
        <v>639</v>
      </c>
      <c r="D8282" s="358">
        <v>518.02</v>
      </c>
    </row>
    <row r="8283" spans="1:4" ht="51">
      <c r="A8283" s="356">
        <v>34495</v>
      </c>
      <c r="B8283" s="357" t="s">
        <v>8728</v>
      </c>
      <c r="C8283" s="356" t="s">
        <v>639</v>
      </c>
      <c r="D8283" s="358">
        <v>457.88</v>
      </c>
    </row>
    <row r="8284" spans="1:4" ht="51">
      <c r="A8284" s="356">
        <v>11145</v>
      </c>
      <c r="B8284" s="357" t="s">
        <v>8729</v>
      </c>
      <c r="C8284" s="356" t="s">
        <v>639</v>
      </c>
      <c r="D8284" s="358">
        <v>493.66</v>
      </c>
    </row>
    <row r="8285" spans="1:4" ht="51">
      <c r="A8285" s="356">
        <v>34496</v>
      </c>
      <c r="B8285" s="357" t="s">
        <v>8730</v>
      </c>
      <c r="C8285" s="356" t="s">
        <v>639</v>
      </c>
      <c r="D8285" s="358">
        <v>477.65</v>
      </c>
    </row>
    <row r="8286" spans="1:4" ht="51">
      <c r="A8286" s="356">
        <v>34479</v>
      </c>
      <c r="B8286" s="357" t="s">
        <v>8731</v>
      </c>
      <c r="C8286" s="356" t="s">
        <v>639</v>
      </c>
      <c r="D8286" s="358">
        <v>507.96</v>
      </c>
    </row>
    <row r="8287" spans="1:4" ht="51">
      <c r="A8287" s="356">
        <v>34481</v>
      </c>
      <c r="B8287" s="357" t="s">
        <v>8732</v>
      </c>
      <c r="C8287" s="356" t="s">
        <v>639</v>
      </c>
      <c r="D8287" s="358">
        <v>530.76</v>
      </c>
    </row>
    <row r="8288" spans="1:4" ht="51">
      <c r="A8288" s="356">
        <v>34483</v>
      </c>
      <c r="B8288" s="357" t="s">
        <v>8733</v>
      </c>
      <c r="C8288" s="356" t="s">
        <v>639</v>
      </c>
      <c r="D8288" s="358">
        <v>567.08000000000004</v>
      </c>
    </row>
    <row r="8289" spans="1:4" ht="51">
      <c r="A8289" s="356">
        <v>34485</v>
      </c>
      <c r="B8289" s="357" t="s">
        <v>8734</v>
      </c>
      <c r="C8289" s="356" t="s">
        <v>639</v>
      </c>
      <c r="D8289" s="358">
        <v>606.42999999999995</v>
      </c>
    </row>
    <row r="8290" spans="1:4" ht="38.25">
      <c r="A8290" s="356">
        <v>14041</v>
      </c>
      <c r="B8290" s="357" t="s">
        <v>8735</v>
      </c>
      <c r="C8290" s="356" t="s">
        <v>639</v>
      </c>
      <c r="D8290" s="358">
        <v>394.21</v>
      </c>
    </row>
    <row r="8291" spans="1:4" ht="38.25">
      <c r="A8291" s="356">
        <v>1523</v>
      </c>
      <c r="B8291" s="357" t="s">
        <v>8736</v>
      </c>
      <c r="C8291" s="356" t="s">
        <v>639</v>
      </c>
      <c r="D8291" s="358">
        <v>400.65</v>
      </c>
    </row>
    <row r="8292" spans="1:4" ht="38.25">
      <c r="A8292" s="356">
        <v>14052</v>
      </c>
      <c r="B8292" s="357" t="s">
        <v>8737</v>
      </c>
      <c r="C8292" s="356" t="s">
        <v>641</v>
      </c>
      <c r="D8292" s="358">
        <v>8.7200000000000006</v>
      </c>
    </row>
    <row r="8293" spans="1:4" ht="38.25">
      <c r="A8293" s="356">
        <v>14054</v>
      </c>
      <c r="B8293" s="357" t="s">
        <v>8738</v>
      </c>
      <c r="C8293" s="356" t="s">
        <v>641</v>
      </c>
      <c r="D8293" s="358">
        <v>11.33</v>
      </c>
    </row>
    <row r="8294" spans="1:4" ht="38.25">
      <c r="A8294" s="356">
        <v>14053</v>
      </c>
      <c r="B8294" s="357" t="s">
        <v>8739</v>
      </c>
      <c r="C8294" s="356" t="s">
        <v>641</v>
      </c>
      <c r="D8294" s="358">
        <v>8.85</v>
      </c>
    </row>
    <row r="8295" spans="1:4" ht="38.25">
      <c r="A8295" s="356">
        <v>2558</v>
      </c>
      <c r="B8295" s="357" t="s">
        <v>8740</v>
      </c>
      <c r="C8295" s="356" t="s">
        <v>641</v>
      </c>
      <c r="D8295" s="358">
        <v>6.66</v>
      </c>
    </row>
    <row r="8296" spans="1:4" ht="38.25">
      <c r="A8296" s="356">
        <v>2560</v>
      </c>
      <c r="B8296" s="357" t="s">
        <v>8741</v>
      </c>
      <c r="C8296" s="356" t="s">
        <v>641</v>
      </c>
      <c r="D8296" s="358">
        <v>11.73</v>
      </c>
    </row>
    <row r="8297" spans="1:4" ht="38.25">
      <c r="A8297" s="356">
        <v>2559</v>
      </c>
      <c r="B8297" s="357" t="s">
        <v>8742</v>
      </c>
      <c r="C8297" s="356" t="s">
        <v>641</v>
      </c>
      <c r="D8297" s="358">
        <v>9.3800000000000008</v>
      </c>
    </row>
    <row r="8298" spans="1:4" ht="38.25">
      <c r="A8298" s="356">
        <v>2592</v>
      </c>
      <c r="B8298" s="357" t="s">
        <v>8743</v>
      </c>
      <c r="C8298" s="356" t="s">
        <v>641</v>
      </c>
      <c r="D8298" s="358">
        <v>155.5</v>
      </c>
    </row>
    <row r="8299" spans="1:4" ht="38.25">
      <c r="A8299" s="356">
        <v>2566</v>
      </c>
      <c r="B8299" s="357" t="s">
        <v>8744</v>
      </c>
      <c r="C8299" s="356" t="s">
        <v>641</v>
      </c>
      <c r="D8299" s="358">
        <v>15.65</v>
      </c>
    </row>
    <row r="8300" spans="1:4" ht="38.25">
      <c r="A8300" s="356">
        <v>2589</v>
      </c>
      <c r="B8300" s="357" t="s">
        <v>8745</v>
      </c>
      <c r="C8300" s="356" t="s">
        <v>641</v>
      </c>
      <c r="D8300" s="358">
        <v>20.8</v>
      </c>
    </row>
    <row r="8301" spans="1:4" ht="38.25">
      <c r="A8301" s="356">
        <v>2591</v>
      </c>
      <c r="B8301" s="357" t="s">
        <v>8746</v>
      </c>
      <c r="C8301" s="356" t="s">
        <v>641</v>
      </c>
      <c r="D8301" s="358">
        <v>7.58</v>
      </c>
    </row>
    <row r="8302" spans="1:4" ht="38.25">
      <c r="A8302" s="356">
        <v>2590</v>
      </c>
      <c r="B8302" s="357" t="s">
        <v>8747</v>
      </c>
      <c r="C8302" s="356" t="s">
        <v>641</v>
      </c>
      <c r="D8302" s="358">
        <v>12.76</v>
      </c>
    </row>
    <row r="8303" spans="1:4" ht="38.25">
      <c r="A8303" s="356">
        <v>2567</v>
      </c>
      <c r="B8303" s="357" t="s">
        <v>8748</v>
      </c>
      <c r="C8303" s="356" t="s">
        <v>641</v>
      </c>
      <c r="D8303" s="358">
        <v>30.51</v>
      </c>
    </row>
    <row r="8304" spans="1:4" ht="38.25">
      <c r="A8304" s="356">
        <v>2565</v>
      </c>
      <c r="B8304" s="357" t="s">
        <v>8749</v>
      </c>
      <c r="C8304" s="356" t="s">
        <v>641</v>
      </c>
      <c r="D8304" s="358">
        <v>7.6</v>
      </c>
    </row>
    <row r="8305" spans="1:4" ht="38.25">
      <c r="A8305" s="356">
        <v>2568</v>
      </c>
      <c r="B8305" s="357" t="s">
        <v>8750</v>
      </c>
      <c r="C8305" s="356" t="s">
        <v>641</v>
      </c>
      <c r="D8305" s="358">
        <v>84.72</v>
      </c>
    </row>
    <row r="8306" spans="1:4" ht="38.25">
      <c r="A8306" s="356">
        <v>2594</v>
      </c>
      <c r="B8306" s="357" t="s">
        <v>8751</v>
      </c>
      <c r="C8306" s="356" t="s">
        <v>641</v>
      </c>
      <c r="D8306" s="358">
        <v>141.13999999999999</v>
      </c>
    </row>
    <row r="8307" spans="1:4" ht="38.25">
      <c r="A8307" s="356">
        <v>2587</v>
      </c>
      <c r="B8307" s="357" t="s">
        <v>8752</v>
      </c>
      <c r="C8307" s="356" t="s">
        <v>641</v>
      </c>
      <c r="D8307" s="358">
        <v>24.05</v>
      </c>
    </row>
    <row r="8308" spans="1:4" ht="38.25">
      <c r="A8308" s="356">
        <v>2588</v>
      </c>
      <c r="B8308" s="357" t="s">
        <v>8753</v>
      </c>
      <c r="C8308" s="356" t="s">
        <v>641</v>
      </c>
      <c r="D8308" s="358">
        <v>19.100000000000001</v>
      </c>
    </row>
    <row r="8309" spans="1:4" ht="38.25">
      <c r="A8309" s="356">
        <v>2569</v>
      </c>
      <c r="B8309" s="357" t="s">
        <v>8754</v>
      </c>
      <c r="C8309" s="356" t="s">
        <v>641</v>
      </c>
      <c r="D8309" s="358">
        <v>7.36</v>
      </c>
    </row>
    <row r="8310" spans="1:4" ht="38.25">
      <c r="A8310" s="356">
        <v>2570</v>
      </c>
      <c r="B8310" s="357" t="s">
        <v>8755</v>
      </c>
      <c r="C8310" s="356" t="s">
        <v>641</v>
      </c>
      <c r="D8310" s="358">
        <v>12.34</v>
      </c>
    </row>
    <row r="8311" spans="1:4" ht="38.25">
      <c r="A8311" s="356">
        <v>2571</v>
      </c>
      <c r="B8311" s="357" t="s">
        <v>8756</v>
      </c>
      <c r="C8311" s="356" t="s">
        <v>641</v>
      </c>
      <c r="D8311" s="358">
        <v>36.630000000000003</v>
      </c>
    </row>
    <row r="8312" spans="1:4" ht="38.25">
      <c r="A8312" s="356">
        <v>2593</v>
      </c>
      <c r="B8312" s="357" t="s">
        <v>8757</v>
      </c>
      <c r="C8312" s="356" t="s">
        <v>641</v>
      </c>
      <c r="D8312" s="358">
        <v>7.85</v>
      </c>
    </row>
    <row r="8313" spans="1:4" ht="38.25">
      <c r="A8313" s="356">
        <v>2572</v>
      </c>
      <c r="B8313" s="357" t="s">
        <v>8758</v>
      </c>
      <c r="C8313" s="356" t="s">
        <v>641</v>
      </c>
      <c r="D8313" s="358">
        <v>108.34</v>
      </c>
    </row>
    <row r="8314" spans="1:4" ht="38.25">
      <c r="A8314" s="356">
        <v>2595</v>
      </c>
      <c r="B8314" s="357" t="s">
        <v>8759</v>
      </c>
      <c r="C8314" s="356" t="s">
        <v>641</v>
      </c>
      <c r="D8314" s="358">
        <v>169.03</v>
      </c>
    </row>
    <row r="8315" spans="1:4" ht="38.25">
      <c r="A8315" s="356">
        <v>2576</v>
      </c>
      <c r="B8315" s="357" t="s">
        <v>8760</v>
      </c>
      <c r="C8315" s="356" t="s">
        <v>641</v>
      </c>
      <c r="D8315" s="358">
        <v>28.81</v>
      </c>
    </row>
    <row r="8316" spans="1:4" ht="38.25">
      <c r="A8316" s="356">
        <v>2575</v>
      </c>
      <c r="B8316" s="357" t="s">
        <v>8761</v>
      </c>
      <c r="C8316" s="356" t="s">
        <v>641</v>
      </c>
      <c r="D8316" s="358">
        <v>21.66</v>
      </c>
    </row>
    <row r="8317" spans="1:4" ht="38.25">
      <c r="A8317" s="356">
        <v>2573</v>
      </c>
      <c r="B8317" s="357" t="s">
        <v>8762</v>
      </c>
      <c r="C8317" s="356" t="s">
        <v>641</v>
      </c>
      <c r="D8317" s="358">
        <v>8.99</v>
      </c>
    </row>
    <row r="8318" spans="1:4" ht="38.25">
      <c r="A8318" s="356">
        <v>2586</v>
      </c>
      <c r="B8318" s="357" t="s">
        <v>8763</v>
      </c>
      <c r="C8318" s="356" t="s">
        <v>641</v>
      </c>
      <c r="D8318" s="358">
        <v>14.58</v>
      </c>
    </row>
    <row r="8319" spans="1:4" ht="38.25">
      <c r="A8319" s="356">
        <v>2577</v>
      </c>
      <c r="B8319" s="357" t="s">
        <v>8764</v>
      </c>
      <c r="C8319" s="356" t="s">
        <v>641</v>
      </c>
      <c r="D8319" s="358">
        <v>39.04</v>
      </c>
    </row>
    <row r="8320" spans="1:4" ht="38.25">
      <c r="A8320" s="356">
        <v>2574</v>
      </c>
      <c r="B8320" s="357" t="s">
        <v>8765</v>
      </c>
      <c r="C8320" s="356" t="s">
        <v>641</v>
      </c>
      <c r="D8320" s="358">
        <v>9.0500000000000007</v>
      </c>
    </row>
    <row r="8321" spans="1:4" ht="38.25">
      <c r="A8321" s="356">
        <v>2578</v>
      </c>
      <c r="B8321" s="357" t="s">
        <v>8766</v>
      </c>
      <c r="C8321" s="356" t="s">
        <v>641</v>
      </c>
      <c r="D8321" s="358">
        <v>121.9</v>
      </c>
    </row>
    <row r="8322" spans="1:4" ht="38.25">
      <c r="A8322" s="356">
        <v>2585</v>
      </c>
      <c r="B8322" s="357" t="s">
        <v>8767</v>
      </c>
      <c r="C8322" s="356" t="s">
        <v>641</v>
      </c>
      <c r="D8322" s="358">
        <v>167.28</v>
      </c>
    </row>
    <row r="8323" spans="1:4" ht="38.25">
      <c r="A8323" s="356">
        <v>12008</v>
      </c>
      <c r="B8323" s="357" t="s">
        <v>8768</v>
      </c>
      <c r="C8323" s="356" t="s">
        <v>641</v>
      </c>
      <c r="D8323" s="358">
        <v>89.75</v>
      </c>
    </row>
    <row r="8324" spans="1:4" ht="38.25">
      <c r="A8324" s="356">
        <v>2582</v>
      </c>
      <c r="B8324" s="357" t="s">
        <v>8769</v>
      </c>
      <c r="C8324" s="356" t="s">
        <v>641</v>
      </c>
      <c r="D8324" s="358">
        <v>26.73</v>
      </c>
    </row>
    <row r="8325" spans="1:4" ht="38.25">
      <c r="A8325" s="356">
        <v>2597</v>
      </c>
      <c r="B8325" s="357" t="s">
        <v>8770</v>
      </c>
      <c r="C8325" s="356" t="s">
        <v>641</v>
      </c>
      <c r="D8325" s="358">
        <v>22.9</v>
      </c>
    </row>
    <row r="8326" spans="1:4" ht="38.25">
      <c r="A8326" s="356">
        <v>2579</v>
      </c>
      <c r="B8326" s="357" t="s">
        <v>8771</v>
      </c>
      <c r="C8326" s="356" t="s">
        <v>641</v>
      </c>
      <c r="D8326" s="358">
        <v>10.9</v>
      </c>
    </row>
    <row r="8327" spans="1:4" ht="38.25">
      <c r="A8327" s="356">
        <v>2581</v>
      </c>
      <c r="B8327" s="357" t="s">
        <v>8772</v>
      </c>
      <c r="C8327" s="356" t="s">
        <v>641</v>
      </c>
      <c r="D8327" s="358">
        <v>13.95</v>
      </c>
    </row>
    <row r="8328" spans="1:4" ht="38.25">
      <c r="A8328" s="356">
        <v>2596</v>
      </c>
      <c r="B8328" s="357" t="s">
        <v>8773</v>
      </c>
      <c r="C8328" s="356" t="s">
        <v>641</v>
      </c>
      <c r="D8328" s="358">
        <v>41.27</v>
      </c>
    </row>
    <row r="8329" spans="1:4" ht="38.25">
      <c r="A8329" s="356">
        <v>2580</v>
      </c>
      <c r="B8329" s="357" t="s">
        <v>8774</v>
      </c>
      <c r="C8329" s="356" t="s">
        <v>641</v>
      </c>
      <c r="D8329" s="358">
        <v>11.95</v>
      </c>
    </row>
    <row r="8330" spans="1:4" ht="38.25">
      <c r="A8330" s="356">
        <v>2583</v>
      </c>
      <c r="B8330" s="357" t="s">
        <v>8775</v>
      </c>
      <c r="C8330" s="356" t="s">
        <v>641</v>
      </c>
      <c r="D8330" s="358">
        <v>100.38</v>
      </c>
    </row>
    <row r="8331" spans="1:4" ht="38.25">
      <c r="A8331" s="356">
        <v>2584</v>
      </c>
      <c r="B8331" s="357" t="s">
        <v>8776</v>
      </c>
      <c r="C8331" s="356" t="s">
        <v>641</v>
      </c>
      <c r="D8331" s="358">
        <v>167.11</v>
      </c>
    </row>
    <row r="8332" spans="1:4" ht="25.5">
      <c r="A8332" s="356">
        <v>12010</v>
      </c>
      <c r="B8332" s="357" t="s">
        <v>8777</v>
      </c>
      <c r="C8332" s="356" t="s">
        <v>641</v>
      </c>
      <c r="D8332" s="358">
        <v>7.31</v>
      </c>
    </row>
    <row r="8333" spans="1:4">
      <c r="A8333" s="356">
        <v>39329</v>
      </c>
      <c r="B8333" s="357" t="s">
        <v>8778</v>
      </c>
      <c r="C8333" s="356" t="s">
        <v>641</v>
      </c>
      <c r="D8333" s="358">
        <v>7.64</v>
      </c>
    </row>
    <row r="8334" spans="1:4" ht="25.5">
      <c r="A8334" s="356">
        <v>39330</v>
      </c>
      <c r="B8334" s="357" t="s">
        <v>8779</v>
      </c>
      <c r="C8334" s="356" t="s">
        <v>641</v>
      </c>
      <c r="D8334" s="358">
        <v>8.0399999999999991</v>
      </c>
    </row>
    <row r="8335" spans="1:4">
      <c r="A8335" s="356">
        <v>39332</v>
      </c>
      <c r="B8335" s="357" t="s">
        <v>8780</v>
      </c>
      <c r="C8335" s="356" t="s">
        <v>641</v>
      </c>
      <c r="D8335" s="358">
        <v>8.99</v>
      </c>
    </row>
    <row r="8336" spans="1:4" ht="25.5">
      <c r="A8336" s="356">
        <v>39331</v>
      </c>
      <c r="B8336" s="357" t="s">
        <v>8781</v>
      </c>
      <c r="C8336" s="356" t="s">
        <v>641</v>
      </c>
      <c r="D8336" s="358">
        <v>7.15</v>
      </c>
    </row>
    <row r="8337" spans="1:4" ht="25.5">
      <c r="A8337" s="356">
        <v>39333</v>
      </c>
      <c r="B8337" s="357" t="s">
        <v>8782</v>
      </c>
      <c r="C8337" s="356" t="s">
        <v>641</v>
      </c>
      <c r="D8337" s="358">
        <v>6.97</v>
      </c>
    </row>
    <row r="8338" spans="1:4">
      <c r="A8338" s="356">
        <v>39335</v>
      </c>
      <c r="B8338" s="357" t="s">
        <v>8783</v>
      </c>
      <c r="C8338" s="356" t="s">
        <v>641</v>
      </c>
      <c r="D8338" s="358">
        <v>8.07</v>
      </c>
    </row>
    <row r="8339" spans="1:4" ht="25.5">
      <c r="A8339" s="356">
        <v>39334</v>
      </c>
      <c r="B8339" s="357" t="s">
        <v>8784</v>
      </c>
      <c r="C8339" s="356" t="s">
        <v>641</v>
      </c>
      <c r="D8339" s="358">
        <v>6.41</v>
      </c>
    </row>
    <row r="8340" spans="1:4" ht="25.5">
      <c r="A8340" s="356">
        <v>12016</v>
      </c>
      <c r="B8340" s="357" t="s">
        <v>8785</v>
      </c>
      <c r="C8340" s="356" t="s">
        <v>641</v>
      </c>
      <c r="D8340" s="358">
        <v>8.0500000000000007</v>
      </c>
    </row>
    <row r="8341" spans="1:4" ht="25.5">
      <c r="A8341" s="356">
        <v>12015</v>
      </c>
      <c r="B8341" s="357" t="s">
        <v>8786</v>
      </c>
      <c r="C8341" s="356" t="s">
        <v>641</v>
      </c>
      <c r="D8341" s="358">
        <v>9.3699999999999992</v>
      </c>
    </row>
    <row r="8342" spans="1:4" ht="25.5">
      <c r="A8342" s="356">
        <v>12020</v>
      </c>
      <c r="B8342" s="357" t="s">
        <v>8787</v>
      </c>
      <c r="C8342" s="356" t="s">
        <v>641</v>
      </c>
      <c r="D8342" s="358">
        <v>8.0500000000000007</v>
      </c>
    </row>
    <row r="8343" spans="1:4" ht="25.5">
      <c r="A8343" s="356">
        <v>12019</v>
      </c>
      <c r="B8343" s="357" t="s">
        <v>8788</v>
      </c>
      <c r="C8343" s="356" t="s">
        <v>641</v>
      </c>
      <c r="D8343" s="358">
        <v>9.3699999999999992</v>
      </c>
    </row>
    <row r="8344" spans="1:4" ht="25.5">
      <c r="A8344" s="356">
        <v>39336</v>
      </c>
      <c r="B8344" s="357" t="s">
        <v>8789</v>
      </c>
      <c r="C8344" s="356" t="s">
        <v>641</v>
      </c>
      <c r="D8344" s="358">
        <v>8.0399999999999991</v>
      </c>
    </row>
    <row r="8345" spans="1:4" ht="25.5">
      <c r="A8345" s="356">
        <v>39338</v>
      </c>
      <c r="B8345" s="357" t="s">
        <v>8790</v>
      </c>
      <c r="C8345" s="356" t="s">
        <v>641</v>
      </c>
      <c r="D8345" s="358">
        <v>8.99</v>
      </c>
    </row>
    <row r="8346" spans="1:4" ht="25.5">
      <c r="A8346" s="356">
        <v>39337</v>
      </c>
      <c r="B8346" s="357" t="s">
        <v>8791</v>
      </c>
      <c r="C8346" s="356" t="s">
        <v>641</v>
      </c>
      <c r="D8346" s="358">
        <v>7.15</v>
      </c>
    </row>
    <row r="8347" spans="1:4">
      <c r="A8347" s="356">
        <v>39341</v>
      </c>
      <c r="B8347" s="357" t="s">
        <v>8792</v>
      </c>
      <c r="C8347" s="356" t="s">
        <v>641</v>
      </c>
      <c r="D8347" s="358">
        <v>11.72</v>
      </c>
    </row>
    <row r="8348" spans="1:4" ht="25.5">
      <c r="A8348" s="356">
        <v>39340</v>
      </c>
      <c r="B8348" s="357" t="s">
        <v>8793</v>
      </c>
      <c r="C8348" s="356" t="s">
        <v>641</v>
      </c>
      <c r="D8348" s="358">
        <v>8.6</v>
      </c>
    </row>
    <row r="8349" spans="1:4" ht="25.5">
      <c r="A8349" s="356">
        <v>12025</v>
      </c>
      <c r="B8349" s="357" t="s">
        <v>8794</v>
      </c>
      <c r="C8349" s="356" t="s">
        <v>641</v>
      </c>
      <c r="D8349" s="358">
        <v>8.8800000000000008</v>
      </c>
    </row>
    <row r="8350" spans="1:4" ht="25.5">
      <c r="A8350" s="356">
        <v>39342</v>
      </c>
      <c r="B8350" s="357" t="s">
        <v>8795</v>
      </c>
      <c r="C8350" s="356" t="s">
        <v>641</v>
      </c>
      <c r="D8350" s="358">
        <v>11.72</v>
      </c>
    </row>
    <row r="8351" spans="1:4" ht="25.5">
      <c r="A8351" s="356">
        <v>39343</v>
      </c>
      <c r="B8351" s="357" t="s">
        <v>8796</v>
      </c>
      <c r="C8351" s="356" t="s">
        <v>641</v>
      </c>
      <c r="D8351" s="358">
        <v>9.89</v>
      </c>
    </row>
    <row r="8352" spans="1:4">
      <c r="A8352" s="356">
        <v>39345</v>
      </c>
      <c r="B8352" s="357" t="s">
        <v>8797</v>
      </c>
      <c r="C8352" s="356" t="s">
        <v>641</v>
      </c>
      <c r="D8352" s="358">
        <v>13.39</v>
      </c>
    </row>
    <row r="8353" spans="1:4" ht="25.5">
      <c r="A8353" s="356">
        <v>39344</v>
      </c>
      <c r="B8353" s="357" t="s">
        <v>8798</v>
      </c>
      <c r="C8353" s="356" t="s">
        <v>641</v>
      </c>
      <c r="D8353" s="358">
        <v>9.56</v>
      </c>
    </row>
    <row r="8354" spans="1:4" ht="25.5">
      <c r="A8354" s="356">
        <v>12623</v>
      </c>
      <c r="B8354" s="357" t="s">
        <v>8799</v>
      </c>
      <c r="C8354" s="356" t="s">
        <v>645</v>
      </c>
      <c r="D8354" s="358">
        <v>12.29</v>
      </c>
    </row>
    <row r="8355" spans="1:4" ht="25.5">
      <c r="A8355" s="356">
        <v>34498</v>
      </c>
      <c r="B8355" s="357" t="s">
        <v>8800</v>
      </c>
      <c r="C8355" s="356" t="s">
        <v>641</v>
      </c>
      <c r="D8355" s="358">
        <v>91.46</v>
      </c>
    </row>
    <row r="8356" spans="1:4" ht="25.5">
      <c r="A8356" s="356">
        <v>13244</v>
      </c>
      <c r="B8356" s="357" t="s">
        <v>8801</v>
      </c>
      <c r="C8356" s="356" t="s">
        <v>641</v>
      </c>
      <c r="D8356" s="358">
        <v>38.5</v>
      </c>
    </row>
    <row r="8357" spans="1:4" ht="38.25">
      <c r="A8357" s="356">
        <v>38998</v>
      </c>
      <c r="B8357" s="357" t="s">
        <v>8802</v>
      </c>
      <c r="C8357" s="356" t="s">
        <v>641</v>
      </c>
      <c r="D8357" s="358">
        <v>14.22</v>
      </c>
    </row>
    <row r="8358" spans="1:4" ht="38.25">
      <c r="A8358" s="356">
        <v>38999</v>
      </c>
      <c r="B8358" s="357" t="s">
        <v>8803</v>
      </c>
      <c r="C8358" s="356" t="s">
        <v>641</v>
      </c>
      <c r="D8358" s="358">
        <v>23.53</v>
      </c>
    </row>
    <row r="8359" spans="1:4" ht="38.25">
      <c r="A8359" s="356">
        <v>38996</v>
      </c>
      <c r="B8359" s="357" t="s">
        <v>8804</v>
      </c>
      <c r="C8359" s="356" t="s">
        <v>641</v>
      </c>
      <c r="D8359" s="358">
        <v>20.55</v>
      </c>
    </row>
    <row r="8360" spans="1:4" ht="38.25">
      <c r="A8360" s="356">
        <v>38997</v>
      </c>
      <c r="B8360" s="357" t="s">
        <v>8805</v>
      </c>
      <c r="C8360" s="356" t="s">
        <v>641</v>
      </c>
      <c r="D8360" s="358">
        <v>33.25</v>
      </c>
    </row>
    <row r="8361" spans="1:4" ht="25.5">
      <c r="A8361" s="356">
        <v>39862</v>
      </c>
      <c r="B8361" s="357" t="s">
        <v>8806</v>
      </c>
      <c r="C8361" s="356" t="s">
        <v>641</v>
      </c>
      <c r="D8361" s="358">
        <v>14.43</v>
      </c>
    </row>
    <row r="8362" spans="1:4" ht="25.5">
      <c r="A8362" s="356">
        <v>39863</v>
      </c>
      <c r="B8362" s="357" t="s">
        <v>8807</v>
      </c>
      <c r="C8362" s="356" t="s">
        <v>641</v>
      </c>
      <c r="D8362" s="358">
        <v>14.63</v>
      </c>
    </row>
    <row r="8363" spans="1:4" ht="25.5">
      <c r="A8363" s="356">
        <v>39864</v>
      </c>
      <c r="B8363" s="357" t="s">
        <v>8808</v>
      </c>
      <c r="C8363" s="356" t="s">
        <v>641</v>
      </c>
      <c r="D8363" s="358">
        <v>18.16</v>
      </c>
    </row>
    <row r="8364" spans="1:4" ht="25.5">
      <c r="A8364" s="356">
        <v>39865</v>
      </c>
      <c r="B8364" s="357" t="s">
        <v>8809</v>
      </c>
      <c r="C8364" s="356" t="s">
        <v>641</v>
      </c>
      <c r="D8364" s="358">
        <v>25.6</v>
      </c>
    </row>
    <row r="8365" spans="1:4" ht="38.25">
      <c r="A8365" s="356">
        <v>2517</v>
      </c>
      <c r="B8365" s="357" t="s">
        <v>8810</v>
      </c>
      <c r="C8365" s="356" t="s">
        <v>641</v>
      </c>
      <c r="D8365" s="358">
        <v>16.649999999999999</v>
      </c>
    </row>
    <row r="8366" spans="1:4" ht="38.25">
      <c r="A8366" s="356">
        <v>2522</v>
      </c>
      <c r="B8366" s="357" t="s">
        <v>8811</v>
      </c>
      <c r="C8366" s="356" t="s">
        <v>641</v>
      </c>
      <c r="D8366" s="358">
        <v>10.76</v>
      </c>
    </row>
    <row r="8367" spans="1:4" ht="38.25">
      <c r="A8367" s="356">
        <v>2548</v>
      </c>
      <c r="B8367" s="357" t="s">
        <v>8812</v>
      </c>
      <c r="C8367" s="356" t="s">
        <v>641</v>
      </c>
      <c r="D8367" s="358">
        <v>6.62</v>
      </c>
    </row>
    <row r="8368" spans="1:4" ht="38.25">
      <c r="A8368" s="356">
        <v>2516</v>
      </c>
      <c r="B8368" s="357" t="s">
        <v>8813</v>
      </c>
      <c r="C8368" s="356" t="s">
        <v>641</v>
      </c>
      <c r="D8368" s="358">
        <v>8.64</v>
      </c>
    </row>
    <row r="8369" spans="1:4" ht="38.25">
      <c r="A8369" s="356">
        <v>2518</v>
      </c>
      <c r="B8369" s="357" t="s">
        <v>8814</v>
      </c>
      <c r="C8369" s="356" t="s">
        <v>641</v>
      </c>
      <c r="D8369" s="358">
        <v>79.25</v>
      </c>
    </row>
    <row r="8370" spans="1:4" ht="38.25">
      <c r="A8370" s="356">
        <v>2521</v>
      </c>
      <c r="B8370" s="357" t="s">
        <v>8815</v>
      </c>
      <c r="C8370" s="356" t="s">
        <v>641</v>
      </c>
      <c r="D8370" s="358">
        <v>33.729999999999997</v>
      </c>
    </row>
    <row r="8371" spans="1:4" ht="38.25">
      <c r="A8371" s="356">
        <v>2515</v>
      </c>
      <c r="B8371" s="357" t="s">
        <v>8816</v>
      </c>
      <c r="C8371" s="356" t="s">
        <v>641</v>
      </c>
      <c r="D8371" s="358">
        <v>7.19</v>
      </c>
    </row>
    <row r="8372" spans="1:4" ht="38.25">
      <c r="A8372" s="356">
        <v>2519</v>
      </c>
      <c r="B8372" s="357" t="s">
        <v>8817</v>
      </c>
      <c r="C8372" s="356" t="s">
        <v>641</v>
      </c>
      <c r="D8372" s="358">
        <v>95.56</v>
      </c>
    </row>
    <row r="8373" spans="1:4" ht="38.25">
      <c r="A8373" s="356">
        <v>2520</v>
      </c>
      <c r="B8373" s="357" t="s">
        <v>8818</v>
      </c>
      <c r="C8373" s="356" t="s">
        <v>641</v>
      </c>
      <c r="D8373" s="358">
        <v>175.88</v>
      </c>
    </row>
    <row r="8374" spans="1:4" ht="38.25">
      <c r="A8374" s="356">
        <v>1602</v>
      </c>
      <c r="B8374" s="357" t="s">
        <v>8819</v>
      </c>
      <c r="C8374" s="356" t="s">
        <v>641</v>
      </c>
      <c r="D8374" s="358">
        <v>38.22</v>
      </c>
    </row>
    <row r="8375" spans="1:4" ht="38.25">
      <c r="A8375" s="356">
        <v>1601</v>
      </c>
      <c r="B8375" s="357" t="s">
        <v>8820</v>
      </c>
      <c r="C8375" s="356" t="s">
        <v>641</v>
      </c>
      <c r="D8375" s="358">
        <v>34.06</v>
      </c>
    </row>
    <row r="8376" spans="1:4" ht="38.25">
      <c r="A8376" s="356">
        <v>1598</v>
      </c>
      <c r="B8376" s="357" t="s">
        <v>8821</v>
      </c>
      <c r="C8376" s="356" t="s">
        <v>641</v>
      </c>
      <c r="D8376" s="358">
        <v>10.08</v>
      </c>
    </row>
    <row r="8377" spans="1:4" ht="38.25">
      <c r="A8377" s="356">
        <v>1600</v>
      </c>
      <c r="B8377" s="357" t="s">
        <v>8822</v>
      </c>
      <c r="C8377" s="356" t="s">
        <v>641</v>
      </c>
      <c r="D8377" s="358">
        <v>14.88</v>
      </c>
    </row>
    <row r="8378" spans="1:4" ht="38.25">
      <c r="A8378" s="356">
        <v>1603</v>
      </c>
      <c r="B8378" s="357" t="s">
        <v>8823</v>
      </c>
      <c r="C8378" s="356" t="s">
        <v>641</v>
      </c>
      <c r="D8378" s="358">
        <v>57.7</v>
      </c>
    </row>
    <row r="8379" spans="1:4" ht="38.25">
      <c r="A8379" s="356">
        <v>1599</v>
      </c>
      <c r="B8379" s="357" t="s">
        <v>8824</v>
      </c>
      <c r="C8379" s="356" t="s">
        <v>641</v>
      </c>
      <c r="D8379" s="358">
        <v>11.69</v>
      </c>
    </row>
    <row r="8380" spans="1:4" ht="38.25">
      <c r="A8380" s="356">
        <v>1597</v>
      </c>
      <c r="B8380" s="357" t="s">
        <v>8825</v>
      </c>
      <c r="C8380" s="356" t="s">
        <v>641</v>
      </c>
      <c r="D8380" s="358">
        <v>9.4700000000000006</v>
      </c>
    </row>
    <row r="8381" spans="1:4">
      <c r="A8381" s="356">
        <v>39600</v>
      </c>
      <c r="B8381" s="357" t="s">
        <v>8826</v>
      </c>
      <c r="C8381" s="356" t="s">
        <v>641</v>
      </c>
      <c r="D8381" s="358">
        <v>10.56</v>
      </c>
    </row>
    <row r="8382" spans="1:4">
      <c r="A8382" s="356">
        <v>39601</v>
      </c>
      <c r="B8382" s="357" t="s">
        <v>8827</v>
      </c>
      <c r="C8382" s="356" t="s">
        <v>641</v>
      </c>
      <c r="D8382" s="358">
        <v>18.37</v>
      </c>
    </row>
    <row r="8383" spans="1:4">
      <c r="A8383" s="356">
        <v>39602</v>
      </c>
      <c r="B8383" s="357" t="s">
        <v>8828</v>
      </c>
      <c r="C8383" s="356" t="s">
        <v>641</v>
      </c>
      <c r="D8383" s="358">
        <v>1.21</v>
      </c>
    </row>
    <row r="8384" spans="1:4">
      <c r="A8384" s="356">
        <v>39603</v>
      </c>
      <c r="B8384" s="357" t="s">
        <v>8829</v>
      </c>
      <c r="C8384" s="356" t="s">
        <v>641</v>
      </c>
      <c r="D8384" s="358">
        <v>2.0699999999999998</v>
      </c>
    </row>
    <row r="8385" spans="1:4" ht="38.25">
      <c r="A8385" s="356">
        <v>11821</v>
      </c>
      <c r="B8385" s="357" t="s">
        <v>8830</v>
      </c>
      <c r="C8385" s="356" t="s">
        <v>641</v>
      </c>
      <c r="D8385" s="358">
        <v>7.78</v>
      </c>
    </row>
    <row r="8386" spans="1:4" ht="38.25">
      <c r="A8386" s="356">
        <v>1562</v>
      </c>
      <c r="B8386" s="357" t="s">
        <v>8831</v>
      </c>
      <c r="C8386" s="356" t="s">
        <v>641</v>
      </c>
      <c r="D8386" s="358">
        <v>12.75</v>
      </c>
    </row>
    <row r="8387" spans="1:4" ht="38.25">
      <c r="A8387" s="356">
        <v>1563</v>
      </c>
      <c r="B8387" s="357" t="s">
        <v>8832</v>
      </c>
      <c r="C8387" s="356" t="s">
        <v>641</v>
      </c>
      <c r="D8387" s="358">
        <v>17.11</v>
      </c>
    </row>
    <row r="8388" spans="1:4" ht="25.5">
      <c r="A8388" s="356">
        <v>11856</v>
      </c>
      <c r="B8388" s="357" t="s">
        <v>8833</v>
      </c>
      <c r="C8388" s="356" t="s">
        <v>641</v>
      </c>
      <c r="D8388" s="358">
        <v>5.0999999999999996</v>
      </c>
    </row>
    <row r="8389" spans="1:4" ht="25.5">
      <c r="A8389" s="356">
        <v>11857</v>
      </c>
      <c r="B8389" s="357" t="s">
        <v>8834</v>
      </c>
      <c r="C8389" s="356" t="s">
        <v>641</v>
      </c>
      <c r="D8389" s="358">
        <v>26.84</v>
      </c>
    </row>
    <row r="8390" spans="1:4" ht="25.5">
      <c r="A8390" s="356">
        <v>11858</v>
      </c>
      <c r="B8390" s="357" t="s">
        <v>8835</v>
      </c>
      <c r="C8390" s="356" t="s">
        <v>641</v>
      </c>
      <c r="D8390" s="358">
        <v>33.31</v>
      </c>
    </row>
    <row r="8391" spans="1:4" ht="25.5">
      <c r="A8391" s="356">
        <v>1539</v>
      </c>
      <c r="B8391" s="357" t="s">
        <v>8836</v>
      </c>
      <c r="C8391" s="356" t="s">
        <v>641</v>
      </c>
      <c r="D8391" s="358">
        <v>5.99</v>
      </c>
    </row>
    <row r="8392" spans="1:4" ht="25.5">
      <c r="A8392" s="356">
        <v>11859</v>
      </c>
      <c r="B8392" s="357" t="s">
        <v>8837</v>
      </c>
      <c r="C8392" s="356" t="s">
        <v>641</v>
      </c>
      <c r="D8392" s="358">
        <v>45.32</v>
      </c>
    </row>
    <row r="8393" spans="1:4" ht="25.5">
      <c r="A8393" s="356">
        <v>1550</v>
      </c>
      <c r="B8393" s="357" t="s">
        <v>8838</v>
      </c>
      <c r="C8393" s="356" t="s">
        <v>641</v>
      </c>
      <c r="D8393" s="358">
        <v>6.32</v>
      </c>
    </row>
    <row r="8394" spans="1:4" ht="25.5">
      <c r="A8394" s="356">
        <v>11854</v>
      </c>
      <c r="B8394" s="357" t="s">
        <v>8839</v>
      </c>
      <c r="C8394" s="356" t="s">
        <v>641</v>
      </c>
      <c r="D8394" s="358">
        <v>7.9</v>
      </c>
    </row>
    <row r="8395" spans="1:4" ht="25.5">
      <c r="A8395" s="356">
        <v>11862</v>
      </c>
      <c r="B8395" s="357" t="s">
        <v>8840</v>
      </c>
      <c r="C8395" s="356" t="s">
        <v>641</v>
      </c>
      <c r="D8395" s="358">
        <v>11.08</v>
      </c>
    </row>
    <row r="8396" spans="1:4" ht="25.5">
      <c r="A8396" s="356">
        <v>11863</v>
      </c>
      <c r="B8396" s="357" t="s">
        <v>8841</v>
      </c>
      <c r="C8396" s="356" t="s">
        <v>641</v>
      </c>
      <c r="D8396" s="358">
        <v>4.47</v>
      </c>
    </row>
    <row r="8397" spans="1:4" ht="25.5">
      <c r="A8397" s="356">
        <v>11855</v>
      </c>
      <c r="B8397" s="357" t="s">
        <v>8842</v>
      </c>
      <c r="C8397" s="356" t="s">
        <v>641</v>
      </c>
      <c r="D8397" s="358">
        <v>16.54</v>
      </c>
    </row>
    <row r="8398" spans="1:4" ht="25.5">
      <c r="A8398" s="356">
        <v>11864</v>
      </c>
      <c r="B8398" s="357" t="s">
        <v>8843</v>
      </c>
      <c r="C8398" s="356" t="s">
        <v>641</v>
      </c>
      <c r="D8398" s="358">
        <v>25.01</v>
      </c>
    </row>
    <row r="8399" spans="1:4" ht="51">
      <c r="A8399" s="356">
        <v>2527</v>
      </c>
      <c r="B8399" s="357" t="s">
        <v>8844</v>
      </c>
      <c r="C8399" s="356" t="s">
        <v>641</v>
      </c>
      <c r="D8399" s="358">
        <v>5.96</v>
      </c>
    </row>
    <row r="8400" spans="1:4" ht="51">
      <c r="A8400" s="356">
        <v>2526</v>
      </c>
      <c r="B8400" s="357" t="s">
        <v>8845</v>
      </c>
      <c r="C8400" s="356" t="s">
        <v>641</v>
      </c>
      <c r="D8400" s="358">
        <v>3.82</v>
      </c>
    </row>
    <row r="8401" spans="1:4" ht="51">
      <c r="A8401" s="356">
        <v>2487</v>
      </c>
      <c r="B8401" s="357" t="s">
        <v>8846</v>
      </c>
      <c r="C8401" s="356" t="s">
        <v>641</v>
      </c>
      <c r="D8401" s="358">
        <v>1.3</v>
      </c>
    </row>
    <row r="8402" spans="1:4" ht="38.25">
      <c r="A8402" s="356">
        <v>2483</v>
      </c>
      <c r="B8402" s="357" t="s">
        <v>8847</v>
      </c>
      <c r="C8402" s="356" t="s">
        <v>641</v>
      </c>
      <c r="D8402" s="358">
        <v>2.72</v>
      </c>
    </row>
    <row r="8403" spans="1:4" ht="51">
      <c r="A8403" s="356">
        <v>2528</v>
      </c>
      <c r="B8403" s="357" t="s">
        <v>8848</v>
      </c>
      <c r="C8403" s="356" t="s">
        <v>641</v>
      </c>
      <c r="D8403" s="358">
        <v>14.99</v>
      </c>
    </row>
    <row r="8404" spans="1:4" ht="38.25">
      <c r="A8404" s="356">
        <v>2489</v>
      </c>
      <c r="B8404" s="357" t="s">
        <v>8849</v>
      </c>
      <c r="C8404" s="356" t="s">
        <v>641</v>
      </c>
      <c r="D8404" s="358">
        <v>6.6</v>
      </c>
    </row>
    <row r="8405" spans="1:4" ht="51">
      <c r="A8405" s="356">
        <v>2488</v>
      </c>
      <c r="B8405" s="357" t="s">
        <v>8850</v>
      </c>
      <c r="C8405" s="356" t="s">
        <v>641</v>
      </c>
      <c r="D8405" s="358">
        <v>1.52</v>
      </c>
    </row>
    <row r="8406" spans="1:4" ht="38.25">
      <c r="A8406" s="356">
        <v>2484</v>
      </c>
      <c r="B8406" s="357" t="s">
        <v>8851</v>
      </c>
      <c r="C8406" s="356" t="s">
        <v>641</v>
      </c>
      <c r="D8406" s="358">
        <v>21.78</v>
      </c>
    </row>
    <row r="8407" spans="1:4" ht="38.25">
      <c r="A8407" s="356">
        <v>2485</v>
      </c>
      <c r="B8407" s="357" t="s">
        <v>8852</v>
      </c>
      <c r="C8407" s="356" t="s">
        <v>641</v>
      </c>
      <c r="D8407" s="358">
        <v>34.14</v>
      </c>
    </row>
    <row r="8408" spans="1:4" ht="25.5">
      <c r="A8408" s="356">
        <v>38005</v>
      </c>
      <c r="B8408" s="357" t="s">
        <v>8853</v>
      </c>
      <c r="C8408" s="356" t="s">
        <v>641</v>
      </c>
      <c r="D8408" s="358">
        <v>26.28</v>
      </c>
    </row>
    <row r="8409" spans="1:4" ht="25.5">
      <c r="A8409" s="356">
        <v>38006</v>
      </c>
      <c r="B8409" s="357" t="s">
        <v>8854</v>
      </c>
      <c r="C8409" s="356" t="s">
        <v>641</v>
      </c>
      <c r="D8409" s="358">
        <v>32.25</v>
      </c>
    </row>
    <row r="8410" spans="1:4" ht="25.5">
      <c r="A8410" s="356">
        <v>38428</v>
      </c>
      <c r="B8410" s="357" t="s">
        <v>8855</v>
      </c>
      <c r="C8410" s="356" t="s">
        <v>641</v>
      </c>
      <c r="D8410" s="358">
        <v>30.21</v>
      </c>
    </row>
    <row r="8411" spans="1:4" ht="25.5">
      <c r="A8411" s="356">
        <v>38007</v>
      </c>
      <c r="B8411" s="357" t="s">
        <v>8856</v>
      </c>
      <c r="C8411" s="356" t="s">
        <v>641</v>
      </c>
      <c r="D8411" s="358">
        <v>49.36</v>
      </c>
    </row>
    <row r="8412" spans="1:4" ht="25.5">
      <c r="A8412" s="356">
        <v>38008</v>
      </c>
      <c r="B8412" s="357" t="s">
        <v>8857</v>
      </c>
      <c r="C8412" s="356" t="s">
        <v>641</v>
      </c>
      <c r="D8412" s="358">
        <v>198.79</v>
      </c>
    </row>
    <row r="8413" spans="1:4" ht="25.5">
      <c r="A8413" s="356">
        <v>38009</v>
      </c>
      <c r="B8413" s="357" t="s">
        <v>8858</v>
      </c>
      <c r="C8413" s="356" t="s">
        <v>641</v>
      </c>
      <c r="D8413" s="358">
        <v>242.95</v>
      </c>
    </row>
    <row r="8414" spans="1:4" ht="38.25">
      <c r="A8414" s="356">
        <v>39279</v>
      </c>
      <c r="B8414" s="357" t="s">
        <v>8859</v>
      </c>
      <c r="C8414" s="356" t="s">
        <v>641</v>
      </c>
      <c r="D8414" s="358">
        <v>16.5</v>
      </c>
    </row>
    <row r="8415" spans="1:4" ht="38.25">
      <c r="A8415" s="356">
        <v>38845</v>
      </c>
      <c r="B8415" s="357" t="s">
        <v>8860</v>
      </c>
      <c r="C8415" s="356" t="s">
        <v>641</v>
      </c>
      <c r="D8415" s="358">
        <v>23.88</v>
      </c>
    </row>
    <row r="8416" spans="1:4" ht="38.25">
      <c r="A8416" s="356">
        <v>39280</v>
      </c>
      <c r="B8416" s="357" t="s">
        <v>8861</v>
      </c>
      <c r="C8416" s="356" t="s">
        <v>641</v>
      </c>
      <c r="D8416" s="358">
        <v>21.4</v>
      </c>
    </row>
    <row r="8417" spans="1:4" ht="38.25">
      <c r="A8417" s="356">
        <v>39281</v>
      </c>
      <c r="B8417" s="357" t="s">
        <v>8862</v>
      </c>
      <c r="C8417" s="356" t="s">
        <v>641</v>
      </c>
      <c r="D8417" s="358">
        <v>28.17</v>
      </c>
    </row>
    <row r="8418" spans="1:4" ht="38.25">
      <c r="A8418" s="356">
        <v>38849</v>
      </c>
      <c r="B8418" s="357" t="s">
        <v>8863</v>
      </c>
      <c r="C8418" s="356" t="s">
        <v>641</v>
      </c>
      <c r="D8418" s="358">
        <v>24.14</v>
      </c>
    </row>
    <row r="8419" spans="1:4" ht="38.25">
      <c r="A8419" s="356">
        <v>39282</v>
      </c>
      <c r="B8419" s="357" t="s">
        <v>8864</v>
      </c>
      <c r="C8419" s="356" t="s">
        <v>641</v>
      </c>
      <c r="D8419" s="358">
        <v>28.85</v>
      </c>
    </row>
    <row r="8420" spans="1:4" ht="38.25">
      <c r="A8420" s="356">
        <v>38852</v>
      </c>
      <c r="B8420" s="357" t="s">
        <v>8865</v>
      </c>
      <c r="C8420" s="356" t="s">
        <v>641</v>
      </c>
      <c r="D8420" s="358">
        <v>39.25</v>
      </c>
    </row>
    <row r="8421" spans="1:4" ht="38.25">
      <c r="A8421" s="356">
        <v>38844</v>
      </c>
      <c r="B8421" s="357" t="s">
        <v>8866</v>
      </c>
      <c r="C8421" s="356" t="s">
        <v>641</v>
      </c>
      <c r="D8421" s="358">
        <v>12.06</v>
      </c>
    </row>
    <row r="8422" spans="1:4" ht="38.25">
      <c r="A8422" s="356">
        <v>38846</v>
      </c>
      <c r="B8422" s="357" t="s">
        <v>8867</v>
      </c>
      <c r="C8422" s="356" t="s">
        <v>641</v>
      </c>
      <c r="D8422" s="358">
        <v>13.19</v>
      </c>
    </row>
    <row r="8423" spans="1:4" ht="38.25">
      <c r="A8423" s="356">
        <v>38847</v>
      </c>
      <c r="B8423" s="357" t="s">
        <v>8868</v>
      </c>
      <c r="C8423" s="356" t="s">
        <v>641</v>
      </c>
      <c r="D8423" s="358">
        <v>16.23</v>
      </c>
    </row>
    <row r="8424" spans="1:4" ht="25.5">
      <c r="A8424" s="356">
        <v>38850</v>
      </c>
      <c r="B8424" s="357" t="s">
        <v>8869</v>
      </c>
      <c r="C8424" s="356" t="s">
        <v>641</v>
      </c>
      <c r="D8424" s="358">
        <v>22.56</v>
      </c>
    </row>
    <row r="8425" spans="1:4" ht="38.25">
      <c r="A8425" s="356">
        <v>38848</v>
      </c>
      <c r="B8425" s="357" t="s">
        <v>8870</v>
      </c>
      <c r="C8425" s="356" t="s">
        <v>641</v>
      </c>
      <c r="D8425" s="358">
        <v>18.87</v>
      </c>
    </row>
    <row r="8426" spans="1:4" ht="25.5">
      <c r="A8426" s="356">
        <v>38851</v>
      </c>
      <c r="B8426" s="357" t="s">
        <v>8871</v>
      </c>
      <c r="C8426" s="356" t="s">
        <v>641</v>
      </c>
      <c r="D8426" s="358">
        <v>34.29</v>
      </c>
    </row>
    <row r="8427" spans="1:4" ht="25.5">
      <c r="A8427" s="356">
        <v>38860</v>
      </c>
      <c r="B8427" s="357" t="s">
        <v>8872</v>
      </c>
      <c r="C8427" s="356" t="s">
        <v>641</v>
      </c>
      <c r="D8427" s="358">
        <v>9.69</v>
      </c>
    </row>
    <row r="8428" spans="1:4" ht="25.5">
      <c r="A8428" s="356">
        <v>38861</v>
      </c>
      <c r="B8428" s="357" t="s">
        <v>8873</v>
      </c>
      <c r="C8428" s="356" t="s">
        <v>641</v>
      </c>
      <c r="D8428" s="358">
        <v>13.04</v>
      </c>
    </row>
    <row r="8429" spans="1:4" ht="25.5">
      <c r="A8429" s="356">
        <v>38862</v>
      </c>
      <c r="B8429" s="357" t="s">
        <v>8874</v>
      </c>
      <c r="C8429" s="356" t="s">
        <v>641</v>
      </c>
      <c r="D8429" s="358">
        <v>10.99</v>
      </c>
    </row>
    <row r="8430" spans="1:4" ht="25.5">
      <c r="A8430" s="356">
        <v>38863</v>
      </c>
      <c r="B8430" s="357" t="s">
        <v>8875</v>
      </c>
      <c r="C8430" s="356" t="s">
        <v>641</v>
      </c>
      <c r="D8430" s="358">
        <v>12.63</v>
      </c>
    </row>
    <row r="8431" spans="1:4" ht="25.5">
      <c r="A8431" s="356">
        <v>38865</v>
      </c>
      <c r="B8431" s="357" t="s">
        <v>8876</v>
      </c>
      <c r="C8431" s="356" t="s">
        <v>641</v>
      </c>
      <c r="D8431" s="358">
        <v>17.149999999999999</v>
      </c>
    </row>
    <row r="8432" spans="1:4" ht="25.5">
      <c r="A8432" s="356">
        <v>38864</v>
      </c>
      <c r="B8432" s="357" t="s">
        <v>8877</v>
      </c>
      <c r="C8432" s="356" t="s">
        <v>641</v>
      </c>
      <c r="D8432" s="358">
        <v>26.22</v>
      </c>
    </row>
    <row r="8433" spans="1:4" ht="25.5">
      <c r="A8433" s="356">
        <v>38866</v>
      </c>
      <c r="B8433" s="357" t="s">
        <v>8878</v>
      </c>
      <c r="C8433" s="356" t="s">
        <v>641</v>
      </c>
      <c r="D8433" s="358">
        <v>18.46</v>
      </c>
    </row>
    <row r="8434" spans="1:4" ht="25.5">
      <c r="A8434" s="356">
        <v>38868</v>
      </c>
      <c r="B8434" s="357" t="s">
        <v>8879</v>
      </c>
      <c r="C8434" s="356" t="s">
        <v>641</v>
      </c>
      <c r="D8434" s="358">
        <v>30.77</v>
      </c>
    </row>
    <row r="8435" spans="1:4" ht="38.25">
      <c r="A8435" s="356">
        <v>38853</v>
      </c>
      <c r="B8435" s="357" t="s">
        <v>8880</v>
      </c>
      <c r="C8435" s="356" t="s">
        <v>641</v>
      </c>
      <c r="D8435" s="358">
        <v>9.94</v>
      </c>
    </row>
    <row r="8436" spans="1:4" ht="38.25">
      <c r="A8436" s="356">
        <v>38854</v>
      </c>
      <c r="B8436" s="357" t="s">
        <v>8881</v>
      </c>
      <c r="C8436" s="356" t="s">
        <v>641</v>
      </c>
      <c r="D8436" s="358">
        <v>13.59</v>
      </c>
    </row>
    <row r="8437" spans="1:4" ht="38.25">
      <c r="A8437" s="356">
        <v>38855</v>
      </c>
      <c r="B8437" s="357" t="s">
        <v>8882</v>
      </c>
      <c r="C8437" s="356" t="s">
        <v>641</v>
      </c>
      <c r="D8437" s="358">
        <v>10.08</v>
      </c>
    </row>
    <row r="8438" spans="1:4" ht="38.25">
      <c r="A8438" s="356">
        <v>38856</v>
      </c>
      <c r="B8438" s="357" t="s">
        <v>8883</v>
      </c>
      <c r="C8438" s="356" t="s">
        <v>641</v>
      </c>
      <c r="D8438" s="358">
        <v>16.190000000000001</v>
      </c>
    </row>
    <row r="8439" spans="1:4" ht="38.25">
      <c r="A8439" s="356">
        <v>38857</v>
      </c>
      <c r="B8439" s="357" t="s">
        <v>8884</v>
      </c>
      <c r="C8439" s="356" t="s">
        <v>641</v>
      </c>
      <c r="D8439" s="358">
        <v>21.41</v>
      </c>
    </row>
    <row r="8440" spans="1:4" ht="38.25">
      <c r="A8440" s="356">
        <v>38858</v>
      </c>
      <c r="B8440" s="357" t="s">
        <v>8885</v>
      </c>
      <c r="C8440" s="356" t="s">
        <v>641</v>
      </c>
      <c r="D8440" s="358">
        <v>19.47</v>
      </c>
    </row>
    <row r="8441" spans="1:4" ht="38.25">
      <c r="A8441" s="356">
        <v>38859</v>
      </c>
      <c r="B8441" s="357" t="s">
        <v>8886</v>
      </c>
      <c r="C8441" s="356" t="s">
        <v>641</v>
      </c>
      <c r="D8441" s="358">
        <v>31.53</v>
      </c>
    </row>
    <row r="8442" spans="1:4" ht="89.25">
      <c r="A8442" s="356">
        <v>3104</v>
      </c>
      <c r="B8442" s="357" t="s">
        <v>8887</v>
      </c>
      <c r="C8442" s="356" t="s">
        <v>648</v>
      </c>
      <c r="D8442" s="358">
        <v>131.26</v>
      </c>
    </row>
    <row r="8443" spans="1:4" ht="38.25">
      <c r="A8443" s="356">
        <v>1607</v>
      </c>
      <c r="B8443" s="357" t="s">
        <v>8888</v>
      </c>
      <c r="C8443" s="356" t="s">
        <v>648</v>
      </c>
      <c r="D8443" s="358">
        <v>0.23</v>
      </c>
    </row>
    <row r="8444" spans="1:4" ht="51">
      <c r="A8444" s="356">
        <v>38169</v>
      </c>
      <c r="B8444" s="357" t="s">
        <v>8889</v>
      </c>
      <c r="C8444" s="356" t="s">
        <v>648</v>
      </c>
      <c r="D8444" s="358">
        <v>84.93</v>
      </c>
    </row>
    <row r="8445" spans="1:4" ht="38.25">
      <c r="A8445" s="356">
        <v>6142</v>
      </c>
      <c r="B8445" s="357" t="s">
        <v>8890</v>
      </c>
      <c r="C8445" s="356" t="s">
        <v>641</v>
      </c>
      <c r="D8445" s="358">
        <v>7.56</v>
      </c>
    </row>
    <row r="8446" spans="1:4" ht="38.25">
      <c r="A8446" s="356">
        <v>11686</v>
      </c>
      <c r="B8446" s="357" t="s">
        <v>8891</v>
      </c>
      <c r="C8446" s="356" t="s">
        <v>641</v>
      </c>
      <c r="D8446" s="358">
        <v>10.5</v>
      </c>
    </row>
    <row r="8447" spans="1:4" ht="38.25">
      <c r="A8447" s="356">
        <v>37598</v>
      </c>
      <c r="B8447" s="357" t="s">
        <v>8892</v>
      </c>
      <c r="C8447" s="356" t="s">
        <v>641</v>
      </c>
      <c r="D8447" s="358">
        <v>33.86</v>
      </c>
    </row>
    <row r="8448" spans="1:4" ht="63.75">
      <c r="A8448" s="356">
        <v>25398</v>
      </c>
      <c r="B8448" s="357" t="s">
        <v>8893</v>
      </c>
      <c r="C8448" s="356" t="s">
        <v>641</v>
      </c>
      <c r="D8448" s="358">
        <v>5018.0600000000004</v>
      </c>
    </row>
    <row r="8449" spans="1:4" ht="63.75">
      <c r="A8449" s="356">
        <v>25399</v>
      </c>
      <c r="B8449" s="357" t="s">
        <v>8894</v>
      </c>
      <c r="C8449" s="356" t="s">
        <v>641</v>
      </c>
      <c r="D8449" s="358">
        <v>3046.4</v>
      </c>
    </row>
    <row r="8450" spans="1:4" ht="51">
      <c r="A8450" s="356">
        <v>43440</v>
      </c>
      <c r="B8450" s="357" t="s">
        <v>8895</v>
      </c>
      <c r="C8450" s="356" t="s">
        <v>641</v>
      </c>
      <c r="D8450" s="358">
        <v>403.85</v>
      </c>
    </row>
    <row r="8451" spans="1:4" ht="51">
      <c r="A8451" s="356">
        <v>10667</v>
      </c>
      <c r="B8451" s="357" t="s">
        <v>8896</v>
      </c>
      <c r="C8451" s="356" t="s">
        <v>641</v>
      </c>
      <c r="D8451" s="358">
        <v>14750</v>
      </c>
    </row>
    <row r="8452" spans="1:4" ht="38.25">
      <c r="A8452" s="356">
        <v>1613</v>
      </c>
      <c r="B8452" s="357" t="s">
        <v>8897</v>
      </c>
      <c r="C8452" s="356" t="s">
        <v>641</v>
      </c>
      <c r="D8452" s="358">
        <v>1558.03</v>
      </c>
    </row>
    <row r="8453" spans="1:4" ht="38.25">
      <c r="A8453" s="356">
        <v>1626</v>
      </c>
      <c r="B8453" s="357" t="s">
        <v>8898</v>
      </c>
      <c r="C8453" s="356" t="s">
        <v>641</v>
      </c>
      <c r="D8453" s="358">
        <v>2330.23</v>
      </c>
    </row>
    <row r="8454" spans="1:4" ht="38.25">
      <c r="A8454" s="356">
        <v>1625</v>
      </c>
      <c r="B8454" s="357" t="s">
        <v>8899</v>
      </c>
      <c r="C8454" s="356" t="s">
        <v>641</v>
      </c>
      <c r="D8454" s="358">
        <v>162.76</v>
      </c>
    </row>
    <row r="8455" spans="1:4" ht="38.25">
      <c r="A8455" s="356">
        <v>1622</v>
      </c>
      <c r="B8455" s="357" t="s">
        <v>8900</v>
      </c>
      <c r="C8455" s="356" t="s">
        <v>641</v>
      </c>
      <c r="D8455" s="358">
        <v>5258.37</v>
      </c>
    </row>
    <row r="8456" spans="1:4" ht="38.25">
      <c r="A8456" s="356">
        <v>1620</v>
      </c>
      <c r="B8456" s="357" t="s">
        <v>8901</v>
      </c>
      <c r="C8456" s="356" t="s">
        <v>641</v>
      </c>
      <c r="D8456" s="358">
        <v>342.85</v>
      </c>
    </row>
    <row r="8457" spans="1:4" ht="38.25">
      <c r="A8457" s="356">
        <v>1629</v>
      </c>
      <c r="B8457" s="357" t="s">
        <v>8902</v>
      </c>
      <c r="C8457" s="356" t="s">
        <v>641</v>
      </c>
      <c r="D8457" s="358">
        <v>12797.61</v>
      </c>
    </row>
    <row r="8458" spans="1:4" ht="38.25">
      <c r="A8458" s="356">
        <v>1627</v>
      </c>
      <c r="B8458" s="357" t="s">
        <v>8903</v>
      </c>
      <c r="C8458" s="356" t="s">
        <v>641</v>
      </c>
      <c r="D8458" s="358">
        <v>655.35</v>
      </c>
    </row>
    <row r="8459" spans="1:4" ht="38.25">
      <c r="A8459" s="356">
        <v>1623</v>
      </c>
      <c r="B8459" s="357" t="s">
        <v>8904</v>
      </c>
      <c r="C8459" s="356" t="s">
        <v>641</v>
      </c>
      <c r="D8459" s="358">
        <v>132.72999999999999</v>
      </c>
    </row>
    <row r="8460" spans="1:4" ht="38.25">
      <c r="A8460" s="356">
        <v>1619</v>
      </c>
      <c r="B8460" s="357" t="s">
        <v>8905</v>
      </c>
      <c r="C8460" s="356" t="s">
        <v>641</v>
      </c>
      <c r="D8460" s="358">
        <v>182.58</v>
      </c>
    </row>
    <row r="8461" spans="1:4" ht="38.25">
      <c r="A8461" s="356">
        <v>1630</v>
      </c>
      <c r="B8461" s="357" t="s">
        <v>8906</v>
      </c>
      <c r="C8461" s="356" t="s">
        <v>641</v>
      </c>
      <c r="D8461" s="358">
        <v>4020.13</v>
      </c>
    </row>
    <row r="8462" spans="1:4" ht="38.25">
      <c r="A8462" s="356">
        <v>1616</v>
      </c>
      <c r="B8462" s="357" t="s">
        <v>8907</v>
      </c>
      <c r="C8462" s="356" t="s">
        <v>641</v>
      </c>
      <c r="D8462" s="358">
        <v>6183.03</v>
      </c>
    </row>
    <row r="8463" spans="1:4" ht="38.25">
      <c r="A8463" s="356">
        <v>1614</v>
      </c>
      <c r="B8463" s="357" t="s">
        <v>8908</v>
      </c>
      <c r="C8463" s="356" t="s">
        <v>641</v>
      </c>
      <c r="D8463" s="358">
        <v>282.58</v>
      </c>
    </row>
    <row r="8464" spans="1:4" ht="38.25">
      <c r="A8464" s="356">
        <v>1617</v>
      </c>
      <c r="B8464" s="357" t="s">
        <v>8909</v>
      </c>
      <c r="C8464" s="356" t="s">
        <v>641</v>
      </c>
      <c r="D8464" s="358">
        <v>7381.2</v>
      </c>
    </row>
    <row r="8465" spans="1:4" ht="38.25">
      <c r="A8465" s="356">
        <v>1621</v>
      </c>
      <c r="B8465" s="357" t="s">
        <v>8910</v>
      </c>
      <c r="C8465" s="356" t="s">
        <v>641</v>
      </c>
      <c r="D8465" s="358">
        <v>505.4</v>
      </c>
    </row>
    <row r="8466" spans="1:4" ht="38.25">
      <c r="A8466" s="356">
        <v>1624</v>
      </c>
      <c r="B8466" s="357" t="s">
        <v>8911</v>
      </c>
      <c r="C8466" s="356" t="s">
        <v>641</v>
      </c>
      <c r="D8466" s="358">
        <v>18143.349999999999</v>
      </c>
    </row>
    <row r="8467" spans="1:4" ht="38.25">
      <c r="A8467" s="356">
        <v>1615</v>
      </c>
      <c r="B8467" s="357" t="s">
        <v>8912</v>
      </c>
      <c r="C8467" s="356" t="s">
        <v>641</v>
      </c>
      <c r="D8467" s="358">
        <v>949.06</v>
      </c>
    </row>
    <row r="8468" spans="1:4" ht="25.5">
      <c r="A8468" s="356">
        <v>1612</v>
      </c>
      <c r="B8468" s="357" t="s">
        <v>8913</v>
      </c>
      <c r="C8468" s="356" t="s">
        <v>641</v>
      </c>
      <c r="D8468" s="358">
        <v>125</v>
      </c>
    </row>
    <row r="8469" spans="1:4" ht="38.25">
      <c r="A8469" s="356">
        <v>1618</v>
      </c>
      <c r="B8469" s="357" t="s">
        <v>8914</v>
      </c>
      <c r="C8469" s="356" t="s">
        <v>641</v>
      </c>
      <c r="D8469" s="358">
        <v>1304.1500000000001</v>
      </c>
    </row>
    <row r="8470" spans="1:4" ht="25.5">
      <c r="A8470" s="356">
        <v>14211</v>
      </c>
      <c r="B8470" s="357" t="s">
        <v>8915</v>
      </c>
      <c r="C8470" s="356" t="s">
        <v>641</v>
      </c>
      <c r="D8470" s="358">
        <v>29.59</v>
      </c>
    </row>
    <row r="8471" spans="1:4">
      <c r="A8471" s="356">
        <v>34500</v>
      </c>
      <c r="B8471" s="357" t="s">
        <v>8916</v>
      </c>
      <c r="C8471" s="356" t="s">
        <v>644</v>
      </c>
      <c r="D8471" s="358">
        <v>114.58</v>
      </c>
    </row>
    <row r="8472" spans="1:4" ht="25.5">
      <c r="A8472" s="356">
        <v>40934</v>
      </c>
      <c r="B8472" s="357" t="s">
        <v>8917</v>
      </c>
      <c r="C8472" s="356" t="s">
        <v>759</v>
      </c>
      <c r="D8472" s="358">
        <v>20298.95</v>
      </c>
    </row>
    <row r="8473" spans="1:4" ht="25.5">
      <c r="A8473" s="356">
        <v>38200</v>
      </c>
      <c r="B8473" s="357" t="s">
        <v>8918</v>
      </c>
      <c r="C8473" s="356" t="s">
        <v>762</v>
      </c>
      <c r="D8473" s="358">
        <v>606.09</v>
      </c>
    </row>
    <row r="8474" spans="1:4" ht="38.25">
      <c r="A8474" s="356">
        <v>39269</v>
      </c>
      <c r="B8474" s="357" t="s">
        <v>8919</v>
      </c>
      <c r="C8474" s="356" t="s">
        <v>645</v>
      </c>
      <c r="D8474" s="358">
        <v>1.47</v>
      </c>
    </row>
    <row r="8475" spans="1:4" ht="38.25">
      <c r="A8475" s="356">
        <v>11889</v>
      </c>
      <c r="B8475" s="357" t="s">
        <v>8920</v>
      </c>
      <c r="C8475" s="356" t="s">
        <v>645</v>
      </c>
      <c r="D8475" s="358">
        <v>2.0499999999999998</v>
      </c>
    </row>
    <row r="8476" spans="1:4" ht="38.25">
      <c r="A8476" s="356">
        <v>39270</v>
      </c>
      <c r="B8476" s="357" t="s">
        <v>8921</v>
      </c>
      <c r="C8476" s="356" t="s">
        <v>645</v>
      </c>
      <c r="D8476" s="358">
        <v>2.44</v>
      </c>
    </row>
    <row r="8477" spans="1:4" ht="38.25">
      <c r="A8477" s="356">
        <v>11890</v>
      </c>
      <c r="B8477" s="357" t="s">
        <v>8922</v>
      </c>
      <c r="C8477" s="356" t="s">
        <v>645</v>
      </c>
      <c r="D8477" s="358">
        <v>3.18</v>
      </c>
    </row>
    <row r="8478" spans="1:4" ht="38.25">
      <c r="A8478" s="356">
        <v>11891</v>
      </c>
      <c r="B8478" s="357" t="s">
        <v>8923</v>
      </c>
      <c r="C8478" s="356" t="s">
        <v>645</v>
      </c>
      <c r="D8478" s="358">
        <v>5.24</v>
      </c>
    </row>
    <row r="8479" spans="1:4" ht="38.25">
      <c r="A8479" s="356">
        <v>11892</v>
      </c>
      <c r="B8479" s="357" t="s">
        <v>8924</v>
      </c>
      <c r="C8479" s="356" t="s">
        <v>645</v>
      </c>
      <c r="D8479" s="358">
        <v>8.07</v>
      </c>
    </row>
    <row r="8480" spans="1:4">
      <c r="A8480" s="356">
        <v>37601</v>
      </c>
      <c r="B8480" s="357" t="s">
        <v>8925</v>
      </c>
      <c r="C8480" s="356" t="s">
        <v>645</v>
      </c>
      <c r="D8480" s="358">
        <v>7.52</v>
      </c>
    </row>
    <row r="8481" spans="1:4">
      <c r="A8481" s="356">
        <v>1634</v>
      </c>
      <c r="B8481" s="357" t="s">
        <v>8926</v>
      </c>
      <c r="C8481" s="356" t="s">
        <v>645</v>
      </c>
      <c r="D8481" s="358">
        <v>7.77</v>
      </c>
    </row>
    <row r="8482" spans="1:4" ht="38.25">
      <c r="A8482" s="356">
        <v>5086</v>
      </c>
      <c r="B8482" s="357" t="s">
        <v>8927</v>
      </c>
      <c r="C8482" s="356" t="s">
        <v>638</v>
      </c>
      <c r="D8482" s="358">
        <v>35.159999999999997</v>
      </c>
    </row>
    <row r="8483" spans="1:4" ht="51">
      <c r="A8483" s="356">
        <v>11280</v>
      </c>
      <c r="B8483" s="357" t="s">
        <v>8928</v>
      </c>
      <c r="C8483" s="356" t="s">
        <v>641</v>
      </c>
      <c r="D8483" s="358">
        <v>14104.3</v>
      </c>
    </row>
    <row r="8484" spans="1:4" ht="38.25">
      <c r="A8484" s="356">
        <v>40519</v>
      </c>
      <c r="B8484" s="357" t="s">
        <v>8929</v>
      </c>
      <c r="C8484" s="356" t="s">
        <v>641</v>
      </c>
      <c r="D8484" s="358">
        <v>116271.07</v>
      </c>
    </row>
    <row r="8485" spans="1:4" ht="25.5">
      <c r="A8485" s="356">
        <v>39869</v>
      </c>
      <c r="B8485" s="357" t="s">
        <v>8930</v>
      </c>
      <c r="C8485" s="356" t="s">
        <v>641</v>
      </c>
      <c r="D8485" s="358">
        <v>14.33</v>
      </c>
    </row>
    <row r="8486" spans="1:4" ht="25.5">
      <c r="A8486" s="356">
        <v>39870</v>
      </c>
      <c r="B8486" s="357" t="s">
        <v>8931</v>
      </c>
      <c r="C8486" s="356" t="s">
        <v>641</v>
      </c>
      <c r="D8486" s="358">
        <v>21.92</v>
      </c>
    </row>
    <row r="8487" spans="1:4" ht="25.5">
      <c r="A8487" s="356">
        <v>39871</v>
      </c>
      <c r="B8487" s="357" t="s">
        <v>8932</v>
      </c>
      <c r="C8487" s="356" t="s">
        <v>641</v>
      </c>
      <c r="D8487" s="358">
        <v>24.57</v>
      </c>
    </row>
    <row r="8488" spans="1:4" ht="25.5">
      <c r="A8488" s="356">
        <v>12722</v>
      </c>
      <c r="B8488" s="357" t="s">
        <v>8933</v>
      </c>
      <c r="C8488" s="356" t="s">
        <v>641</v>
      </c>
      <c r="D8488" s="358">
        <v>822.28</v>
      </c>
    </row>
    <row r="8489" spans="1:4" ht="25.5">
      <c r="A8489" s="356">
        <v>12714</v>
      </c>
      <c r="B8489" s="357" t="s">
        <v>8934</v>
      </c>
      <c r="C8489" s="356" t="s">
        <v>641</v>
      </c>
      <c r="D8489" s="358">
        <v>5.37</v>
      </c>
    </row>
    <row r="8490" spans="1:4" ht="25.5">
      <c r="A8490" s="356">
        <v>12715</v>
      </c>
      <c r="B8490" s="357" t="s">
        <v>8935</v>
      </c>
      <c r="C8490" s="356" t="s">
        <v>641</v>
      </c>
      <c r="D8490" s="358">
        <v>12.12</v>
      </c>
    </row>
    <row r="8491" spans="1:4" ht="25.5">
      <c r="A8491" s="356">
        <v>12716</v>
      </c>
      <c r="B8491" s="357" t="s">
        <v>8936</v>
      </c>
      <c r="C8491" s="356" t="s">
        <v>641</v>
      </c>
      <c r="D8491" s="358">
        <v>20.81</v>
      </c>
    </row>
    <row r="8492" spans="1:4" ht="25.5">
      <c r="A8492" s="356">
        <v>12717</v>
      </c>
      <c r="B8492" s="357" t="s">
        <v>8937</v>
      </c>
      <c r="C8492" s="356" t="s">
        <v>641</v>
      </c>
      <c r="D8492" s="358">
        <v>40.909999999999997</v>
      </c>
    </row>
    <row r="8493" spans="1:4" ht="25.5">
      <c r="A8493" s="356">
        <v>12718</v>
      </c>
      <c r="B8493" s="357" t="s">
        <v>8938</v>
      </c>
      <c r="C8493" s="356" t="s">
        <v>641</v>
      </c>
      <c r="D8493" s="358">
        <v>62.78</v>
      </c>
    </row>
    <row r="8494" spans="1:4" ht="25.5">
      <c r="A8494" s="356">
        <v>12719</v>
      </c>
      <c r="B8494" s="357" t="s">
        <v>8939</v>
      </c>
      <c r="C8494" s="356" t="s">
        <v>641</v>
      </c>
      <c r="D8494" s="358">
        <v>99.66</v>
      </c>
    </row>
    <row r="8495" spans="1:4" ht="25.5">
      <c r="A8495" s="356">
        <v>12720</v>
      </c>
      <c r="B8495" s="357" t="s">
        <v>8940</v>
      </c>
      <c r="C8495" s="356" t="s">
        <v>641</v>
      </c>
      <c r="D8495" s="358">
        <v>347.03</v>
      </c>
    </row>
    <row r="8496" spans="1:4" ht="25.5">
      <c r="A8496" s="356">
        <v>12721</v>
      </c>
      <c r="B8496" s="357" t="s">
        <v>8941</v>
      </c>
      <c r="C8496" s="356" t="s">
        <v>641</v>
      </c>
      <c r="D8496" s="358">
        <v>332.77</v>
      </c>
    </row>
    <row r="8497" spans="1:4" ht="25.5">
      <c r="A8497" s="356">
        <v>3468</v>
      </c>
      <c r="B8497" s="357" t="s">
        <v>8942</v>
      </c>
      <c r="C8497" s="356" t="s">
        <v>641</v>
      </c>
      <c r="D8497" s="358">
        <v>31.77</v>
      </c>
    </row>
    <row r="8498" spans="1:4" ht="25.5">
      <c r="A8498" s="356">
        <v>3465</v>
      </c>
      <c r="B8498" s="357" t="s">
        <v>8943</v>
      </c>
      <c r="C8498" s="356" t="s">
        <v>641</v>
      </c>
      <c r="D8498" s="358">
        <v>31.76</v>
      </c>
    </row>
    <row r="8499" spans="1:4" ht="25.5">
      <c r="A8499" s="356">
        <v>12403</v>
      </c>
      <c r="B8499" s="357" t="s">
        <v>8944</v>
      </c>
      <c r="C8499" s="356" t="s">
        <v>641</v>
      </c>
      <c r="D8499" s="358">
        <v>22.64</v>
      </c>
    </row>
    <row r="8500" spans="1:4" ht="25.5">
      <c r="A8500" s="356">
        <v>3463</v>
      </c>
      <c r="B8500" s="357" t="s">
        <v>8945</v>
      </c>
      <c r="C8500" s="356" t="s">
        <v>641</v>
      </c>
      <c r="D8500" s="358">
        <v>13.23</v>
      </c>
    </row>
    <row r="8501" spans="1:4" ht="25.5">
      <c r="A8501" s="356">
        <v>3464</v>
      </c>
      <c r="B8501" s="357" t="s">
        <v>8946</v>
      </c>
      <c r="C8501" s="356" t="s">
        <v>641</v>
      </c>
      <c r="D8501" s="358">
        <v>13.23</v>
      </c>
    </row>
    <row r="8502" spans="1:4" ht="25.5">
      <c r="A8502" s="356">
        <v>3466</v>
      </c>
      <c r="B8502" s="357" t="s">
        <v>8947</v>
      </c>
      <c r="C8502" s="356" t="s">
        <v>641</v>
      </c>
      <c r="D8502" s="358">
        <v>80.67</v>
      </c>
    </row>
    <row r="8503" spans="1:4" ht="25.5">
      <c r="A8503" s="356">
        <v>3467</v>
      </c>
      <c r="B8503" s="357" t="s">
        <v>8948</v>
      </c>
      <c r="C8503" s="356" t="s">
        <v>641</v>
      </c>
      <c r="D8503" s="358">
        <v>45.56</v>
      </c>
    </row>
    <row r="8504" spans="1:4" ht="25.5">
      <c r="A8504" s="356">
        <v>3462</v>
      </c>
      <c r="B8504" s="357" t="s">
        <v>8949</v>
      </c>
      <c r="C8504" s="356" t="s">
        <v>641</v>
      </c>
      <c r="D8504" s="358">
        <v>8.73</v>
      </c>
    </row>
    <row r="8505" spans="1:4" ht="25.5">
      <c r="A8505" s="356">
        <v>3446</v>
      </c>
      <c r="B8505" s="357" t="s">
        <v>8950</v>
      </c>
      <c r="C8505" s="356" t="s">
        <v>641</v>
      </c>
      <c r="D8505" s="358">
        <v>26.86</v>
      </c>
    </row>
    <row r="8506" spans="1:4" ht="25.5">
      <c r="A8506" s="356">
        <v>3445</v>
      </c>
      <c r="B8506" s="357" t="s">
        <v>8951</v>
      </c>
      <c r="C8506" s="356" t="s">
        <v>641</v>
      </c>
      <c r="D8506" s="358">
        <v>21.93</v>
      </c>
    </row>
    <row r="8507" spans="1:4" ht="25.5">
      <c r="A8507" s="356">
        <v>3441</v>
      </c>
      <c r="B8507" s="357" t="s">
        <v>8952</v>
      </c>
      <c r="C8507" s="356" t="s">
        <v>641</v>
      </c>
      <c r="D8507" s="358">
        <v>6.19</v>
      </c>
    </row>
    <row r="8508" spans="1:4" ht="25.5">
      <c r="A8508" s="356">
        <v>3444</v>
      </c>
      <c r="B8508" s="357" t="s">
        <v>8953</v>
      </c>
      <c r="C8508" s="356" t="s">
        <v>641</v>
      </c>
      <c r="D8508" s="358">
        <v>13.49</v>
      </c>
    </row>
    <row r="8509" spans="1:4" ht="25.5">
      <c r="A8509" s="356">
        <v>12402</v>
      </c>
      <c r="B8509" s="357" t="s">
        <v>8954</v>
      </c>
      <c r="C8509" s="356" t="s">
        <v>641</v>
      </c>
      <c r="D8509" s="358">
        <v>75.5</v>
      </c>
    </row>
    <row r="8510" spans="1:4" ht="25.5">
      <c r="A8510" s="356">
        <v>3447</v>
      </c>
      <c r="B8510" s="357" t="s">
        <v>8955</v>
      </c>
      <c r="C8510" s="356" t="s">
        <v>641</v>
      </c>
      <c r="D8510" s="358">
        <v>39.06</v>
      </c>
    </row>
    <row r="8511" spans="1:4" ht="25.5">
      <c r="A8511" s="356">
        <v>3442</v>
      </c>
      <c r="B8511" s="357" t="s">
        <v>8956</v>
      </c>
      <c r="C8511" s="356" t="s">
        <v>641</v>
      </c>
      <c r="D8511" s="358">
        <v>9.25</v>
      </c>
    </row>
    <row r="8512" spans="1:4" ht="25.5">
      <c r="A8512" s="356">
        <v>3448</v>
      </c>
      <c r="B8512" s="357" t="s">
        <v>8957</v>
      </c>
      <c r="C8512" s="356" t="s">
        <v>641</v>
      </c>
      <c r="D8512" s="358">
        <v>110.38</v>
      </c>
    </row>
    <row r="8513" spans="1:4" ht="25.5">
      <c r="A8513" s="356">
        <v>3449</v>
      </c>
      <c r="B8513" s="357" t="s">
        <v>8958</v>
      </c>
      <c r="C8513" s="356" t="s">
        <v>641</v>
      </c>
      <c r="D8513" s="358">
        <v>193.42</v>
      </c>
    </row>
    <row r="8514" spans="1:4" ht="25.5">
      <c r="A8514" s="356">
        <v>37438</v>
      </c>
      <c r="B8514" s="357" t="s">
        <v>8959</v>
      </c>
      <c r="C8514" s="356" t="s">
        <v>641</v>
      </c>
      <c r="D8514" s="358">
        <v>276.89</v>
      </c>
    </row>
    <row r="8515" spans="1:4" ht="25.5">
      <c r="A8515" s="356">
        <v>37439</v>
      </c>
      <c r="B8515" s="357" t="s">
        <v>8960</v>
      </c>
      <c r="C8515" s="356" t="s">
        <v>641</v>
      </c>
      <c r="D8515" s="358">
        <v>1810.31</v>
      </c>
    </row>
    <row r="8516" spans="1:4" ht="25.5">
      <c r="A8516" s="356">
        <v>37435</v>
      </c>
      <c r="B8516" s="357" t="s">
        <v>8961</v>
      </c>
      <c r="C8516" s="356" t="s">
        <v>641</v>
      </c>
      <c r="D8516" s="358">
        <v>32.54</v>
      </c>
    </row>
    <row r="8517" spans="1:4" ht="25.5">
      <c r="A8517" s="356">
        <v>37436</v>
      </c>
      <c r="B8517" s="357" t="s">
        <v>8962</v>
      </c>
      <c r="C8517" s="356" t="s">
        <v>641</v>
      </c>
      <c r="D8517" s="358">
        <v>38.4</v>
      </c>
    </row>
    <row r="8518" spans="1:4" ht="25.5">
      <c r="A8518" s="356">
        <v>37437</v>
      </c>
      <c r="B8518" s="357" t="s">
        <v>8963</v>
      </c>
      <c r="C8518" s="356" t="s">
        <v>641</v>
      </c>
      <c r="D8518" s="358">
        <v>55.54</v>
      </c>
    </row>
    <row r="8519" spans="1:4" ht="25.5">
      <c r="A8519" s="356">
        <v>3473</v>
      </c>
      <c r="B8519" s="357" t="s">
        <v>8964</v>
      </c>
      <c r="C8519" s="356" t="s">
        <v>641</v>
      </c>
      <c r="D8519" s="358">
        <v>30.37</v>
      </c>
    </row>
    <row r="8520" spans="1:4" ht="25.5">
      <c r="A8520" s="356">
        <v>3474</v>
      </c>
      <c r="B8520" s="357" t="s">
        <v>8965</v>
      </c>
      <c r="C8520" s="356" t="s">
        <v>641</v>
      </c>
      <c r="D8520" s="358">
        <v>25.03</v>
      </c>
    </row>
    <row r="8521" spans="1:4" ht="25.5">
      <c r="A8521" s="356">
        <v>3450</v>
      </c>
      <c r="B8521" s="357" t="s">
        <v>8966</v>
      </c>
      <c r="C8521" s="356" t="s">
        <v>641</v>
      </c>
      <c r="D8521" s="358">
        <v>7.25</v>
      </c>
    </row>
    <row r="8522" spans="1:4" ht="25.5">
      <c r="A8522" s="356">
        <v>3443</v>
      </c>
      <c r="B8522" s="357" t="s">
        <v>8967</v>
      </c>
      <c r="C8522" s="356" t="s">
        <v>641</v>
      </c>
      <c r="D8522" s="358">
        <v>15.57</v>
      </c>
    </row>
    <row r="8523" spans="1:4" ht="25.5">
      <c r="A8523" s="356">
        <v>3453</v>
      </c>
      <c r="B8523" s="357" t="s">
        <v>8968</v>
      </c>
      <c r="C8523" s="356" t="s">
        <v>641</v>
      </c>
      <c r="D8523" s="358">
        <v>88.64</v>
      </c>
    </row>
    <row r="8524" spans="1:4" ht="25.5">
      <c r="A8524" s="356">
        <v>3452</v>
      </c>
      <c r="B8524" s="357" t="s">
        <v>8969</v>
      </c>
      <c r="C8524" s="356" t="s">
        <v>641</v>
      </c>
      <c r="D8524" s="358">
        <v>43.75</v>
      </c>
    </row>
    <row r="8525" spans="1:4" ht="25.5">
      <c r="A8525" s="356">
        <v>3451</v>
      </c>
      <c r="B8525" s="357" t="s">
        <v>8970</v>
      </c>
      <c r="C8525" s="356" t="s">
        <v>641</v>
      </c>
      <c r="D8525" s="358">
        <v>8.68</v>
      </c>
    </row>
    <row r="8526" spans="1:4" ht="25.5">
      <c r="A8526" s="356">
        <v>3454</v>
      </c>
      <c r="B8526" s="357" t="s">
        <v>8971</v>
      </c>
      <c r="C8526" s="356" t="s">
        <v>641</v>
      </c>
      <c r="D8526" s="358">
        <v>134.82</v>
      </c>
    </row>
    <row r="8527" spans="1:4" ht="25.5">
      <c r="A8527" s="356">
        <v>3458</v>
      </c>
      <c r="B8527" s="357" t="s">
        <v>8972</v>
      </c>
      <c r="C8527" s="356" t="s">
        <v>641</v>
      </c>
      <c r="D8527" s="358">
        <v>24.34</v>
      </c>
    </row>
    <row r="8528" spans="1:4" ht="25.5">
      <c r="A8528" s="356">
        <v>3457</v>
      </c>
      <c r="B8528" s="357" t="s">
        <v>8973</v>
      </c>
      <c r="C8528" s="356" t="s">
        <v>641</v>
      </c>
      <c r="D8528" s="358">
        <v>18.27</v>
      </c>
    </row>
    <row r="8529" spans="1:4" ht="25.5">
      <c r="A8529" s="356">
        <v>3455</v>
      </c>
      <c r="B8529" s="357" t="s">
        <v>8974</v>
      </c>
      <c r="C8529" s="356" t="s">
        <v>641</v>
      </c>
      <c r="D8529" s="358">
        <v>5.19</v>
      </c>
    </row>
    <row r="8530" spans="1:4" ht="25.5">
      <c r="A8530" s="356">
        <v>3472</v>
      </c>
      <c r="B8530" s="357" t="s">
        <v>8975</v>
      </c>
      <c r="C8530" s="356" t="s">
        <v>641</v>
      </c>
      <c r="D8530" s="358">
        <v>11.66</v>
      </c>
    </row>
    <row r="8531" spans="1:4" ht="25.5">
      <c r="A8531" s="356">
        <v>3470</v>
      </c>
      <c r="B8531" s="357" t="s">
        <v>8976</v>
      </c>
      <c r="C8531" s="356" t="s">
        <v>641</v>
      </c>
      <c r="D8531" s="358">
        <v>67.97</v>
      </c>
    </row>
    <row r="8532" spans="1:4" ht="25.5">
      <c r="A8532" s="356">
        <v>3471</v>
      </c>
      <c r="B8532" s="357" t="s">
        <v>8977</v>
      </c>
      <c r="C8532" s="356" t="s">
        <v>641</v>
      </c>
      <c r="D8532" s="358">
        <v>37.35</v>
      </c>
    </row>
    <row r="8533" spans="1:4" ht="25.5">
      <c r="A8533" s="356">
        <v>3456</v>
      </c>
      <c r="B8533" s="357" t="s">
        <v>8978</v>
      </c>
      <c r="C8533" s="356" t="s">
        <v>641</v>
      </c>
      <c r="D8533" s="358">
        <v>7.76</v>
      </c>
    </row>
    <row r="8534" spans="1:4" ht="25.5">
      <c r="A8534" s="356">
        <v>3459</v>
      </c>
      <c r="B8534" s="357" t="s">
        <v>8979</v>
      </c>
      <c r="C8534" s="356" t="s">
        <v>641</v>
      </c>
      <c r="D8534" s="358">
        <v>95.87</v>
      </c>
    </row>
    <row r="8535" spans="1:4" ht="25.5">
      <c r="A8535" s="356">
        <v>3469</v>
      </c>
      <c r="B8535" s="357" t="s">
        <v>8980</v>
      </c>
      <c r="C8535" s="356" t="s">
        <v>641</v>
      </c>
      <c r="D8535" s="358">
        <v>182.33</v>
      </c>
    </row>
    <row r="8536" spans="1:4" ht="25.5">
      <c r="A8536" s="356">
        <v>3460</v>
      </c>
      <c r="B8536" s="357" t="s">
        <v>8981</v>
      </c>
      <c r="C8536" s="356" t="s">
        <v>641</v>
      </c>
      <c r="D8536" s="358">
        <v>266.05</v>
      </c>
    </row>
    <row r="8537" spans="1:4" ht="25.5">
      <c r="A8537" s="356">
        <v>3461</v>
      </c>
      <c r="B8537" s="357" t="s">
        <v>8982</v>
      </c>
      <c r="C8537" s="356" t="s">
        <v>641</v>
      </c>
      <c r="D8537" s="358">
        <v>680.01</v>
      </c>
    </row>
    <row r="8538" spans="1:4" ht="25.5">
      <c r="A8538" s="356">
        <v>37433</v>
      </c>
      <c r="B8538" s="357" t="s">
        <v>8983</v>
      </c>
      <c r="C8538" s="356" t="s">
        <v>641</v>
      </c>
      <c r="D8538" s="358">
        <v>276.89</v>
      </c>
    </row>
    <row r="8539" spans="1:4" ht="25.5">
      <c r="A8539" s="356">
        <v>37430</v>
      </c>
      <c r="B8539" s="357" t="s">
        <v>8984</v>
      </c>
      <c r="C8539" s="356" t="s">
        <v>641</v>
      </c>
      <c r="D8539" s="358">
        <v>34.700000000000003</v>
      </c>
    </row>
    <row r="8540" spans="1:4" ht="25.5">
      <c r="A8540" s="356">
        <v>37434</v>
      </c>
      <c r="B8540" s="357" t="s">
        <v>8985</v>
      </c>
      <c r="C8540" s="356" t="s">
        <v>641</v>
      </c>
      <c r="D8540" s="358">
        <v>2581.75</v>
      </c>
    </row>
    <row r="8541" spans="1:4" ht="25.5">
      <c r="A8541" s="356">
        <v>37431</v>
      </c>
      <c r="B8541" s="357" t="s">
        <v>8986</v>
      </c>
      <c r="C8541" s="356" t="s">
        <v>641</v>
      </c>
      <c r="D8541" s="358">
        <v>47.07</v>
      </c>
    </row>
    <row r="8542" spans="1:4" ht="25.5">
      <c r="A8542" s="356">
        <v>37432</v>
      </c>
      <c r="B8542" s="357" t="s">
        <v>8987</v>
      </c>
      <c r="C8542" s="356" t="s">
        <v>641</v>
      </c>
      <c r="D8542" s="358">
        <v>86.82</v>
      </c>
    </row>
    <row r="8543" spans="1:4" ht="38.25">
      <c r="A8543" s="356">
        <v>37413</v>
      </c>
      <c r="B8543" s="357" t="s">
        <v>8988</v>
      </c>
      <c r="C8543" s="356" t="s">
        <v>641</v>
      </c>
      <c r="D8543" s="358">
        <v>4.45</v>
      </c>
    </row>
    <row r="8544" spans="1:4" ht="38.25">
      <c r="A8544" s="356">
        <v>37414</v>
      </c>
      <c r="B8544" s="357" t="s">
        <v>8989</v>
      </c>
      <c r="C8544" s="356" t="s">
        <v>641</v>
      </c>
      <c r="D8544" s="358">
        <v>5.05</v>
      </c>
    </row>
    <row r="8545" spans="1:4" ht="38.25">
      <c r="A8545" s="356">
        <v>37415</v>
      </c>
      <c r="B8545" s="357" t="s">
        <v>8990</v>
      </c>
      <c r="C8545" s="356" t="s">
        <v>641</v>
      </c>
      <c r="D8545" s="358">
        <v>9.18</v>
      </c>
    </row>
    <row r="8546" spans="1:4" ht="38.25">
      <c r="A8546" s="356">
        <v>37416</v>
      </c>
      <c r="B8546" s="357" t="s">
        <v>8991</v>
      </c>
      <c r="C8546" s="356" t="s">
        <v>641</v>
      </c>
      <c r="D8546" s="358">
        <v>4.16</v>
      </c>
    </row>
    <row r="8547" spans="1:4" ht="38.25">
      <c r="A8547" s="356">
        <v>37417</v>
      </c>
      <c r="B8547" s="357" t="s">
        <v>8992</v>
      </c>
      <c r="C8547" s="356" t="s">
        <v>641</v>
      </c>
      <c r="D8547" s="358">
        <v>5.98</v>
      </c>
    </row>
    <row r="8548" spans="1:4" ht="51">
      <c r="A8548" s="356">
        <v>43590</v>
      </c>
      <c r="B8548" s="357" t="s">
        <v>8993</v>
      </c>
      <c r="C8548" s="356" t="s">
        <v>641</v>
      </c>
      <c r="D8548" s="358">
        <v>163.46</v>
      </c>
    </row>
    <row r="8549" spans="1:4" ht="38.25">
      <c r="A8549" s="356">
        <v>43589</v>
      </c>
      <c r="B8549" s="357" t="s">
        <v>8994</v>
      </c>
      <c r="C8549" s="356" t="s">
        <v>641</v>
      </c>
      <c r="D8549" s="358">
        <v>29.57</v>
      </c>
    </row>
    <row r="8550" spans="1:4" ht="25.5">
      <c r="A8550" s="356">
        <v>34519</v>
      </c>
      <c r="B8550" s="357" t="s">
        <v>8995</v>
      </c>
      <c r="C8550" s="356" t="s">
        <v>641</v>
      </c>
      <c r="D8550" s="358">
        <v>104.52</v>
      </c>
    </row>
    <row r="8551" spans="1:4" ht="25.5">
      <c r="A8551" s="356">
        <v>1649</v>
      </c>
      <c r="B8551" s="357" t="s">
        <v>8996</v>
      </c>
      <c r="C8551" s="356" t="s">
        <v>641</v>
      </c>
      <c r="D8551" s="358">
        <v>57.41</v>
      </c>
    </row>
    <row r="8552" spans="1:4" ht="25.5">
      <c r="A8552" s="356">
        <v>1653</v>
      </c>
      <c r="B8552" s="357" t="s">
        <v>8997</v>
      </c>
      <c r="C8552" s="356" t="s">
        <v>641</v>
      </c>
      <c r="D8552" s="358">
        <v>44.96</v>
      </c>
    </row>
    <row r="8553" spans="1:4" ht="25.5">
      <c r="A8553" s="356">
        <v>1647</v>
      </c>
      <c r="B8553" s="357" t="s">
        <v>8998</v>
      </c>
      <c r="C8553" s="356" t="s">
        <v>641</v>
      </c>
      <c r="D8553" s="358">
        <v>16.100000000000001</v>
      </c>
    </row>
    <row r="8554" spans="1:4" ht="25.5">
      <c r="A8554" s="356">
        <v>1648</v>
      </c>
      <c r="B8554" s="357" t="s">
        <v>8999</v>
      </c>
      <c r="C8554" s="356" t="s">
        <v>641</v>
      </c>
      <c r="D8554" s="358">
        <v>30.92</v>
      </c>
    </row>
    <row r="8555" spans="1:4" ht="25.5">
      <c r="A8555" s="356">
        <v>1651</v>
      </c>
      <c r="B8555" s="357" t="s">
        <v>9000</v>
      </c>
      <c r="C8555" s="356" t="s">
        <v>641</v>
      </c>
      <c r="D8555" s="358">
        <v>143.43</v>
      </c>
    </row>
    <row r="8556" spans="1:4" ht="25.5">
      <c r="A8556" s="356">
        <v>1650</v>
      </c>
      <c r="B8556" s="357" t="s">
        <v>9001</v>
      </c>
      <c r="C8556" s="356" t="s">
        <v>641</v>
      </c>
      <c r="D8556" s="358">
        <v>79.28</v>
      </c>
    </row>
    <row r="8557" spans="1:4" ht="25.5">
      <c r="A8557" s="356">
        <v>1654</v>
      </c>
      <c r="B8557" s="357" t="s">
        <v>9002</v>
      </c>
      <c r="C8557" s="356" t="s">
        <v>641</v>
      </c>
      <c r="D8557" s="358">
        <v>22.1</v>
      </c>
    </row>
    <row r="8558" spans="1:4" ht="25.5">
      <c r="A8558" s="356">
        <v>1652</v>
      </c>
      <c r="B8558" s="357" t="s">
        <v>9003</v>
      </c>
      <c r="C8558" s="356" t="s">
        <v>641</v>
      </c>
      <c r="D8558" s="358">
        <v>205.86</v>
      </c>
    </row>
    <row r="8559" spans="1:4" ht="25.5">
      <c r="A8559" s="356">
        <v>10510</v>
      </c>
      <c r="B8559" s="357" t="s">
        <v>9004</v>
      </c>
      <c r="C8559" s="356" t="s">
        <v>641</v>
      </c>
      <c r="D8559" s="358">
        <v>105.01</v>
      </c>
    </row>
    <row r="8560" spans="1:4" ht="25.5">
      <c r="A8560" s="356">
        <v>1747</v>
      </c>
      <c r="B8560" s="357" t="s">
        <v>9005</v>
      </c>
      <c r="C8560" s="356" t="s">
        <v>641</v>
      </c>
      <c r="D8560" s="358">
        <v>189.29</v>
      </c>
    </row>
    <row r="8561" spans="1:4" ht="25.5">
      <c r="A8561" s="356">
        <v>1744</v>
      </c>
      <c r="B8561" s="357" t="s">
        <v>9006</v>
      </c>
      <c r="C8561" s="356" t="s">
        <v>641</v>
      </c>
      <c r="D8561" s="358">
        <v>131.11000000000001</v>
      </c>
    </row>
    <row r="8562" spans="1:4" ht="25.5">
      <c r="A8562" s="356">
        <v>1743</v>
      </c>
      <c r="B8562" s="357" t="s">
        <v>9007</v>
      </c>
      <c r="C8562" s="356" t="s">
        <v>641</v>
      </c>
      <c r="D8562" s="358">
        <v>172.17</v>
      </c>
    </row>
    <row r="8563" spans="1:4" ht="51">
      <c r="A8563" s="356">
        <v>39640</v>
      </c>
      <c r="B8563" s="357" t="s">
        <v>9008</v>
      </c>
      <c r="C8563" s="356" t="s">
        <v>641</v>
      </c>
      <c r="D8563" s="358">
        <v>8.61</v>
      </c>
    </row>
    <row r="8564" spans="1:4" ht="51">
      <c r="A8564" s="356">
        <v>11013</v>
      </c>
      <c r="B8564" s="357" t="s">
        <v>9009</v>
      </c>
      <c r="C8564" s="356" t="s">
        <v>641</v>
      </c>
      <c r="D8564" s="358">
        <v>17.72</v>
      </c>
    </row>
    <row r="8565" spans="1:4" ht="51">
      <c r="A8565" s="356">
        <v>11017</v>
      </c>
      <c r="B8565" s="357" t="s">
        <v>9010</v>
      </c>
      <c r="C8565" s="356" t="s">
        <v>641</v>
      </c>
      <c r="D8565" s="358">
        <v>7.56</v>
      </c>
    </row>
    <row r="8566" spans="1:4" ht="38.25">
      <c r="A8566" s="356">
        <v>20236</v>
      </c>
      <c r="B8566" s="357" t="s">
        <v>9011</v>
      </c>
      <c r="C8566" s="356" t="s">
        <v>641</v>
      </c>
      <c r="D8566" s="358">
        <v>33.299999999999997</v>
      </c>
    </row>
    <row r="8567" spans="1:4" ht="38.25">
      <c r="A8567" s="356">
        <v>7215</v>
      </c>
      <c r="B8567" s="357" t="s">
        <v>9012</v>
      </c>
      <c r="C8567" s="356" t="s">
        <v>641</v>
      </c>
      <c r="D8567" s="358">
        <v>28.51</v>
      </c>
    </row>
    <row r="8568" spans="1:4" ht="38.25">
      <c r="A8568" s="356">
        <v>7216</v>
      </c>
      <c r="B8568" s="357" t="s">
        <v>9013</v>
      </c>
      <c r="C8568" s="356" t="s">
        <v>641</v>
      </c>
      <c r="D8568" s="358">
        <v>119.17</v>
      </c>
    </row>
    <row r="8569" spans="1:4" ht="38.25">
      <c r="A8569" s="356">
        <v>20235</v>
      </c>
      <c r="B8569" s="357" t="s">
        <v>9014</v>
      </c>
      <c r="C8569" s="356" t="s">
        <v>641</v>
      </c>
      <c r="D8569" s="358">
        <v>60.25</v>
      </c>
    </row>
    <row r="8570" spans="1:4" ht="38.25">
      <c r="A8570" s="356">
        <v>7181</v>
      </c>
      <c r="B8570" s="357" t="s">
        <v>9015</v>
      </c>
      <c r="C8570" s="356" t="s">
        <v>641</v>
      </c>
      <c r="D8570" s="358">
        <v>4.24</v>
      </c>
    </row>
    <row r="8571" spans="1:4" ht="38.25">
      <c r="A8571" s="356">
        <v>40742</v>
      </c>
      <c r="B8571" s="357" t="s">
        <v>9016</v>
      </c>
      <c r="C8571" s="356" t="s">
        <v>641</v>
      </c>
      <c r="D8571" s="358">
        <v>8.23</v>
      </c>
    </row>
    <row r="8572" spans="1:4" ht="38.25">
      <c r="A8572" s="356">
        <v>7214</v>
      </c>
      <c r="B8572" s="357" t="s">
        <v>9017</v>
      </c>
      <c r="C8572" s="356" t="s">
        <v>641</v>
      </c>
      <c r="D8572" s="358">
        <v>40.83</v>
      </c>
    </row>
    <row r="8573" spans="1:4" ht="38.25">
      <c r="A8573" s="356">
        <v>7219</v>
      </c>
      <c r="B8573" s="357" t="s">
        <v>9018</v>
      </c>
      <c r="C8573" s="356" t="s">
        <v>641</v>
      </c>
      <c r="D8573" s="358">
        <v>42.26</v>
      </c>
    </row>
    <row r="8574" spans="1:4" ht="25.5">
      <c r="A8574" s="356">
        <v>37972</v>
      </c>
      <c r="B8574" s="357" t="s">
        <v>9019</v>
      </c>
      <c r="C8574" s="356" t="s">
        <v>641</v>
      </c>
      <c r="D8574" s="358">
        <v>9.41</v>
      </c>
    </row>
    <row r="8575" spans="1:4" ht="25.5">
      <c r="A8575" s="356">
        <v>37973</v>
      </c>
      <c r="B8575" s="357" t="s">
        <v>9020</v>
      </c>
      <c r="C8575" s="356" t="s">
        <v>641</v>
      </c>
      <c r="D8575" s="358">
        <v>15.07</v>
      </c>
    </row>
    <row r="8576" spans="1:4" ht="25.5">
      <c r="A8576" s="356">
        <v>37971</v>
      </c>
      <c r="B8576" s="357" t="s">
        <v>9021</v>
      </c>
      <c r="C8576" s="356" t="s">
        <v>641</v>
      </c>
      <c r="D8576" s="358">
        <v>5.65</v>
      </c>
    </row>
    <row r="8577" spans="1:4" ht="25.5">
      <c r="A8577" s="356">
        <v>20094</v>
      </c>
      <c r="B8577" s="357" t="s">
        <v>9022</v>
      </c>
      <c r="C8577" s="356" t="s">
        <v>641</v>
      </c>
      <c r="D8577" s="358">
        <v>31.34</v>
      </c>
    </row>
    <row r="8578" spans="1:4" ht="25.5">
      <c r="A8578" s="356">
        <v>20095</v>
      </c>
      <c r="B8578" s="357" t="s">
        <v>9023</v>
      </c>
      <c r="C8578" s="356" t="s">
        <v>641</v>
      </c>
      <c r="D8578" s="358">
        <v>39.92</v>
      </c>
    </row>
    <row r="8579" spans="1:4" ht="25.5">
      <c r="A8579" s="356">
        <v>1954</v>
      </c>
      <c r="B8579" s="357" t="s">
        <v>9024</v>
      </c>
      <c r="C8579" s="356" t="s">
        <v>641</v>
      </c>
      <c r="D8579" s="358">
        <v>133.69999999999999</v>
      </c>
    </row>
    <row r="8580" spans="1:4" ht="25.5">
      <c r="A8580" s="356">
        <v>1926</v>
      </c>
      <c r="B8580" s="357" t="s">
        <v>9025</v>
      </c>
      <c r="C8580" s="356" t="s">
        <v>641</v>
      </c>
      <c r="D8580" s="358">
        <v>1.76</v>
      </c>
    </row>
    <row r="8581" spans="1:4" ht="25.5">
      <c r="A8581" s="356">
        <v>1927</v>
      </c>
      <c r="B8581" s="357" t="s">
        <v>9026</v>
      </c>
      <c r="C8581" s="356" t="s">
        <v>641</v>
      </c>
      <c r="D8581" s="358">
        <v>2.33</v>
      </c>
    </row>
    <row r="8582" spans="1:4" ht="25.5">
      <c r="A8582" s="356">
        <v>1923</v>
      </c>
      <c r="B8582" s="357" t="s">
        <v>9027</v>
      </c>
      <c r="C8582" s="356" t="s">
        <v>641</v>
      </c>
      <c r="D8582" s="358">
        <v>3.81</v>
      </c>
    </row>
    <row r="8583" spans="1:4" ht="25.5">
      <c r="A8583" s="356">
        <v>1929</v>
      </c>
      <c r="B8583" s="357" t="s">
        <v>9028</v>
      </c>
      <c r="C8583" s="356" t="s">
        <v>641</v>
      </c>
      <c r="D8583" s="358">
        <v>6.24</v>
      </c>
    </row>
    <row r="8584" spans="1:4" ht="25.5">
      <c r="A8584" s="356">
        <v>1930</v>
      </c>
      <c r="B8584" s="357" t="s">
        <v>9029</v>
      </c>
      <c r="C8584" s="356" t="s">
        <v>641</v>
      </c>
      <c r="D8584" s="358">
        <v>12.11</v>
      </c>
    </row>
    <row r="8585" spans="1:4" ht="25.5">
      <c r="A8585" s="356">
        <v>1924</v>
      </c>
      <c r="B8585" s="357" t="s">
        <v>9030</v>
      </c>
      <c r="C8585" s="356" t="s">
        <v>641</v>
      </c>
      <c r="D8585" s="358">
        <v>20.87</v>
      </c>
    </row>
    <row r="8586" spans="1:4" ht="25.5">
      <c r="A8586" s="356">
        <v>1922</v>
      </c>
      <c r="B8586" s="357" t="s">
        <v>9031</v>
      </c>
      <c r="C8586" s="356" t="s">
        <v>641</v>
      </c>
      <c r="D8586" s="358">
        <v>31</v>
      </c>
    </row>
    <row r="8587" spans="1:4" ht="25.5">
      <c r="A8587" s="356">
        <v>1953</v>
      </c>
      <c r="B8587" s="357" t="s">
        <v>9032</v>
      </c>
      <c r="C8587" s="356" t="s">
        <v>641</v>
      </c>
      <c r="D8587" s="358">
        <v>54.17</v>
      </c>
    </row>
    <row r="8588" spans="1:4" ht="25.5">
      <c r="A8588" s="356">
        <v>1962</v>
      </c>
      <c r="B8588" s="357" t="s">
        <v>9033</v>
      </c>
      <c r="C8588" s="356" t="s">
        <v>641</v>
      </c>
      <c r="D8588" s="358">
        <v>177.23</v>
      </c>
    </row>
    <row r="8589" spans="1:4" ht="25.5">
      <c r="A8589" s="356">
        <v>1955</v>
      </c>
      <c r="B8589" s="357" t="s">
        <v>9034</v>
      </c>
      <c r="C8589" s="356" t="s">
        <v>641</v>
      </c>
      <c r="D8589" s="358">
        <v>2.34</v>
      </c>
    </row>
    <row r="8590" spans="1:4" ht="25.5">
      <c r="A8590" s="356">
        <v>1956</v>
      </c>
      <c r="B8590" s="357" t="s">
        <v>9035</v>
      </c>
      <c r="C8590" s="356" t="s">
        <v>641</v>
      </c>
      <c r="D8590" s="358">
        <v>3.02</v>
      </c>
    </row>
    <row r="8591" spans="1:4" ht="25.5">
      <c r="A8591" s="356">
        <v>1957</v>
      </c>
      <c r="B8591" s="357" t="s">
        <v>9036</v>
      </c>
      <c r="C8591" s="356" t="s">
        <v>641</v>
      </c>
      <c r="D8591" s="358">
        <v>6.87</v>
      </c>
    </row>
    <row r="8592" spans="1:4" ht="25.5">
      <c r="A8592" s="356">
        <v>1958</v>
      </c>
      <c r="B8592" s="357" t="s">
        <v>9037</v>
      </c>
      <c r="C8592" s="356" t="s">
        <v>641</v>
      </c>
      <c r="D8592" s="358">
        <v>12.19</v>
      </c>
    </row>
    <row r="8593" spans="1:4" ht="25.5">
      <c r="A8593" s="356">
        <v>1959</v>
      </c>
      <c r="B8593" s="357" t="s">
        <v>9038</v>
      </c>
      <c r="C8593" s="356" t="s">
        <v>641</v>
      </c>
      <c r="D8593" s="358">
        <v>14.87</v>
      </c>
    </row>
    <row r="8594" spans="1:4" ht="25.5">
      <c r="A8594" s="356">
        <v>1925</v>
      </c>
      <c r="B8594" s="357" t="s">
        <v>9039</v>
      </c>
      <c r="C8594" s="356" t="s">
        <v>641</v>
      </c>
      <c r="D8594" s="358">
        <v>36.75</v>
      </c>
    </row>
    <row r="8595" spans="1:4" ht="25.5">
      <c r="A8595" s="356">
        <v>1960</v>
      </c>
      <c r="B8595" s="357" t="s">
        <v>9040</v>
      </c>
      <c r="C8595" s="356" t="s">
        <v>641</v>
      </c>
      <c r="D8595" s="358">
        <v>52.25</v>
      </c>
    </row>
    <row r="8596" spans="1:4" ht="25.5">
      <c r="A8596" s="356">
        <v>1961</v>
      </c>
      <c r="B8596" s="357" t="s">
        <v>9041</v>
      </c>
      <c r="C8596" s="356" t="s">
        <v>641</v>
      </c>
      <c r="D8596" s="358">
        <v>75.08</v>
      </c>
    </row>
    <row r="8597" spans="1:4" ht="25.5">
      <c r="A8597" s="356">
        <v>38426</v>
      </c>
      <c r="B8597" s="357" t="s">
        <v>9042</v>
      </c>
      <c r="C8597" s="356" t="s">
        <v>641</v>
      </c>
      <c r="D8597" s="358">
        <v>23.05</v>
      </c>
    </row>
    <row r="8598" spans="1:4" ht="25.5">
      <c r="A8598" s="356">
        <v>38423</v>
      </c>
      <c r="B8598" s="357" t="s">
        <v>9043</v>
      </c>
      <c r="C8598" s="356" t="s">
        <v>641</v>
      </c>
      <c r="D8598" s="358">
        <v>52.29</v>
      </c>
    </row>
    <row r="8599" spans="1:4" ht="25.5">
      <c r="A8599" s="356">
        <v>38421</v>
      </c>
      <c r="B8599" s="357" t="s">
        <v>9044</v>
      </c>
      <c r="C8599" s="356" t="s">
        <v>641</v>
      </c>
      <c r="D8599" s="358">
        <v>24.68</v>
      </c>
    </row>
    <row r="8600" spans="1:4" ht="25.5">
      <c r="A8600" s="356">
        <v>38422</v>
      </c>
      <c r="B8600" s="357" t="s">
        <v>9045</v>
      </c>
      <c r="C8600" s="356" t="s">
        <v>641</v>
      </c>
      <c r="D8600" s="358">
        <v>36.08</v>
      </c>
    </row>
    <row r="8601" spans="1:4" ht="25.5">
      <c r="A8601" s="356">
        <v>39866</v>
      </c>
      <c r="B8601" s="357" t="s">
        <v>9046</v>
      </c>
      <c r="C8601" s="356" t="s">
        <v>641</v>
      </c>
      <c r="D8601" s="358">
        <v>18.98</v>
      </c>
    </row>
    <row r="8602" spans="1:4" ht="25.5">
      <c r="A8602" s="356">
        <v>39867</v>
      </c>
      <c r="B8602" s="357" t="s">
        <v>9047</v>
      </c>
      <c r="C8602" s="356" t="s">
        <v>641</v>
      </c>
      <c r="D8602" s="358">
        <v>42.2</v>
      </c>
    </row>
    <row r="8603" spans="1:4" ht="25.5">
      <c r="A8603" s="356">
        <v>39868</v>
      </c>
      <c r="B8603" s="357" t="s">
        <v>9048</v>
      </c>
      <c r="C8603" s="356" t="s">
        <v>641</v>
      </c>
      <c r="D8603" s="358">
        <v>76.03</v>
      </c>
    </row>
    <row r="8604" spans="1:4" ht="25.5">
      <c r="A8604" s="356">
        <v>37999</v>
      </c>
      <c r="B8604" s="357" t="s">
        <v>9049</v>
      </c>
      <c r="C8604" s="356" t="s">
        <v>641</v>
      </c>
      <c r="D8604" s="358">
        <v>9.02</v>
      </c>
    </row>
    <row r="8605" spans="1:4" ht="25.5">
      <c r="A8605" s="356">
        <v>38000</v>
      </c>
      <c r="B8605" s="357" t="s">
        <v>9050</v>
      </c>
      <c r="C8605" s="356" t="s">
        <v>641</v>
      </c>
      <c r="D8605" s="358">
        <v>11.94</v>
      </c>
    </row>
    <row r="8606" spans="1:4" ht="25.5">
      <c r="A8606" s="356">
        <v>38129</v>
      </c>
      <c r="B8606" s="357" t="s">
        <v>9051</v>
      </c>
      <c r="C8606" s="356" t="s">
        <v>641</v>
      </c>
      <c r="D8606" s="358">
        <v>4.0599999999999996</v>
      </c>
    </row>
    <row r="8607" spans="1:4" ht="25.5">
      <c r="A8607" s="356">
        <v>38025</v>
      </c>
      <c r="B8607" s="357" t="s">
        <v>9052</v>
      </c>
      <c r="C8607" s="356" t="s">
        <v>641</v>
      </c>
      <c r="D8607" s="358">
        <v>6.78</v>
      </c>
    </row>
    <row r="8608" spans="1:4" ht="25.5">
      <c r="A8608" s="356">
        <v>38026</v>
      </c>
      <c r="B8608" s="357" t="s">
        <v>9053</v>
      </c>
      <c r="C8608" s="356" t="s">
        <v>641</v>
      </c>
      <c r="D8608" s="358">
        <v>18.170000000000002</v>
      </c>
    </row>
    <row r="8609" spans="1:4" ht="25.5">
      <c r="A8609" s="356">
        <v>1858</v>
      </c>
      <c r="B8609" s="357" t="s">
        <v>9054</v>
      </c>
      <c r="C8609" s="356" t="s">
        <v>641</v>
      </c>
      <c r="D8609" s="358">
        <v>43.89</v>
      </c>
    </row>
    <row r="8610" spans="1:4" ht="25.5">
      <c r="A8610" s="356">
        <v>1844</v>
      </c>
      <c r="B8610" s="357" t="s">
        <v>9055</v>
      </c>
      <c r="C8610" s="356" t="s">
        <v>641</v>
      </c>
      <c r="D8610" s="358">
        <v>161.82</v>
      </c>
    </row>
    <row r="8611" spans="1:4" ht="25.5">
      <c r="A8611" s="356">
        <v>1863</v>
      </c>
      <c r="B8611" s="357" t="s">
        <v>9056</v>
      </c>
      <c r="C8611" s="356" t="s">
        <v>641</v>
      </c>
      <c r="D8611" s="358">
        <v>63.69</v>
      </c>
    </row>
    <row r="8612" spans="1:4" ht="25.5">
      <c r="A8612" s="356">
        <v>1865</v>
      </c>
      <c r="B8612" s="357" t="s">
        <v>9057</v>
      </c>
      <c r="C8612" s="356" t="s">
        <v>641</v>
      </c>
      <c r="D8612" s="358">
        <v>232.36</v>
      </c>
    </row>
    <row r="8613" spans="1:4" ht="25.5">
      <c r="A8613" s="356">
        <v>36355</v>
      </c>
      <c r="B8613" s="357" t="s">
        <v>9058</v>
      </c>
      <c r="C8613" s="356" t="s">
        <v>641</v>
      </c>
      <c r="D8613" s="358">
        <v>7.87</v>
      </c>
    </row>
    <row r="8614" spans="1:4" ht="25.5">
      <c r="A8614" s="356">
        <v>36356</v>
      </c>
      <c r="B8614" s="357" t="s">
        <v>9059</v>
      </c>
      <c r="C8614" s="356" t="s">
        <v>641</v>
      </c>
      <c r="D8614" s="358">
        <v>13.23</v>
      </c>
    </row>
    <row r="8615" spans="1:4" ht="25.5">
      <c r="A8615" s="356">
        <v>1932</v>
      </c>
      <c r="B8615" s="357" t="s">
        <v>9060</v>
      </c>
      <c r="C8615" s="356" t="s">
        <v>641</v>
      </c>
      <c r="D8615" s="358">
        <v>8.91</v>
      </c>
    </row>
    <row r="8616" spans="1:4" ht="25.5">
      <c r="A8616" s="356">
        <v>1933</v>
      </c>
      <c r="B8616" s="357" t="s">
        <v>9061</v>
      </c>
      <c r="C8616" s="356" t="s">
        <v>641</v>
      </c>
      <c r="D8616" s="358">
        <v>3.92</v>
      </c>
    </row>
    <row r="8617" spans="1:4" ht="25.5">
      <c r="A8617" s="356">
        <v>1951</v>
      </c>
      <c r="B8617" s="357" t="s">
        <v>9062</v>
      </c>
      <c r="C8617" s="356" t="s">
        <v>641</v>
      </c>
      <c r="D8617" s="358">
        <v>17.420000000000002</v>
      </c>
    </row>
    <row r="8618" spans="1:4" ht="25.5">
      <c r="A8618" s="356">
        <v>1966</v>
      </c>
      <c r="B8618" s="357" t="s">
        <v>9063</v>
      </c>
      <c r="C8618" s="356" t="s">
        <v>641</v>
      </c>
      <c r="D8618" s="358">
        <v>20.05</v>
      </c>
    </row>
    <row r="8619" spans="1:4" ht="25.5">
      <c r="A8619" s="356">
        <v>1952</v>
      </c>
      <c r="B8619" s="357" t="s">
        <v>9064</v>
      </c>
      <c r="C8619" s="356" t="s">
        <v>641</v>
      </c>
      <c r="D8619" s="358">
        <v>75.290000000000006</v>
      </c>
    </row>
    <row r="8620" spans="1:4" ht="25.5">
      <c r="A8620" s="356">
        <v>20104</v>
      </c>
      <c r="B8620" s="357" t="s">
        <v>9065</v>
      </c>
      <c r="C8620" s="356" t="s">
        <v>641</v>
      </c>
      <c r="D8620" s="358">
        <v>556.29999999999995</v>
      </c>
    </row>
    <row r="8621" spans="1:4" ht="25.5">
      <c r="A8621" s="356">
        <v>20105</v>
      </c>
      <c r="B8621" s="357" t="s">
        <v>9066</v>
      </c>
      <c r="C8621" s="356" t="s">
        <v>641</v>
      </c>
      <c r="D8621" s="358">
        <v>866.49</v>
      </c>
    </row>
    <row r="8622" spans="1:4" ht="25.5">
      <c r="A8622" s="356">
        <v>1965</v>
      </c>
      <c r="B8622" s="357" t="s">
        <v>9067</v>
      </c>
      <c r="C8622" s="356" t="s">
        <v>641</v>
      </c>
      <c r="D8622" s="358">
        <v>40.64</v>
      </c>
    </row>
    <row r="8623" spans="1:4" ht="25.5">
      <c r="A8623" s="356">
        <v>10765</v>
      </c>
      <c r="B8623" s="357" t="s">
        <v>9068</v>
      </c>
      <c r="C8623" s="356" t="s">
        <v>641</v>
      </c>
      <c r="D8623" s="358">
        <v>10.27</v>
      </c>
    </row>
    <row r="8624" spans="1:4" ht="25.5">
      <c r="A8624" s="356">
        <v>10767</v>
      </c>
      <c r="B8624" s="357" t="s">
        <v>9069</v>
      </c>
      <c r="C8624" s="356" t="s">
        <v>641</v>
      </c>
      <c r="D8624" s="358">
        <v>33.659999999999997</v>
      </c>
    </row>
    <row r="8625" spans="1:4" ht="25.5">
      <c r="A8625" s="356">
        <v>1970</v>
      </c>
      <c r="B8625" s="357" t="s">
        <v>9070</v>
      </c>
      <c r="C8625" s="356" t="s">
        <v>641</v>
      </c>
      <c r="D8625" s="358">
        <v>42.18</v>
      </c>
    </row>
    <row r="8626" spans="1:4" ht="25.5">
      <c r="A8626" s="356">
        <v>1967</v>
      </c>
      <c r="B8626" s="357" t="s">
        <v>9071</v>
      </c>
      <c r="C8626" s="356" t="s">
        <v>641</v>
      </c>
      <c r="D8626" s="358">
        <v>4.6900000000000004</v>
      </c>
    </row>
    <row r="8627" spans="1:4" ht="25.5">
      <c r="A8627" s="356">
        <v>1968</v>
      </c>
      <c r="B8627" s="357" t="s">
        <v>9072</v>
      </c>
      <c r="C8627" s="356" t="s">
        <v>641</v>
      </c>
      <c r="D8627" s="358">
        <v>9.83</v>
      </c>
    </row>
    <row r="8628" spans="1:4" ht="25.5">
      <c r="A8628" s="356">
        <v>1969</v>
      </c>
      <c r="B8628" s="357" t="s">
        <v>9073</v>
      </c>
      <c r="C8628" s="356" t="s">
        <v>641</v>
      </c>
      <c r="D8628" s="358">
        <v>28.93</v>
      </c>
    </row>
    <row r="8629" spans="1:4" ht="25.5">
      <c r="A8629" s="356">
        <v>1839</v>
      </c>
      <c r="B8629" s="357" t="s">
        <v>9074</v>
      </c>
      <c r="C8629" s="356" t="s">
        <v>641</v>
      </c>
      <c r="D8629" s="358">
        <v>154.19</v>
      </c>
    </row>
    <row r="8630" spans="1:4" ht="25.5">
      <c r="A8630" s="356">
        <v>1835</v>
      </c>
      <c r="B8630" s="357" t="s">
        <v>9075</v>
      </c>
      <c r="C8630" s="356" t="s">
        <v>641</v>
      </c>
      <c r="D8630" s="358">
        <v>32.78</v>
      </c>
    </row>
    <row r="8631" spans="1:4" ht="25.5">
      <c r="A8631" s="356">
        <v>1823</v>
      </c>
      <c r="B8631" s="357" t="s">
        <v>9076</v>
      </c>
      <c r="C8631" s="356" t="s">
        <v>641</v>
      </c>
      <c r="D8631" s="358">
        <v>63.38</v>
      </c>
    </row>
    <row r="8632" spans="1:4" ht="25.5">
      <c r="A8632" s="356">
        <v>1827</v>
      </c>
      <c r="B8632" s="357" t="s">
        <v>9077</v>
      </c>
      <c r="C8632" s="356" t="s">
        <v>641</v>
      </c>
      <c r="D8632" s="358">
        <v>152.69</v>
      </c>
    </row>
    <row r="8633" spans="1:4" ht="25.5">
      <c r="A8633" s="356">
        <v>1831</v>
      </c>
      <c r="B8633" s="357" t="s">
        <v>9078</v>
      </c>
      <c r="C8633" s="356" t="s">
        <v>641</v>
      </c>
      <c r="D8633" s="358">
        <v>33.33</v>
      </c>
    </row>
    <row r="8634" spans="1:4" ht="25.5">
      <c r="A8634" s="356">
        <v>1825</v>
      </c>
      <c r="B8634" s="357" t="s">
        <v>9079</v>
      </c>
      <c r="C8634" s="356" t="s">
        <v>641</v>
      </c>
      <c r="D8634" s="358">
        <v>82.26</v>
      </c>
    </row>
    <row r="8635" spans="1:4" ht="25.5">
      <c r="A8635" s="356">
        <v>1828</v>
      </c>
      <c r="B8635" s="357" t="s">
        <v>9080</v>
      </c>
      <c r="C8635" s="356" t="s">
        <v>641</v>
      </c>
      <c r="D8635" s="358">
        <v>186.32</v>
      </c>
    </row>
    <row r="8636" spans="1:4" ht="25.5">
      <c r="A8636" s="356">
        <v>1845</v>
      </c>
      <c r="B8636" s="357" t="s">
        <v>9081</v>
      </c>
      <c r="C8636" s="356" t="s">
        <v>641</v>
      </c>
      <c r="D8636" s="358">
        <v>41.77</v>
      </c>
    </row>
    <row r="8637" spans="1:4" ht="25.5">
      <c r="A8637" s="356">
        <v>1824</v>
      </c>
      <c r="B8637" s="357" t="s">
        <v>9082</v>
      </c>
      <c r="C8637" s="356" t="s">
        <v>641</v>
      </c>
      <c r="D8637" s="358">
        <v>98.61</v>
      </c>
    </row>
    <row r="8638" spans="1:4" ht="25.5">
      <c r="A8638" s="356">
        <v>1941</v>
      </c>
      <c r="B8638" s="357" t="s">
        <v>9083</v>
      </c>
      <c r="C8638" s="356" t="s">
        <v>641</v>
      </c>
      <c r="D8638" s="358">
        <v>26.19</v>
      </c>
    </row>
    <row r="8639" spans="1:4" ht="25.5">
      <c r="A8639" s="356">
        <v>1940</v>
      </c>
      <c r="B8639" s="357" t="s">
        <v>9084</v>
      </c>
      <c r="C8639" s="356" t="s">
        <v>641</v>
      </c>
      <c r="D8639" s="358">
        <v>19.8</v>
      </c>
    </row>
    <row r="8640" spans="1:4" ht="25.5">
      <c r="A8640" s="356">
        <v>1937</v>
      </c>
      <c r="B8640" s="357" t="s">
        <v>9085</v>
      </c>
      <c r="C8640" s="356" t="s">
        <v>641</v>
      </c>
      <c r="D8640" s="358">
        <v>4.1100000000000003</v>
      </c>
    </row>
    <row r="8641" spans="1:4" ht="25.5">
      <c r="A8641" s="356">
        <v>1939</v>
      </c>
      <c r="B8641" s="357" t="s">
        <v>9086</v>
      </c>
      <c r="C8641" s="356" t="s">
        <v>641</v>
      </c>
      <c r="D8641" s="358">
        <v>8.14</v>
      </c>
    </row>
    <row r="8642" spans="1:4" ht="25.5">
      <c r="A8642" s="356">
        <v>1942</v>
      </c>
      <c r="B8642" s="357" t="s">
        <v>9087</v>
      </c>
      <c r="C8642" s="356" t="s">
        <v>641</v>
      </c>
      <c r="D8642" s="358">
        <v>37.380000000000003</v>
      </c>
    </row>
    <row r="8643" spans="1:4" ht="25.5">
      <c r="A8643" s="356">
        <v>1938</v>
      </c>
      <c r="B8643" s="357" t="s">
        <v>9088</v>
      </c>
      <c r="C8643" s="356" t="s">
        <v>641</v>
      </c>
      <c r="D8643" s="358">
        <v>5.2</v>
      </c>
    </row>
    <row r="8644" spans="1:4" ht="38.25">
      <c r="A8644" s="356">
        <v>42692</v>
      </c>
      <c r="B8644" s="357" t="s">
        <v>9089</v>
      </c>
      <c r="C8644" s="356" t="s">
        <v>641</v>
      </c>
      <c r="D8644" s="358">
        <v>515.53</v>
      </c>
    </row>
    <row r="8645" spans="1:4" ht="38.25">
      <c r="A8645" s="356">
        <v>42693</v>
      </c>
      <c r="B8645" s="357" t="s">
        <v>9090</v>
      </c>
      <c r="C8645" s="356" t="s">
        <v>641</v>
      </c>
      <c r="D8645" s="358">
        <v>848.02</v>
      </c>
    </row>
    <row r="8646" spans="1:4" ht="38.25">
      <c r="A8646" s="356">
        <v>42695</v>
      </c>
      <c r="B8646" s="357" t="s">
        <v>9091</v>
      </c>
      <c r="C8646" s="356" t="s">
        <v>641</v>
      </c>
      <c r="D8646" s="358">
        <v>644.79</v>
      </c>
    </row>
    <row r="8647" spans="1:4" ht="38.25">
      <c r="A8647" s="356">
        <v>42694</v>
      </c>
      <c r="B8647" s="357" t="s">
        <v>9092</v>
      </c>
      <c r="C8647" s="356" t="s">
        <v>641</v>
      </c>
      <c r="D8647" s="358">
        <v>953.24</v>
      </c>
    </row>
    <row r="8648" spans="1:4" ht="38.25">
      <c r="A8648" s="356">
        <v>20097</v>
      </c>
      <c r="B8648" s="357" t="s">
        <v>9093</v>
      </c>
      <c r="C8648" s="356" t="s">
        <v>641</v>
      </c>
      <c r="D8648" s="358">
        <v>39.85</v>
      </c>
    </row>
    <row r="8649" spans="1:4" ht="38.25">
      <c r="A8649" s="356">
        <v>20098</v>
      </c>
      <c r="B8649" s="357" t="s">
        <v>9094</v>
      </c>
      <c r="C8649" s="356" t="s">
        <v>641</v>
      </c>
      <c r="D8649" s="358">
        <v>134.37</v>
      </c>
    </row>
    <row r="8650" spans="1:4" ht="38.25">
      <c r="A8650" s="356">
        <v>20096</v>
      </c>
      <c r="B8650" s="357" t="s">
        <v>9095</v>
      </c>
      <c r="C8650" s="356" t="s">
        <v>641</v>
      </c>
      <c r="D8650" s="358">
        <v>26.07</v>
      </c>
    </row>
    <row r="8651" spans="1:4" ht="25.5">
      <c r="A8651" s="356">
        <v>1964</v>
      </c>
      <c r="B8651" s="357" t="s">
        <v>9096</v>
      </c>
      <c r="C8651" s="356" t="s">
        <v>641</v>
      </c>
      <c r="D8651" s="358">
        <v>24.1</v>
      </c>
    </row>
    <row r="8652" spans="1:4" ht="25.5">
      <c r="A8652" s="356">
        <v>1880</v>
      </c>
      <c r="B8652" s="357" t="s">
        <v>9097</v>
      </c>
      <c r="C8652" s="356" t="s">
        <v>641</v>
      </c>
      <c r="D8652" s="358">
        <v>2.39</v>
      </c>
    </row>
    <row r="8653" spans="1:4" ht="25.5">
      <c r="A8653" s="356">
        <v>39274</v>
      </c>
      <c r="B8653" s="357" t="s">
        <v>9098</v>
      </c>
      <c r="C8653" s="356" t="s">
        <v>641</v>
      </c>
      <c r="D8653" s="358">
        <v>1.85</v>
      </c>
    </row>
    <row r="8654" spans="1:4" ht="38.25">
      <c r="A8654" s="356">
        <v>2628</v>
      </c>
      <c r="B8654" s="357" t="s">
        <v>9099</v>
      </c>
      <c r="C8654" s="356" t="s">
        <v>641</v>
      </c>
      <c r="D8654" s="358">
        <v>203.73</v>
      </c>
    </row>
    <row r="8655" spans="1:4" ht="38.25">
      <c r="A8655" s="356">
        <v>2622</v>
      </c>
      <c r="B8655" s="357" t="s">
        <v>9100</v>
      </c>
      <c r="C8655" s="356" t="s">
        <v>641</v>
      </c>
      <c r="D8655" s="358">
        <v>4.84</v>
      </c>
    </row>
    <row r="8656" spans="1:4" ht="38.25">
      <c r="A8656" s="356">
        <v>2623</v>
      </c>
      <c r="B8656" s="357" t="s">
        <v>9101</v>
      </c>
      <c r="C8656" s="356" t="s">
        <v>641</v>
      </c>
      <c r="D8656" s="358">
        <v>5.82</v>
      </c>
    </row>
    <row r="8657" spans="1:4" ht="38.25">
      <c r="A8657" s="356">
        <v>2624</v>
      </c>
      <c r="B8657" s="357" t="s">
        <v>9102</v>
      </c>
      <c r="C8657" s="356" t="s">
        <v>641</v>
      </c>
      <c r="D8657" s="358">
        <v>9.26</v>
      </c>
    </row>
    <row r="8658" spans="1:4" ht="38.25">
      <c r="A8658" s="356">
        <v>2625</v>
      </c>
      <c r="B8658" s="357" t="s">
        <v>9103</v>
      </c>
      <c r="C8658" s="356" t="s">
        <v>641</v>
      </c>
      <c r="D8658" s="358">
        <v>19.55</v>
      </c>
    </row>
    <row r="8659" spans="1:4" ht="38.25">
      <c r="A8659" s="356">
        <v>2626</v>
      </c>
      <c r="B8659" s="357" t="s">
        <v>9104</v>
      </c>
      <c r="C8659" s="356" t="s">
        <v>641</v>
      </c>
      <c r="D8659" s="358">
        <v>28.64</v>
      </c>
    </row>
    <row r="8660" spans="1:4" ht="38.25">
      <c r="A8660" s="356">
        <v>2630</v>
      </c>
      <c r="B8660" s="357" t="s">
        <v>9105</v>
      </c>
      <c r="C8660" s="356" t="s">
        <v>641</v>
      </c>
      <c r="D8660" s="358">
        <v>43.56</v>
      </c>
    </row>
    <row r="8661" spans="1:4" ht="38.25">
      <c r="A8661" s="356">
        <v>2627</v>
      </c>
      <c r="B8661" s="357" t="s">
        <v>9106</v>
      </c>
      <c r="C8661" s="356" t="s">
        <v>641</v>
      </c>
      <c r="D8661" s="358">
        <v>76.739999999999995</v>
      </c>
    </row>
    <row r="8662" spans="1:4" ht="38.25">
      <c r="A8662" s="356">
        <v>2629</v>
      </c>
      <c r="B8662" s="357" t="s">
        <v>9107</v>
      </c>
      <c r="C8662" s="356" t="s">
        <v>641</v>
      </c>
      <c r="D8662" s="358">
        <v>103.79</v>
      </c>
    </row>
    <row r="8663" spans="1:4" ht="25.5">
      <c r="A8663" s="356">
        <v>12033</v>
      </c>
      <c r="B8663" s="357" t="s">
        <v>9108</v>
      </c>
      <c r="C8663" s="356" t="s">
        <v>641</v>
      </c>
      <c r="D8663" s="358">
        <v>7.63</v>
      </c>
    </row>
    <row r="8664" spans="1:4" ht="25.5">
      <c r="A8664" s="356">
        <v>40408</v>
      </c>
      <c r="B8664" s="357" t="s">
        <v>9109</v>
      </c>
      <c r="C8664" s="356" t="s">
        <v>641</v>
      </c>
      <c r="D8664" s="358">
        <v>5.01</v>
      </c>
    </row>
    <row r="8665" spans="1:4" ht="25.5">
      <c r="A8665" s="356">
        <v>40409</v>
      </c>
      <c r="B8665" s="357" t="s">
        <v>9110</v>
      </c>
      <c r="C8665" s="356" t="s">
        <v>641</v>
      </c>
      <c r="D8665" s="358">
        <v>1.77</v>
      </c>
    </row>
    <row r="8666" spans="1:4" ht="25.5">
      <c r="A8666" s="356">
        <v>39276</v>
      </c>
      <c r="B8666" s="357" t="s">
        <v>9111</v>
      </c>
      <c r="C8666" s="356" t="s">
        <v>641</v>
      </c>
      <c r="D8666" s="358">
        <v>4.5199999999999996</v>
      </c>
    </row>
    <row r="8667" spans="1:4" ht="25.5">
      <c r="A8667" s="356">
        <v>39277</v>
      </c>
      <c r="B8667" s="357" t="s">
        <v>9112</v>
      </c>
      <c r="C8667" s="356" t="s">
        <v>641</v>
      </c>
      <c r="D8667" s="358">
        <v>12.2</v>
      </c>
    </row>
    <row r="8668" spans="1:4" ht="25.5">
      <c r="A8668" s="356">
        <v>12034</v>
      </c>
      <c r="B8668" s="357" t="s">
        <v>9113</v>
      </c>
      <c r="C8668" s="356" t="s">
        <v>641</v>
      </c>
      <c r="D8668" s="358">
        <v>3.46</v>
      </c>
    </row>
    <row r="8669" spans="1:4" ht="25.5">
      <c r="A8669" s="356">
        <v>39879</v>
      </c>
      <c r="B8669" s="357" t="s">
        <v>9114</v>
      </c>
      <c r="C8669" s="356" t="s">
        <v>641</v>
      </c>
      <c r="D8669" s="358">
        <v>5.33</v>
      </c>
    </row>
    <row r="8670" spans="1:4" ht="25.5">
      <c r="A8670" s="356">
        <v>39880</v>
      </c>
      <c r="B8670" s="357" t="s">
        <v>9115</v>
      </c>
      <c r="C8670" s="356" t="s">
        <v>641</v>
      </c>
      <c r="D8670" s="358">
        <v>11.81</v>
      </c>
    </row>
    <row r="8671" spans="1:4" ht="25.5">
      <c r="A8671" s="356">
        <v>39881</v>
      </c>
      <c r="B8671" s="357" t="s">
        <v>9116</v>
      </c>
      <c r="C8671" s="356" t="s">
        <v>641</v>
      </c>
      <c r="D8671" s="358">
        <v>18.96</v>
      </c>
    </row>
    <row r="8672" spans="1:4" ht="25.5">
      <c r="A8672" s="356">
        <v>39882</v>
      </c>
      <c r="B8672" s="357" t="s">
        <v>9117</v>
      </c>
      <c r="C8672" s="356" t="s">
        <v>641</v>
      </c>
      <c r="D8672" s="358">
        <v>49.95</v>
      </c>
    </row>
    <row r="8673" spans="1:4" ht="25.5">
      <c r="A8673" s="356">
        <v>39883</v>
      </c>
      <c r="B8673" s="357" t="s">
        <v>9118</v>
      </c>
      <c r="C8673" s="356" t="s">
        <v>641</v>
      </c>
      <c r="D8673" s="358">
        <v>79.77</v>
      </c>
    </row>
    <row r="8674" spans="1:4" ht="25.5">
      <c r="A8674" s="356">
        <v>39884</v>
      </c>
      <c r="B8674" s="357" t="s">
        <v>9119</v>
      </c>
      <c r="C8674" s="356" t="s">
        <v>641</v>
      </c>
      <c r="D8674" s="358">
        <v>118.48</v>
      </c>
    </row>
    <row r="8675" spans="1:4" ht="25.5">
      <c r="A8675" s="356">
        <v>39885</v>
      </c>
      <c r="B8675" s="357" t="s">
        <v>9120</v>
      </c>
      <c r="C8675" s="356" t="s">
        <v>641</v>
      </c>
      <c r="D8675" s="358">
        <v>281.58999999999997</v>
      </c>
    </row>
    <row r="8676" spans="1:4" ht="25.5">
      <c r="A8676" s="356">
        <v>1777</v>
      </c>
      <c r="B8676" s="357" t="s">
        <v>9121</v>
      </c>
      <c r="C8676" s="356" t="s">
        <v>641</v>
      </c>
      <c r="D8676" s="358">
        <v>61.9</v>
      </c>
    </row>
    <row r="8677" spans="1:4" ht="25.5">
      <c r="A8677" s="356">
        <v>1819</v>
      </c>
      <c r="B8677" s="357" t="s">
        <v>9122</v>
      </c>
      <c r="C8677" s="356" t="s">
        <v>641</v>
      </c>
      <c r="D8677" s="358">
        <v>45.03</v>
      </c>
    </row>
    <row r="8678" spans="1:4" ht="25.5">
      <c r="A8678" s="356">
        <v>1775</v>
      </c>
      <c r="B8678" s="357" t="s">
        <v>9123</v>
      </c>
      <c r="C8678" s="356" t="s">
        <v>641</v>
      </c>
      <c r="D8678" s="358">
        <v>13.47</v>
      </c>
    </row>
    <row r="8679" spans="1:4" ht="25.5">
      <c r="A8679" s="356">
        <v>1776</v>
      </c>
      <c r="B8679" s="357" t="s">
        <v>9124</v>
      </c>
      <c r="C8679" s="356" t="s">
        <v>641</v>
      </c>
      <c r="D8679" s="358">
        <v>36.64</v>
      </c>
    </row>
    <row r="8680" spans="1:4" ht="25.5">
      <c r="A8680" s="356">
        <v>1778</v>
      </c>
      <c r="B8680" s="357" t="s">
        <v>9125</v>
      </c>
      <c r="C8680" s="356" t="s">
        <v>641</v>
      </c>
      <c r="D8680" s="358">
        <v>149.82</v>
      </c>
    </row>
    <row r="8681" spans="1:4" ht="25.5">
      <c r="A8681" s="356">
        <v>1818</v>
      </c>
      <c r="B8681" s="357" t="s">
        <v>9126</v>
      </c>
      <c r="C8681" s="356" t="s">
        <v>641</v>
      </c>
      <c r="D8681" s="358">
        <v>99.45</v>
      </c>
    </row>
    <row r="8682" spans="1:4" ht="25.5">
      <c r="A8682" s="356">
        <v>1820</v>
      </c>
      <c r="B8682" s="357" t="s">
        <v>9127</v>
      </c>
      <c r="C8682" s="356" t="s">
        <v>641</v>
      </c>
      <c r="D8682" s="358">
        <v>19.45</v>
      </c>
    </row>
    <row r="8683" spans="1:4" ht="25.5">
      <c r="A8683" s="356">
        <v>1779</v>
      </c>
      <c r="B8683" s="357" t="s">
        <v>9128</v>
      </c>
      <c r="C8683" s="356" t="s">
        <v>641</v>
      </c>
      <c r="D8683" s="358">
        <v>217.9</v>
      </c>
    </row>
    <row r="8684" spans="1:4" ht="25.5">
      <c r="A8684" s="356">
        <v>1780</v>
      </c>
      <c r="B8684" s="357" t="s">
        <v>9129</v>
      </c>
      <c r="C8684" s="356" t="s">
        <v>641</v>
      </c>
      <c r="D8684" s="358">
        <v>449.2</v>
      </c>
    </row>
    <row r="8685" spans="1:4" ht="25.5">
      <c r="A8685" s="356">
        <v>1783</v>
      </c>
      <c r="B8685" s="357" t="s">
        <v>9130</v>
      </c>
      <c r="C8685" s="356" t="s">
        <v>641</v>
      </c>
      <c r="D8685" s="358">
        <v>47.49</v>
      </c>
    </row>
    <row r="8686" spans="1:4" ht="25.5">
      <c r="A8686" s="356">
        <v>1782</v>
      </c>
      <c r="B8686" s="357" t="s">
        <v>9131</v>
      </c>
      <c r="C8686" s="356" t="s">
        <v>641</v>
      </c>
      <c r="D8686" s="358">
        <v>37.549999999999997</v>
      </c>
    </row>
    <row r="8687" spans="1:4" ht="25.5">
      <c r="A8687" s="356">
        <v>1817</v>
      </c>
      <c r="B8687" s="357" t="s">
        <v>9132</v>
      </c>
      <c r="C8687" s="356" t="s">
        <v>641</v>
      </c>
      <c r="D8687" s="358">
        <v>11.19</v>
      </c>
    </row>
    <row r="8688" spans="1:4" ht="25.5">
      <c r="A8688" s="356">
        <v>1781</v>
      </c>
      <c r="B8688" s="357" t="s">
        <v>9133</v>
      </c>
      <c r="C8688" s="356" t="s">
        <v>641</v>
      </c>
      <c r="D8688" s="358">
        <v>24.46</v>
      </c>
    </row>
    <row r="8689" spans="1:4" ht="25.5">
      <c r="A8689" s="356">
        <v>1784</v>
      </c>
      <c r="B8689" s="357" t="s">
        <v>9134</v>
      </c>
      <c r="C8689" s="356" t="s">
        <v>641</v>
      </c>
      <c r="D8689" s="358">
        <v>134.11000000000001</v>
      </c>
    </row>
    <row r="8690" spans="1:4" ht="25.5">
      <c r="A8690" s="356">
        <v>1810</v>
      </c>
      <c r="B8690" s="357" t="s">
        <v>9135</v>
      </c>
      <c r="C8690" s="356" t="s">
        <v>641</v>
      </c>
      <c r="D8690" s="358">
        <v>74.39</v>
      </c>
    </row>
    <row r="8691" spans="1:4" ht="25.5">
      <c r="A8691" s="356">
        <v>1811</v>
      </c>
      <c r="B8691" s="357" t="s">
        <v>9136</v>
      </c>
      <c r="C8691" s="356" t="s">
        <v>641</v>
      </c>
      <c r="D8691" s="358">
        <v>16.09</v>
      </c>
    </row>
    <row r="8692" spans="1:4" ht="25.5">
      <c r="A8692" s="356">
        <v>1812</v>
      </c>
      <c r="B8692" s="357" t="s">
        <v>9137</v>
      </c>
      <c r="C8692" s="356" t="s">
        <v>641</v>
      </c>
      <c r="D8692" s="358">
        <v>187.78</v>
      </c>
    </row>
    <row r="8693" spans="1:4" ht="25.5">
      <c r="A8693" s="356">
        <v>40386</v>
      </c>
      <c r="B8693" s="357" t="s">
        <v>9138</v>
      </c>
      <c r="C8693" s="356" t="s">
        <v>641</v>
      </c>
      <c r="D8693" s="358">
        <v>78.05</v>
      </c>
    </row>
    <row r="8694" spans="1:4" ht="25.5">
      <c r="A8694" s="356">
        <v>40384</v>
      </c>
      <c r="B8694" s="357" t="s">
        <v>9139</v>
      </c>
      <c r="C8694" s="356" t="s">
        <v>641</v>
      </c>
      <c r="D8694" s="358">
        <v>53.44</v>
      </c>
    </row>
    <row r="8695" spans="1:4" ht="25.5">
      <c r="A8695" s="356">
        <v>40379</v>
      </c>
      <c r="B8695" s="357" t="s">
        <v>9140</v>
      </c>
      <c r="C8695" s="356" t="s">
        <v>641</v>
      </c>
      <c r="D8695" s="358">
        <v>18.47</v>
      </c>
    </row>
    <row r="8696" spans="1:4" ht="25.5">
      <c r="A8696" s="356">
        <v>40423</v>
      </c>
      <c r="B8696" s="357" t="s">
        <v>9141</v>
      </c>
      <c r="C8696" s="356" t="s">
        <v>641</v>
      </c>
      <c r="D8696" s="358">
        <v>34.96</v>
      </c>
    </row>
    <row r="8697" spans="1:4" ht="25.5">
      <c r="A8697" s="356">
        <v>40389</v>
      </c>
      <c r="B8697" s="357" t="s">
        <v>9142</v>
      </c>
      <c r="C8697" s="356" t="s">
        <v>641</v>
      </c>
      <c r="D8697" s="358">
        <v>221.71</v>
      </c>
    </row>
    <row r="8698" spans="1:4" ht="25.5">
      <c r="A8698" s="356">
        <v>40388</v>
      </c>
      <c r="B8698" s="357" t="s">
        <v>9143</v>
      </c>
      <c r="C8698" s="356" t="s">
        <v>641</v>
      </c>
      <c r="D8698" s="358">
        <v>110.97</v>
      </c>
    </row>
    <row r="8699" spans="1:4" ht="25.5">
      <c r="A8699" s="356">
        <v>40381</v>
      </c>
      <c r="B8699" s="357" t="s">
        <v>9144</v>
      </c>
      <c r="C8699" s="356" t="s">
        <v>641</v>
      </c>
      <c r="D8699" s="358">
        <v>24.63</v>
      </c>
    </row>
    <row r="8700" spans="1:4" ht="25.5">
      <c r="A8700" s="356">
        <v>40391</v>
      </c>
      <c r="B8700" s="357" t="s">
        <v>9145</v>
      </c>
      <c r="C8700" s="356" t="s">
        <v>641</v>
      </c>
      <c r="D8700" s="358">
        <v>575.45000000000005</v>
      </c>
    </row>
    <row r="8701" spans="1:4" ht="25.5">
      <c r="A8701" s="356">
        <v>40414</v>
      </c>
      <c r="B8701" s="357" t="s">
        <v>9146</v>
      </c>
      <c r="C8701" s="356" t="s">
        <v>641</v>
      </c>
      <c r="D8701" s="358">
        <v>21.2</v>
      </c>
    </row>
    <row r="8702" spans="1:4" ht="25.5">
      <c r="A8702" s="356">
        <v>40416</v>
      </c>
      <c r="B8702" s="357" t="s">
        <v>9147</v>
      </c>
      <c r="C8702" s="356" t="s">
        <v>641</v>
      </c>
      <c r="D8702" s="358">
        <v>29.31</v>
      </c>
    </row>
    <row r="8703" spans="1:4" ht="25.5">
      <c r="A8703" s="356">
        <v>40418</v>
      </c>
      <c r="B8703" s="357" t="s">
        <v>9148</v>
      </c>
      <c r="C8703" s="356" t="s">
        <v>641</v>
      </c>
      <c r="D8703" s="358">
        <v>34.96</v>
      </c>
    </row>
    <row r="8704" spans="1:4" ht="38.25">
      <c r="A8704" s="356">
        <v>2609</v>
      </c>
      <c r="B8704" s="357" t="s">
        <v>9149</v>
      </c>
      <c r="C8704" s="356" t="s">
        <v>641</v>
      </c>
      <c r="D8704" s="358">
        <v>4.54</v>
      </c>
    </row>
    <row r="8705" spans="1:4" ht="38.25">
      <c r="A8705" s="356">
        <v>2634</v>
      </c>
      <c r="B8705" s="357" t="s">
        <v>9150</v>
      </c>
      <c r="C8705" s="356" t="s">
        <v>641</v>
      </c>
      <c r="D8705" s="358">
        <v>5.97</v>
      </c>
    </row>
    <row r="8706" spans="1:4" ht="38.25">
      <c r="A8706" s="356">
        <v>2611</v>
      </c>
      <c r="B8706" s="357" t="s">
        <v>9151</v>
      </c>
      <c r="C8706" s="356" t="s">
        <v>641</v>
      </c>
      <c r="D8706" s="358">
        <v>16.82</v>
      </c>
    </row>
    <row r="8707" spans="1:4" ht="25.5">
      <c r="A8707" s="356">
        <v>34359</v>
      </c>
      <c r="B8707" s="357" t="s">
        <v>9152</v>
      </c>
      <c r="C8707" s="356" t="s">
        <v>641</v>
      </c>
      <c r="D8707" s="358">
        <v>10.26</v>
      </c>
    </row>
    <row r="8708" spans="1:4" ht="25.5">
      <c r="A8708" s="356">
        <v>1789</v>
      </c>
      <c r="B8708" s="357" t="s">
        <v>9153</v>
      </c>
      <c r="C8708" s="356" t="s">
        <v>641</v>
      </c>
      <c r="D8708" s="358">
        <v>59.41</v>
      </c>
    </row>
    <row r="8709" spans="1:4" ht="25.5">
      <c r="A8709" s="356">
        <v>1788</v>
      </c>
      <c r="B8709" s="357" t="s">
        <v>9154</v>
      </c>
      <c r="C8709" s="356" t="s">
        <v>641</v>
      </c>
      <c r="D8709" s="358">
        <v>47.62</v>
      </c>
    </row>
    <row r="8710" spans="1:4" ht="25.5">
      <c r="A8710" s="356">
        <v>1786</v>
      </c>
      <c r="B8710" s="357" t="s">
        <v>9155</v>
      </c>
      <c r="C8710" s="356" t="s">
        <v>641</v>
      </c>
      <c r="D8710" s="358">
        <v>11.82</v>
      </c>
    </row>
    <row r="8711" spans="1:4" ht="25.5">
      <c r="A8711" s="356">
        <v>1787</v>
      </c>
      <c r="B8711" s="357" t="s">
        <v>9156</v>
      </c>
      <c r="C8711" s="356" t="s">
        <v>641</v>
      </c>
      <c r="D8711" s="358">
        <v>28.31</v>
      </c>
    </row>
    <row r="8712" spans="1:4" ht="25.5">
      <c r="A8712" s="356">
        <v>1791</v>
      </c>
      <c r="B8712" s="357" t="s">
        <v>9157</v>
      </c>
      <c r="C8712" s="356" t="s">
        <v>641</v>
      </c>
      <c r="D8712" s="358">
        <v>171.69</v>
      </c>
    </row>
    <row r="8713" spans="1:4" ht="25.5">
      <c r="A8713" s="356">
        <v>1790</v>
      </c>
      <c r="B8713" s="357" t="s">
        <v>9158</v>
      </c>
      <c r="C8713" s="356" t="s">
        <v>641</v>
      </c>
      <c r="D8713" s="358">
        <v>98.93</v>
      </c>
    </row>
    <row r="8714" spans="1:4" ht="25.5">
      <c r="A8714" s="356">
        <v>1813</v>
      </c>
      <c r="B8714" s="357" t="s">
        <v>9159</v>
      </c>
      <c r="C8714" s="356" t="s">
        <v>641</v>
      </c>
      <c r="D8714" s="358">
        <v>18.760000000000002</v>
      </c>
    </row>
    <row r="8715" spans="1:4" ht="25.5">
      <c r="A8715" s="356">
        <v>1792</v>
      </c>
      <c r="B8715" s="357" t="s">
        <v>9160</v>
      </c>
      <c r="C8715" s="356" t="s">
        <v>641</v>
      </c>
      <c r="D8715" s="358">
        <v>231.75</v>
      </c>
    </row>
    <row r="8716" spans="1:4" ht="25.5">
      <c r="A8716" s="356">
        <v>1793</v>
      </c>
      <c r="B8716" s="357" t="s">
        <v>9161</v>
      </c>
      <c r="C8716" s="356" t="s">
        <v>641</v>
      </c>
      <c r="D8716" s="358">
        <v>468.3</v>
      </c>
    </row>
    <row r="8717" spans="1:4" ht="25.5">
      <c r="A8717" s="356">
        <v>1809</v>
      </c>
      <c r="B8717" s="357" t="s">
        <v>9162</v>
      </c>
      <c r="C8717" s="356" t="s">
        <v>641</v>
      </c>
      <c r="D8717" s="358">
        <v>55.69</v>
      </c>
    </row>
    <row r="8718" spans="1:4" ht="25.5">
      <c r="A8718" s="356">
        <v>1814</v>
      </c>
      <c r="B8718" s="357" t="s">
        <v>9163</v>
      </c>
      <c r="C8718" s="356" t="s">
        <v>641</v>
      </c>
      <c r="D8718" s="358">
        <v>45.75</v>
      </c>
    </row>
    <row r="8719" spans="1:4" ht="25.5">
      <c r="A8719" s="356">
        <v>1803</v>
      </c>
      <c r="B8719" s="357" t="s">
        <v>9164</v>
      </c>
      <c r="C8719" s="356" t="s">
        <v>641</v>
      </c>
      <c r="D8719" s="358">
        <v>11.56</v>
      </c>
    </row>
    <row r="8720" spans="1:4" ht="25.5">
      <c r="A8720" s="356">
        <v>1805</v>
      </c>
      <c r="B8720" s="357" t="s">
        <v>9165</v>
      </c>
      <c r="C8720" s="356" t="s">
        <v>641</v>
      </c>
      <c r="D8720" s="358">
        <v>26.55</v>
      </c>
    </row>
    <row r="8721" spans="1:4" ht="25.5">
      <c r="A8721" s="356">
        <v>1821</v>
      </c>
      <c r="B8721" s="357" t="s">
        <v>9166</v>
      </c>
      <c r="C8721" s="356" t="s">
        <v>641</v>
      </c>
      <c r="D8721" s="358">
        <v>156.86000000000001</v>
      </c>
    </row>
    <row r="8722" spans="1:4" ht="25.5">
      <c r="A8722" s="356">
        <v>1806</v>
      </c>
      <c r="B8722" s="357" t="s">
        <v>9167</v>
      </c>
      <c r="C8722" s="356" t="s">
        <v>641</v>
      </c>
      <c r="D8722" s="358">
        <v>93.37</v>
      </c>
    </row>
    <row r="8723" spans="1:4" ht="25.5">
      <c r="A8723" s="356">
        <v>1804</v>
      </c>
      <c r="B8723" s="357" t="s">
        <v>9168</v>
      </c>
      <c r="C8723" s="356" t="s">
        <v>641</v>
      </c>
      <c r="D8723" s="358">
        <v>16.46</v>
      </c>
    </row>
    <row r="8724" spans="1:4" ht="25.5">
      <c r="A8724" s="356">
        <v>1807</v>
      </c>
      <c r="B8724" s="357" t="s">
        <v>9169</v>
      </c>
      <c r="C8724" s="356" t="s">
        <v>641</v>
      </c>
      <c r="D8724" s="358">
        <v>224.34</v>
      </c>
    </row>
    <row r="8725" spans="1:4" ht="25.5">
      <c r="A8725" s="356">
        <v>1808</v>
      </c>
      <c r="B8725" s="357" t="s">
        <v>9170</v>
      </c>
      <c r="C8725" s="356" t="s">
        <v>641</v>
      </c>
      <c r="D8725" s="358">
        <v>449.76</v>
      </c>
    </row>
    <row r="8726" spans="1:4" ht="25.5">
      <c r="A8726" s="356">
        <v>1797</v>
      </c>
      <c r="B8726" s="357" t="s">
        <v>9171</v>
      </c>
      <c r="C8726" s="356" t="s">
        <v>641</v>
      </c>
      <c r="D8726" s="358">
        <v>67.45</v>
      </c>
    </row>
    <row r="8727" spans="1:4" ht="25.5">
      <c r="A8727" s="356">
        <v>1796</v>
      </c>
      <c r="B8727" s="357" t="s">
        <v>9172</v>
      </c>
      <c r="C8727" s="356" t="s">
        <v>641</v>
      </c>
      <c r="D8727" s="358">
        <v>51.74</v>
      </c>
    </row>
    <row r="8728" spans="1:4" ht="25.5">
      <c r="A8728" s="356">
        <v>1794</v>
      </c>
      <c r="B8728" s="357" t="s">
        <v>9173</v>
      </c>
      <c r="C8728" s="356" t="s">
        <v>641</v>
      </c>
      <c r="D8728" s="358">
        <v>12.35</v>
      </c>
    </row>
    <row r="8729" spans="1:4" ht="25.5">
      <c r="A8729" s="356">
        <v>1816</v>
      </c>
      <c r="B8729" s="357" t="s">
        <v>9174</v>
      </c>
      <c r="C8729" s="356" t="s">
        <v>641</v>
      </c>
      <c r="D8729" s="358">
        <v>27.85</v>
      </c>
    </row>
    <row r="8730" spans="1:4" ht="25.5">
      <c r="A8730" s="356">
        <v>1815</v>
      </c>
      <c r="B8730" s="357" t="s">
        <v>9175</v>
      </c>
      <c r="C8730" s="356" t="s">
        <v>641</v>
      </c>
      <c r="D8730" s="358">
        <v>213.88</v>
      </c>
    </row>
    <row r="8731" spans="1:4" ht="25.5">
      <c r="A8731" s="356">
        <v>1798</v>
      </c>
      <c r="B8731" s="357" t="s">
        <v>9176</v>
      </c>
      <c r="C8731" s="356" t="s">
        <v>641</v>
      </c>
      <c r="D8731" s="358">
        <v>95.7</v>
      </c>
    </row>
    <row r="8732" spans="1:4" ht="25.5">
      <c r="A8732" s="356">
        <v>1795</v>
      </c>
      <c r="B8732" s="357" t="s">
        <v>9177</v>
      </c>
      <c r="C8732" s="356" t="s">
        <v>641</v>
      </c>
      <c r="D8732" s="358">
        <v>17.11</v>
      </c>
    </row>
    <row r="8733" spans="1:4" ht="25.5">
      <c r="A8733" s="356">
        <v>1799</v>
      </c>
      <c r="B8733" s="357" t="s">
        <v>9178</v>
      </c>
      <c r="C8733" s="356" t="s">
        <v>641</v>
      </c>
      <c r="D8733" s="358">
        <v>278.56</v>
      </c>
    </row>
    <row r="8734" spans="1:4" ht="25.5">
      <c r="A8734" s="356">
        <v>1800</v>
      </c>
      <c r="B8734" s="357" t="s">
        <v>9179</v>
      </c>
      <c r="C8734" s="356" t="s">
        <v>641</v>
      </c>
      <c r="D8734" s="358">
        <v>531.80999999999995</v>
      </c>
    </row>
    <row r="8735" spans="1:4" ht="25.5">
      <c r="A8735" s="356">
        <v>1802</v>
      </c>
      <c r="B8735" s="357" t="s">
        <v>9180</v>
      </c>
      <c r="C8735" s="356" t="s">
        <v>641</v>
      </c>
      <c r="D8735" s="358">
        <v>1330.28</v>
      </c>
    </row>
    <row r="8736" spans="1:4" ht="25.5">
      <c r="A8736" s="356">
        <v>40385</v>
      </c>
      <c r="B8736" s="357" t="s">
        <v>9181</v>
      </c>
      <c r="C8736" s="356" t="s">
        <v>641</v>
      </c>
      <c r="D8736" s="358">
        <v>78.05</v>
      </c>
    </row>
    <row r="8737" spans="1:4" ht="25.5">
      <c r="A8737" s="356">
        <v>40383</v>
      </c>
      <c r="B8737" s="357" t="s">
        <v>9182</v>
      </c>
      <c r="C8737" s="356" t="s">
        <v>641</v>
      </c>
      <c r="D8737" s="358">
        <v>53.44</v>
      </c>
    </row>
    <row r="8738" spans="1:4" ht="25.5">
      <c r="A8738" s="356">
        <v>40378</v>
      </c>
      <c r="B8738" s="357" t="s">
        <v>9183</v>
      </c>
      <c r="C8738" s="356" t="s">
        <v>641</v>
      </c>
      <c r="D8738" s="358">
        <v>18.47</v>
      </c>
    </row>
    <row r="8739" spans="1:4" ht="25.5">
      <c r="A8739" s="356">
        <v>40382</v>
      </c>
      <c r="B8739" s="357" t="s">
        <v>9184</v>
      </c>
      <c r="C8739" s="356" t="s">
        <v>641</v>
      </c>
      <c r="D8739" s="358">
        <v>34.96</v>
      </c>
    </row>
    <row r="8740" spans="1:4" ht="25.5">
      <c r="A8740" s="356">
        <v>40422</v>
      </c>
      <c r="B8740" s="357" t="s">
        <v>9185</v>
      </c>
      <c r="C8740" s="356" t="s">
        <v>641</v>
      </c>
      <c r="D8740" s="358">
        <v>238.17</v>
      </c>
    </row>
    <row r="8741" spans="1:4" ht="25.5">
      <c r="A8741" s="356">
        <v>40387</v>
      </c>
      <c r="B8741" s="357" t="s">
        <v>9186</v>
      </c>
      <c r="C8741" s="356" t="s">
        <v>641</v>
      </c>
      <c r="D8741" s="358">
        <v>121.26</v>
      </c>
    </row>
    <row r="8742" spans="1:4" ht="25.5">
      <c r="A8742" s="356">
        <v>40380</v>
      </c>
      <c r="B8742" s="357" t="s">
        <v>9187</v>
      </c>
      <c r="C8742" s="356" t="s">
        <v>641</v>
      </c>
      <c r="D8742" s="358">
        <v>24.63</v>
      </c>
    </row>
    <row r="8743" spans="1:4" ht="25.5">
      <c r="A8743" s="356">
        <v>40390</v>
      </c>
      <c r="B8743" s="357" t="s">
        <v>9188</v>
      </c>
      <c r="C8743" s="356" t="s">
        <v>641</v>
      </c>
      <c r="D8743" s="358">
        <v>501.61</v>
      </c>
    </row>
    <row r="8744" spans="1:4" ht="25.5">
      <c r="A8744" s="356">
        <v>40413</v>
      </c>
      <c r="B8744" s="357" t="s">
        <v>9189</v>
      </c>
      <c r="C8744" s="356" t="s">
        <v>641</v>
      </c>
      <c r="D8744" s="358">
        <v>23.03</v>
      </c>
    </row>
    <row r="8745" spans="1:4" ht="25.5">
      <c r="A8745" s="356">
        <v>40415</v>
      </c>
      <c r="B8745" s="357" t="s">
        <v>9190</v>
      </c>
      <c r="C8745" s="356" t="s">
        <v>641</v>
      </c>
      <c r="D8745" s="358">
        <v>32.82</v>
      </c>
    </row>
    <row r="8746" spans="1:4" ht="25.5">
      <c r="A8746" s="356">
        <v>40417</v>
      </c>
      <c r="B8746" s="357" t="s">
        <v>9191</v>
      </c>
      <c r="C8746" s="356" t="s">
        <v>641</v>
      </c>
      <c r="D8746" s="358">
        <v>38.72</v>
      </c>
    </row>
    <row r="8747" spans="1:4" ht="25.5">
      <c r="A8747" s="356">
        <v>39271</v>
      </c>
      <c r="B8747" s="357" t="s">
        <v>9192</v>
      </c>
      <c r="C8747" s="356" t="s">
        <v>641</v>
      </c>
      <c r="D8747" s="358">
        <v>1.54</v>
      </c>
    </row>
    <row r="8748" spans="1:4" ht="25.5">
      <c r="A8748" s="356">
        <v>39273</v>
      </c>
      <c r="B8748" s="357" t="s">
        <v>9193</v>
      </c>
      <c r="C8748" s="356" t="s">
        <v>641</v>
      </c>
      <c r="D8748" s="358">
        <v>2.61</v>
      </c>
    </row>
    <row r="8749" spans="1:4" ht="25.5">
      <c r="A8749" s="356">
        <v>39272</v>
      </c>
      <c r="B8749" s="357" t="s">
        <v>9194</v>
      </c>
      <c r="C8749" s="356" t="s">
        <v>641</v>
      </c>
      <c r="D8749" s="358">
        <v>1.89</v>
      </c>
    </row>
    <row r="8750" spans="1:4" ht="25.5">
      <c r="A8750" s="356">
        <v>1875</v>
      </c>
      <c r="B8750" s="357" t="s">
        <v>9195</v>
      </c>
      <c r="C8750" s="356" t="s">
        <v>641</v>
      </c>
      <c r="D8750" s="358">
        <v>4.17</v>
      </c>
    </row>
    <row r="8751" spans="1:4" ht="25.5">
      <c r="A8751" s="356">
        <v>1874</v>
      </c>
      <c r="B8751" s="357" t="s">
        <v>9196</v>
      </c>
      <c r="C8751" s="356" t="s">
        <v>641</v>
      </c>
      <c r="D8751" s="358">
        <v>3.44</v>
      </c>
    </row>
    <row r="8752" spans="1:4" ht="25.5">
      <c r="A8752" s="356">
        <v>1870</v>
      </c>
      <c r="B8752" s="357" t="s">
        <v>9197</v>
      </c>
      <c r="C8752" s="356" t="s">
        <v>641</v>
      </c>
      <c r="D8752" s="358">
        <v>1.99</v>
      </c>
    </row>
    <row r="8753" spans="1:4" ht="25.5">
      <c r="A8753" s="356">
        <v>1884</v>
      </c>
      <c r="B8753" s="357" t="s">
        <v>9198</v>
      </c>
      <c r="C8753" s="356" t="s">
        <v>641</v>
      </c>
      <c r="D8753" s="358">
        <v>3.05</v>
      </c>
    </row>
    <row r="8754" spans="1:4" ht="25.5">
      <c r="A8754" s="356">
        <v>1887</v>
      </c>
      <c r="B8754" s="357" t="s">
        <v>9199</v>
      </c>
      <c r="C8754" s="356" t="s">
        <v>641</v>
      </c>
      <c r="D8754" s="358">
        <v>17.3</v>
      </c>
    </row>
    <row r="8755" spans="1:4" ht="25.5">
      <c r="A8755" s="356">
        <v>1876</v>
      </c>
      <c r="B8755" s="357" t="s">
        <v>9200</v>
      </c>
      <c r="C8755" s="356" t="s">
        <v>641</v>
      </c>
      <c r="D8755" s="358">
        <v>6.78</v>
      </c>
    </row>
    <row r="8756" spans="1:4" ht="25.5">
      <c r="A8756" s="356">
        <v>1879</v>
      </c>
      <c r="B8756" s="357" t="s">
        <v>9201</v>
      </c>
      <c r="C8756" s="356" t="s">
        <v>641</v>
      </c>
      <c r="D8756" s="358">
        <v>2.0099999999999998</v>
      </c>
    </row>
    <row r="8757" spans="1:4" ht="25.5">
      <c r="A8757" s="356">
        <v>1877</v>
      </c>
      <c r="B8757" s="357" t="s">
        <v>9202</v>
      </c>
      <c r="C8757" s="356" t="s">
        <v>641</v>
      </c>
      <c r="D8757" s="358">
        <v>17.32</v>
      </c>
    </row>
    <row r="8758" spans="1:4" ht="25.5">
      <c r="A8758" s="356">
        <v>1878</v>
      </c>
      <c r="B8758" s="357" t="s">
        <v>9203</v>
      </c>
      <c r="C8758" s="356" t="s">
        <v>641</v>
      </c>
      <c r="D8758" s="358">
        <v>34.81</v>
      </c>
    </row>
    <row r="8759" spans="1:4" ht="38.25">
      <c r="A8759" s="356">
        <v>2621</v>
      </c>
      <c r="B8759" s="357" t="s">
        <v>9204</v>
      </c>
      <c r="C8759" s="356" t="s">
        <v>641</v>
      </c>
      <c r="D8759" s="358">
        <v>143.94</v>
      </c>
    </row>
    <row r="8760" spans="1:4" ht="38.25">
      <c r="A8760" s="356">
        <v>2616</v>
      </c>
      <c r="B8760" s="357" t="s">
        <v>9205</v>
      </c>
      <c r="C8760" s="356" t="s">
        <v>641</v>
      </c>
      <c r="D8760" s="358">
        <v>4.07</v>
      </c>
    </row>
    <row r="8761" spans="1:4" ht="38.25">
      <c r="A8761" s="356">
        <v>2633</v>
      </c>
      <c r="B8761" s="357" t="s">
        <v>9206</v>
      </c>
      <c r="C8761" s="356" t="s">
        <v>641</v>
      </c>
      <c r="D8761" s="358">
        <v>4.6100000000000003</v>
      </c>
    </row>
    <row r="8762" spans="1:4" ht="38.25">
      <c r="A8762" s="356">
        <v>2617</v>
      </c>
      <c r="B8762" s="357" t="s">
        <v>9207</v>
      </c>
      <c r="C8762" s="356" t="s">
        <v>641</v>
      </c>
      <c r="D8762" s="358">
        <v>6.26</v>
      </c>
    </row>
    <row r="8763" spans="1:4" ht="38.25">
      <c r="A8763" s="356">
        <v>2618</v>
      </c>
      <c r="B8763" s="357" t="s">
        <v>9208</v>
      </c>
      <c r="C8763" s="356" t="s">
        <v>641</v>
      </c>
      <c r="D8763" s="358">
        <v>14.26</v>
      </c>
    </row>
    <row r="8764" spans="1:4" ht="38.25">
      <c r="A8764" s="356">
        <v>2632</v>
      </c>
      <c r="B8764" s="357" t="s">
        <v>9209</v>
      </c>
      <c r="C8764" s="356" t="s">
        <v>641</v>
      </c>
      <c r="D8764" s="358">
        <v>17.39</v>
      </c>
    </row>
    <row r="8765" spans="1:4" ht="38.25">
      <c r="A8765" s="356">
        <v>2631</v>
      </c>
      <c r="B8765" s="357" t="s">
        <v>9210</v>
      </c>
      <c r="C8765" s="356" t="s">
        <v>641</v>
      </c>
      <c r="D8765" s="358">
        <v>25.53</v>
      </c>
    </row>
    <row r="8766" spans="1:4" ht="38.25">
      <c r="A8766" s="356">
        <v>2619</v>
      </c>
      <c r="B8766" s="357" t="s">
        <v>9211</v>
      </c>
      <c r="C8766" s="356" t="s">
        <v>641</v>
      </c>
      <c r="D8766" s="358">
        <v>64.64</v>
      </c>
    </row>
    <row r="8767" spans="1:4" ht="38.25">
      <c r="A8767" s="356">
        <v>2620</v>
      </c>
      <c r="B8767" s="357" t="s">
        <v>9212</v>
      </c>
      <c r="C8767" s="356" t="s">
        <v>641</v>
      </c>
      <c r="D8767" s="358">
        <v>84.87</v>
      </c>
    </row>
    <row r="8768" spans="1:4">
      <c r="A8768" s="356">
        <v>25968</v>
      </c>
      <c r="B8768" s="357" t="s">
        <v>9213</v>
      </c>
      <c r="C8768" s="356" t="s">
        <v>641</v>
      </c>
      <c r="D8768" s="358">
        <v>53.55</v>
      </c>
    </row>
    <row r="8769" spans="1:4" ht="38.25">
      <c r="A8769" s="356">
        <v>38369</v>
      </c>
      <c r="B8769" s="357" t="s">
        <v>9214</v>
      </c>
      <c r="C8769" s="356" t="s">
        <v>641</v>
      </c>
      <c r="D8769" s="358">
        <v>17.559999999999999</v>
      </c>
    </row>
    <row r="8770" spans="1:4" ht="25.5">
      <c r="A8770" s="356">
        <v>38370</v>
      </c>
      <c r="B8770" s="357" t="s">
        <v>9215</v>
      </c>
      <c r="C8770" s="356" t="s">
        <v>641</v>
      </c>
      <c r="D8770" s="358">
        <v>17.559999999999999</v>
      </c>
    </row>
    <row r="8771" spans="1:4">
      <c r="A8771" s="356">
        <v>38372</v>
      </c>
      <c r="B8771" s="357" t="s">
        <v>9216</v>
      </c>
      <c r="C8771" s="356" t="s">
        <v>641</v>
      </c>
      <c r="D8771" s="358">
        <v>20.34</v>
      </c>
    </row>
    <row r="8772" spans="1:4">
      <c r="A8772" s="356">
        <v>2357</v>
      </c>
      <c r="B8772" s="357" t="s">
        <v>9217</v>
      </c>
      <c r="C8772" s="356" t="s">
        <v>644</v>
      </c>
      <c r="D8772" s="358">
        <v>16.03</v>
      </c>
    </row>
    <row r="8773" spans="1:4">
      <c r="A8773" s="356">
        <v>40806</v>
      </c>
      <c r="B8773" s="357" t="s">
        <v>9218</v>
      </c>
      <c r="C8773" s="356" t="s">
        <v>759</v>
      </c>
      <c r="D8773" s="358">
        <v>2841.35</v>
      </c>
    </row>
    <row r="8774" spans="1:4">
      <c r="A8774" s="356">
        <v>2355</v>
      </c>
      <c r="B8774" s="357" t="s">
        <v>9219</v>
      </c>
      <c r="C8774" s="356" t="s">
        <v>644</v>
      </c>
      <c r="D8774" s="358">
        <v>21.26</v>
      </c>
    </row>
    <row r="8775" spans="1:4">
      <c r="A8775" s="356">
        <v>40805</v>
      </c>
      <c r="B8775" s="357" t="s">
        <v>9220</v>
      </c>
      <c r="C8775" s="356" t="s">
        <v>759</v>
      </c>
      <c r="D8775" s="358">
        <v>3766.89</v>
      </c>
    </row>
    <row r="8776" spans="1:4">
      <c r="A8776" s="356">
        <v>2358</v>
      </c>
      <c r="B8776" s="357" t="s">
        <v>9221</v>
      </c>
      <c r="C8776" s="356" t="s">
        <v>644</v>
      </c>
      <c r="D8776" s="358">
        <v>16.989999999999998</v>
      </c>
    </row>
    <row r="8777" spans="1:4">
      <c r="A8777" s="356">
        <v>40807</v>
      </c>
      <c r="B8777" s="357" t="s">
        <v>9222</v>
      </c>
      <c r="C8777" s="356" t="s">
        <v>759</v>
      </c>
      <c r="D8777" s="358">
        <v>3010.99</v>
      </c>
    </row>
    <row r="8778" spans="1:4">
      <c r="A8778" s="356">
        <v>2359</v>
      </c>
      <c r="B8778" s="357" t="s">
        <v>9223</v>
      </c>
      <c r="C8778" s="356" t="s">
        <v>644</v>
      </c>
      <c r="D8778" s="358">
        <v>16.97</v>
      </c>
    </row>
    <row r="8779" spans="1:4">
      <c r="A8779" s="356">
        <v>40808</v>
      </c>
      <c r="B8779" s="357" t="s">
        <v>9224</v>
      </c>
      <c r="C8779" s="356" t="s">
        <v>759</v>
      </c>
      <c r="D8779" s="358">
        <v>3010.14</v>
      </c>
    </row>
    <row r="8780" spans="1:4">
      <c r="A8780" s="356">
        <v>43144</v>
      </c>
      <c r="B8780" s="357" t="s">
        <v>9225</v>
      </c>
      <c r="C8780" s="356" t="s">
        <v>638</v>
      </c>
      <c r="D8780" s="358">
        <v>28.37</v>
      </c>
    </row>
    <row r="8781" spans="1:4" ht="25.5">
      <c r="A8781" s="356">
        <v>39397</v>
      </c>
      <c r="B8781" s="357" t="s">
        <v>9226</v>
      </c>
      <c r="C8781" s="356" t="s">
        <v>640</v>
      </c>
      <c r="D8781" s="358">
        <v>12.93</v>
      </c>
    </row>
    <row r="8782" spans="1:4" ht="38.25">
      <c r="A8782" s="356">
        <v>2692</v>
      </c>
      <c r="B8782" s="357" t="s">
        <v>9227</v>
      </c>
      <c r="C8782" s="356" t="s">
        <v>640</v>
      </c>
      <c r="D8782" s="358">
        <v>5.22</v>
      </c>
    </row>
    <row r="8783" spans="1:4">
      <c r="A8783" s="356">
        <v>5330</v>
      </c>
      <c r="B8783" s="357" t="s">
        <v>9228</v>
      </c>
      <c r="C8783" s="356" t="s">
        <v>640</v>
      </c>
      <c r="D8783" s="358">
        <v>37.97</v>
      </c>
    </row>
    <row r="8784" spans="1:4" ht="25.5">
      <c r="A8784" s="356">
        <v>26017</v>
      </c>
      <c r="B8784" s="357" t="s">
        <v>9229</v>
      </c>
      <c r="C8784" s="356" t="s">
        <v>641</v>
      </c>
      <c r="D8784" s="358">
        <v>37.17</v>
      </c>
    </row>
    <row r="8785" spans="1:4" ht="25.5">
      <c r="A8785" s="356">
        <v>25931</v>
      </c>
      <c r="B8785" s="357" t="s">
        <v>9230</v>
      </c>
      <c r="C8785" s="356" t="s">
        <v>641</v>
      </c>
      <c r="D8785" s="358">
        <v>118.14</v>
      </c>
    </row>
    <row r="8786" spans="1:4" ht="38.25">
      <c r="A8786" s="356">
        <v>38140</v>
      </c>
      <c r="B8786" s="357" t="s">
        <v>9231</v>
      </c>
      <c r="C8786" s="356" t="s">
        <v>641</v>
      </c>
      <c r="D8786" s="358">
        <v>28.65</v>
      </c>
    </row>
    <row r="8787" spans="1:4" ht="38.25">
      <c r="A8787" s="356">
        <v>13887</v>
      </c>
      <c r="B8787" s="357" t="s">
        <v>9232</v>
      </c>
      <c r="C8787" s="356" t="s">
        <v>641</v>
      </c>
      <c r="D8787" s="358">
        <v>678.31</v>
      </c>
    </row>
    <row r="8788" spans="1:4" ht="25.5">
      <c r="A8788" s="356">
        <v>26018</v>
      </c>
      <c r="B8788" s="357" t="s">
        <v>9233</v>
      </c>
      <c r="C8788" s="356" t="s">
        <v>641</v>
      </c>
      <c r="D8788" s="358">
        <v>30.19</v>
      </c>
    </row>
    <row r="8789" spans="1:4" ht="38.25">
      <c r="A8789" s="356">
        <v>26019</v>
      </c>
      <c r="B8789" s="357" t="s">
        <v>9234</v>
      </c>
      <c r="C8789" s="356" t="s">
        <v>641</v>
      </c>
      <c r="D8789" s="358">
        <v>28.51</v>
      </c>
    </row>
    <row r="8790" spans="1:4" ht="25.5">
      <c r="A8790" s="356">
        <v>26020</v>
      </c>
      <c r="B8790" s="357" t="s">
        <v>9235</v>
      </c>
      <c r="C8790" s="356" t="s">
        <v>641</v>
      </c>
      <c r="D8790" s="358">
        <v>7.43</v>
      </c>
    </row>
    <row r="8791" spans="1:4" ht="25.5">
      <c r="A8791" s="356">
        <v>34544</v>
      </c>
      <c r="B8791" s="357" t="s">
        <v>9236</v>
      </c>
      <c r="C8791" s="356" t="s">
        <v>641</v>
      </c>
      <c r="D8791" s="358">
        <v>1559.13</v>
      </c>
    </row>
    <row r="8792" spans="1:4" ht="38.25">
      <c r="A8792" s="356">
        <v>34729</v>
      </c>
      <c r="B8792" s="357" t="s">
        <v>9237</v>
      </c>
      <c r="C8792" s="356" t="s">
        <v>641</v>
      </c>
      <c r="D8792" s="358">
        <v>1226.49</v>
      </c>
    </row>
    <row r="8793" spans="1:4" ht="38.25">
      <c r="A8793" s="356">
        <v>34734</v>
      </c>
      <c r="B8793" s="357" t="s">
        <v>9238</v>
      </c>
      <c r="C8793" s="356" t="s">
        <v>641</v>
      </c>
      <c r="D8793" s="358">
        <v>1899</v>
      </c>
    </row>
    <row r="8794" spans="1:4" ht="38.25">
      <c r="A8794" s="356">
        <v>34738</v>
      </c>
      <c r="B8794" s="357" t="s">
        <v>9239</v>
      </c>
      <c r="C8794" s="356" t="s">
        <v>641</v>
      </c>
      <c r="D8794" s="358">
        <v>4436.67</v>
      </c>
    </row>
    <row r="8795" spans="1:4">
      <c r="A8795" s="356">
        <v>2391</v>
      </c>
      <c r="B8795" s="357" t="s">
        <v>9240</v>
      </c>
      <c r="C8795" s="356" t="s">
        <v>641</v>
      </c>
      <c r="D8795" s="358">
        <v>360.85</v>
      </c>
    </row>
    <row r="8796" spans="1:4" ht="25.5">
      <c r="A8796" s="356">
        <v>2374</v>
      </c>
      <c r="B8796" s="357" t="s">
        <v>9241</v>
      </c>
      <c r="C8796" s="356" t="s">
        <v>641</v>
      </c>
      <c r="D8796" s="358">
        <v>409.37</v>
      </c>
    </row>
    <row r="8797" spans="1:4" ht="25.5">
      <c r="A8797" s="356">
        <v>2377</v>
      </c>
      <c r="B8797" s="357" t="s">
        <v>9242</v>
      </c>
      <c r="C8797" s="356" t="s">
        <v>641</v>
      </c>
      <c r="D8797" s="358">
        <v>574.51</v>
      </c>
    </row>
    <row r="8798" spans="1:4" ht="25.5">
      <c r="A8798" s="356">
        <v>2393</v>
      </c>
      <c r="B8798" s="357" t="s">
        <v>9243</v>
      </c>
      <c r="C8798" s="356" t="s">
        <v>641</v>
      </c>
      <c r="D8798" s="358">
        <v>962.09</v>
      </c>
    </row>
    <row r="8799" spans="1:4" ht="25.5">
      <c r="A8799" s="356">
        <v>34705</v>
      </c>
      <c r="B8799" s="357" t="s">
        <v>9244</v>
      </c>
      <c r="C8799" s="356" t="s">
        <v>641</v>
      </c>
      <c r="D8799" s="358">
        <v>841.49</v>
      </c>
    </row>
    <row r="8800" spans="1:4" ht="25.5">
      <c r="A8800" s="356">
        <v>34707</v>
      </c>
      <c r="B8800" s="357" t="s">
        <v>9245</v>
      </c>
      <c r="C8800" s="356" t="s">
        <v>641</v>
      </c>
      <c r="D8800" s="358">
        <v>1559.29</v>
      </c>
    </row>
    <row r="8801" spans="1:4" ht="25.5">
      <c r="A8801" s="356">
        <v>2378</v>
      </c>
      <c r="B8801" s="357" t="s">
        <v>9246</v>
      </c>
      <c r="C8801" s="356" t="s">
        <v>641</v>
      </c>
      <c r="D8801" s="358">
        <v>1321.56</v>
      </c>
    </row>
    <row r="8802" spans="1:4" ht="25.5">
      <c r="A8802" s="356">
        <v>2379</v>
      </c>
      <c r="B8802" s="357" t="s">
        <v>9247</v>
      </c>
      <c r="C8802" s="356" t="s">
        <v>641</v>
      </c>
      <c r="D8802" s="358">
        <v>1321.56</v>
      </c>
    </row>
    <row r="8803" spans="1:4" ht="25.5">
      <c r="A8803" s="356">
        <v>2376</v>
      </c>
      <c r="B8803" s="357" t="s">
        <v>9248</v>
      </c>
      <c r="C8803" s="356" t="s">
        <v>641</v>
      </c>
      <c r="D8803" s="358">
        <v>2176.6</v>
      </c>
    </row>
    <row r="8804" spans="1:4" ht="25.5">
      <c r="A8804" s="356">
        <v>2394</v>
      </c>
      <c r="B8804" s="357" t="s">
        <v>9249</v>
      </c>
      <c r="C8804" s="356" t="s">
        <v>641</v>
      </c>
      <c r="D8804" s="358">
        <v>4653.17</v>
      </c>
    </row>
    <row r="8805" spans="1:4" ht="25.5">
      <c r="A8805" s="356">
        <v>34686</v>
      </c>
      <c r="B8805" s="357" t="s">
        <v>9250</v>
      </c>
      <c r="C8805" s="356" t="s">
        <v>641</v>
      </c>
      <c r="D8805" s="358">
        <v>13.97</v>
      </c>
    </row>
    <row r="8806" spans="1:4">
      <c r="A8806" s="356">
        <v>34616</v>
      </c>
      <c r="B8806" s="357" t="s">
        <v>9251</v>
      </c>
      <c r="C8806" s="356" t="s">
        <v>641</v>
      </c>
      <c r="D8806" s="358">
        <v>53.99</v>
      </c>
    </row>
    <row r="8807" spans="1:4">
      <c r="A8807" s="356">
        <v>34623</v>
      </c>
      <c r="B8807" s="357" t="s">
        <v>9252</v>
      </c>
      <c r="C8807" s="356" t="s">
        <v>641</v>
      </c>
      <c r="D8807" s="358">
        <v>53.16</v>
      </c>
    </row>
    <row r="8808" spans="1:4">
      <c r="A8808" s="356">
        <v>34628</v>
      </c>
      <c r="B8808" s="357" t="s">
        <v>9253</v>
      </c>
      <c r="C8808" s="356" t="s">
        <v>641</v>
      </c>
      <c r="D8808" s="358">
        <v>76.150000000000006</v>
      </c>
    </row>
    <row r="8809" spans="1:4" ht="25.5">
      <c r="A8809" s="356">
        <v>34653</v>
      </c>
      <c r="B8809" s="357" t="s">
        <v>9254</v>
      </c>
      <c r="C8809" s="356" t="s">
        <v>641</v>
      </c>
      <c r="D8809" s="358">
        <v>9.42</v>
      </c>
    </row>
    <row r="8810" spans="1:4">
      <c r="A8810" s="356">
        <v>34688</v>
      </c>
      <c r="B8810" s="357" t="s">
        <v>9255</v>
      </c>
      <c r="C8810" s="356" t="s">
        <v>641</v>
      </c>
      <c r="D8810" s="358">
        <v>17.07</v>
      </c>
    </row>
    <row r="8811" spans="1:4">
      <c r="A8811" s="356">
        <v>34709</v>
      </c>
      <c r="B8811" s="357" t="s">
        <v>9256</v>
      </c>
      <c r="C8811" s="356" t="s">
        <v>641</v>
      </c>
      <c r="D8811" s="358">
        <v>66.150000000000006</v>
      </c>
    </row>
    <row r="8812" spans="1:4">
      <c r="A8812" s="356">
        <v>34714</v>
      </c>
      <c r="B8812" s="357" t="s">
        <v>9257</v>
      </c>
      <c r="C8812" s="356" t="s">
        <v>641</v>
      </c>
      <c r="D8812" s="358">
        <v>79.010000000000005</v>
      </c>
    </row>
    <row r="8813" spans="1:4" ht="25.5">
      <c r="A8813" s="356">
        <v>2388</v>
      </c>
      <c r="B8813" s="357" t="s">
        <v>9258</v>
      </c>
      <c r="C8813" s="356" t="s">
        <v>641</v>
      </c>
      <c r="D8813" s="358">
        <v>65.66</v>
      </c>
    </row>
    <row r="8814" spans="1:4" ht="25.5">
      <c r="A8814" s="356">
        <v>34606</v>
      </c>
      <c r="B8814" s="357" t="s">
        <v>9259</v>
      </c>
      <c r="C8814" s="356" t="s">
        <v>641</v>
      </c>
      <c r="D8814" s="358">
        <v>100.71</v>
      </c>
    </row>
    <row r="8815" spans="1:4" ht="25.5">
      <c r="A8815" s="356">
        <v>34689</v>
      </c>
      <c r="B8815" s="357" t="s">
        <v>9260</v>
      </c>
      <c r="C8815" s="356" t="s">
        <v>641</v>
      </c>
      <c r="D8815" s="358">
        <v>32.06</v>
      </c>
    </row>
    <row r="8816" spans="1:4" ht="25.5">
      <c r="A8816" s="356">
        <v>2370</v>
      </c>
      <c r="B8816" s="357" t="s">
        <v>9261</v>
      </c>
      <c r="C8816" s="356" t="s">
        <v>641</v>
      </c>
      <c r="D8816" s="358">
        <v>12.2</v>
      </c>
    </row>
    <row r="8817" spans="1:4" ht="25.5">
      <c r="A8817" s="356">
        <v>2386</v>
      </c>
      <c r="B8817" s="357" t="s">
        <v>9262</v>
      </c>
      <c r="C8817" s="356" t="s">
        <v>641</v>
      </c>
      <c r="D8817" s="358">
        <v>20.46</v>
      </c>
    </row>
    <row r="8818" spans="1:4" ht="25.5">
      <c r="A8818" s="356">
        <v>2392</v>
      </c>
      <c r="B8818" s="357" t="s">
        <v>9263</v>
      </c>
      <c r="C8818" s="356" t="s">
        <v>641</v>
      </c>
      <c r="D8818" s="358">
        <v>81.89</v>
      </c>
    </row>
    <row r="8819" spans="1:4" ht="25.5">
      <c r="A8819" s="356">
        <v>2373</v>
      </c>
      <c r="B8819" s="357" t="s">
        <v>9264</v>
      </c>
      <c r="C8819" s="356" t="s">
        <v>641</v>
      </c>
      <c r="D8819" s="358">
        <v>115.38</v>
      </c>
    </row>
    <row r="8820" spans="1:4" ht="38.25">
      <c r="A8820" s="356">
        <v>39465</v>
      </c>
      <c r="B8820" s="357" t="s">
        <v>9265</v>
      </c>
      <c r="C8820" s="356" t="s">
        <v>641</v>
      </c>
      <c r="D8820" s="358">
        <v>70.48</v>
      </c>
    </row>
    <row r="8821" spans="1:4" ht="38.25">
      <c r="A8821" s="356">
        <v>39466</v>
      </c>
      <c r="B8821" s="357" t="s">
        <v>9266</v>
      </c>
      <c r="C8821" s="356" t="s">
        <v>641</v>
      </c>
      <c r="D8821" s="358">
        <v>79.3</v>
      </c>
    </row>
    <row r="8822" spans="1:4" ht="38.25">
      <c r="A8822" s="356">
        <v>39467</v>
      </c>
      <c r="B8822" s="357" t="s">
        <v>9267</v>
      </c>
      <c r="C8822" s="356" t="s">
        <v>641</v>
      </c>
      <c r="D8822" s="358">
        <v>101.43</v>
      </c>
    </row>
    <row r="8823" spans="1:4" ht="38.25">
      <c r="A8823" s="356">
        <v>39468</v>
      </c>
      <c r="B8823" s="357" t="s">
        <v>9268</v>
      </c>
      <c r="C8823" s="356" t="s">
        <v>641</v>
      </c>
      <c r="D8823" s="358">
        <v>180.29</v>
      </c>
    </row>
    <row r="8824" spans="1:4" ht="38.25">
      <c r="A8824" s="356">
        <v>39469</v>
      </c>
      <c r="B8824" s="357" t="s">
        <v>9269</v>
      </c>
      <c r="C8824" s="356" t="s">
        <v>641</v>
      </c>
      <c r="D8824" s="358">
        <v>73.44</v>
      </c>
    </row>
    <row r="8825" spans="1:4" ht="38.25">
      <c r="A8825" s="356">
        <v>39470</v>
      </c>
      <c r="B8825" s="357" t="s">
        <v>9270</v>
      </c>
      <c r="C8825" s="356" t="s">
        <v>641</v>
      </c>
      <c r="D8825" s="358">
        <v>90.23</v>
      </c>
    </row>
    <row r="8826" spans="1:4" ht="38.25">
      <c r="A8826" s="356">
        <v>39471</v>
      </c>
      <c r="B8826" s="357" t="s">
        <v>9271</v>
      </c>
      <c r="C8826" s="356" t="s">
        <v>641</v>
      </c>
      <c r="D8826" s="358">
        <v>108.44</v>
      </c>
    </row>
    <row r="8827" spans="1:4" ht="38.25">
      <c r="A8827" s="356">
        <v>39472</v>
      </c>
      <c r="B8827" s="357" t="s">
        <v>9272</v>
      </c>
      <c r="C8827" s="356" t="s">
        <v>641</v>
      </c>
      <c r="D8827" s="358">
        <v>188.42</v>
      </c>
    </row>
    <row r="8828" spans="1:4" ht="38.25">
      <c r="A8828" s="356">
        <v>39473</v>
      </c>
      <c r="B8828" s="357" t="s">
        <v>9273</v>
      </c>
      <c r="C8828" s="356" t="s">
        <v>641</v>
      </c>
      <c r="D8828" s="358">
        <v>121.72</v>
      </c>
    </row>
    <row r="8829" spans="1:4" ht="38.25">
      <c r="A8829" s="356">
        <v>39474</v>
      </c>
      <c r="B8829" s="357" t="s">
        <v>9274</v>
      </c>
      <c r="C8829" s="356" t="s">
        <v>641</v>
      </c>
      <c r="D8829" s="358">
        <v>129.76</v>
      </c>
    </row>
    <row r="8830" spans="1:4" ht="38.25">
      <c r="A8830" s="356">
        <v>39475</v>
      </c>
      <c r="B8830" s="357" t="s">
        <v>9275</v>
      </c>
      <c r="C8830" s="356" t="s">
        <v>641</v>
      </c>
      <c r="D8830" s="358">
        <v>147.22</v>
      </c>
    </row>
    <row r="8831" spans="1:4" ht="38.25">
      <c r="A8831" s="356">
        <v>39476</v>
      </c>
      <c r="B8831" s="357" t="s">
        <v>9276</v>
      </c>
      <c r="C8831" s="356" t="s">
        <v>641</v>
      </c>
      <c r="D8831" s="358">
        <v>277.14</v>
      </c>
    </row>
    <row r="8832" spans="1:4" ht="38.25">
      <c r="A8832" s="356">
        <v>39477</v>
      </c>
      <c r="B8832" s="357" t="s">
        <v>9277</v>
      </c>
      <c r="C8832" s="356" t="s">
        <v>641</v>
      </c>
      <c r="D8832" s="358">
        <v>135.79</v>
      </c>
    </row>
    <row r="8833" spans="1:4" ht="38.25">
      <c r="A8833" s="356">
        <v>39478</v>
      </c>
      <c r="B8833" s="357" t="s">
        <v>9278</v>
      </c>
      <c r="C8833" s="356" t="s">
        <v>641</v>
      </c>
      <c r="D8833" s="358">
        <v>139.99</v>
      </c>
    </row>
    <row r="8834" spans="1:4" ht="38.25">
      <c r="A8834" s="356">
        <v>39479</v>
      </c>
      <c r="B8834" s="357" t="s">
        <v>9279</v>
      </c>
      <c r="C8834" s="356" t="s">
        <v>641</v>
      </c>
      <c r="D8834" s="358">
        <v>164.94</v>
      </c>
    </row>
    <row r="8835" spans="1:4" ht="38.25">
      <c r="A8835" s="356">
        <v>39480</v>
      </c>
      <c r="B8835" s="357" t="s">
        <v>9280</v>
      </c>
      <c r="C8835" s="356" t="s">
        <v>641</v>
      </c>
      <c r="D8835" s="358">
        <v>340.35</v>
      </c>
    </row>
    <row r="8836" spans="1:4" ht="25.5">
      <c r="A8836" s="356">
        <v>39459</v>
      </c>
      <c r="B8836" s="357" t="s">
        <v>9281</v>
      </c>
      <c r="C8836" s="356" t="s">
        <v>641</v>
      </c>
      <c r="D8836" s="358">
        <v>288.87</v>
      </c>
    </row>
    <row r="8837" spans="1:4" ht="25.5">
      <c r="A8837" s="356">
        <v>39445</v>
      </c>
      <c r="B8837" s="357" t="s">
        <v>9282</v>
      </c>
      <c r="C8837" s="356" t="s">
        <v>641</v>
      </c>
      <c r="D8837" s="358">
        <v>145.04</v>
      </c>
    </row>
    <row r="8838" spans="1:4" ht="25.5">
      <c r="A8838" s="356">
        <v>39446</v>
      </c>
      <c r="B8838" s="357" t="s">
        <v>9283</v>
      </c>
      <c r="C8838" s="356" t="s">
        <v>641</v>
      </c>
      <c r="D8838" s="358">
        <v>147.62</v>
      </c>
    </row>
    <row r="8839" spans="1:4" ht="25.5">
      <c r="A8839" s="356">
        <v>39447</v>
      </c>
      <c r="B8839" s="357" t="s">
        <v>9284</v>
      </c>
      <c r="C8839" s="356" t="s">
        <v>641</v>
      </c>
      <c r="D8839" s="358">
        <v>157.86000000000001</v>
      </c>
    </row>
    <row r="8840" spans="1:4" ht="25.5">
      <c r="A8840" s="356">
        <v>39448</v>
      </c>
      <c r="B8840" s="357" t="s">
        <v>9285</v>
      </c>
      <c r="C8840" s="356" t="s">
        <v>641</v>
      </c>
      <c r="D8840" s="358">
        <v>269.19</v>
      </c>
    </row>
    <row r="8841" spans="1:4" ht="25.5">
      <c r="A8841" s="356">
        <v>39450</v>
      </c>
      <c r="B8841" s="357" t="s">
        <v>9286</v>
      </c>
      <c r="C8841" s="356" t="s">
        <v>641</v>
      </c>
      <c r="D8841" s="358">
        <v>164.23</v>
      </c>
    </row>
    <row r="8842" spans="1:4" ht="25.5">
      <c r="A8842" s="356">
        <v>39451</v>
      </c>
      <c r="B8842" s="357" t="s">
        <v>9287</v>
      </c>
      <c r="C8842" s="356" t="s">
        <v>641</v>
      </c>
      <c r="D8842" s="358">
        <v>179.13</v>
      </c>
    </row>
    <row r="8843" spans="1:4" ht="25.5">
      <c r="A8843" s="356">
        <v>39452</v>
      </c>
      <c r="B8843" s="357" t="s">
        <v>9288</v>
      </c>
      <c r="C8843" s="356" t="s">
        <v>641</v>
      </c>
      <c r="D8843" s="358">
        <v>180.2</v>
      </c>
    </row>
    <row r="8844" spans="1:4" ht="25.5">
      <c r="A8844" s="356">
        <v>39523</v>
      </c>
      <c r="B8844" s="357" t="s">
        <v>9289</v>
      </c>
      <c r="C8844" s="356" t="s">
        <v>641</v>
      </c>
      <c r="D8844" s="358">
        <v>301.57</v>
      </c>
    </row>
    <row r="8845" spans="1:4" ht="25.5">
      <c r="A8845" s="356">
        <v>39449</v>
      </c>
      <c r="B8845" s="357" t="s">
        <v>9290</v>
      </c>
      <c r="C8845" s="356" t="s">
        <v>641</v>
      </c>
      <c r="D8845" s="358">
        <v>333.96</v>
      </c>
    </row>
    <row r="8846" spans="1:4" ht="25.5">
      <c r="A8846" s="356">
        <v>39455</v>
      </c>
      <c r="B8846" s="357" t="s">
        <v>9291</v>
      </c>
      <c r="C8846" s="356" t="s">
        <v>641</v>
      </c>
      <c r="D8846" s="358">
        <v>165.25</v>
      </c>
    </row>
    <row r="8847" spans="1:4" ht="25.5">
      <c r="A8847" s="356">
        <v>39456</v>
      </c>
      <c r="B8847" s="357" t="s">
        <v>9292</v>
      </c>
      <c r="C8847" s="356" t="s">
        <v>641</v>
      </c>
      <c r="D8847" s="358">
        <v>165.37</v>
      </c>
    </row>
    <row r="8848" spans="1:4" ht="25.5">
      <c r="A8848" s="356">
        <v>39457</v>
      </c>
      <c r="B8848" s="357" t="s">
        <v>9293</v>
      </c>
      <c r="C8848" s="356" t="s">
        <v>641</v>
      </c>
      <c r="D8848" s="358">
        <v>180.28</v>
      </c>
    </row>
    <row r="8849" spans="1:4" ht="25.5">
      <c r="A8849" s="356">
        <v>39458</v>
      </c>
      <c r="B8849" s="357" t="s">
        <v>9294</v>
      </c>
      <c r="C8849" s="356" t="s">
        <v>641</v>
      </c>
      <c r="D8849" s="358">
        <v>336.42</v>
      </c>
    </row>
    <row r="8850" spans="1:4" ht="25.5">
      <c r="A8850" s="356">
        <v>39464</v>
      </c>
      <c r="B8850" s="357" t="s">
        <v>9295</v>
      </c>
      <c r="C8850" s="356" t="s">
        <v>641</v>
      </c>
      <c r="D8850" s="358">
        <v>541</v>
      </c>
    </row>
    <row r="8851" spans="1:4" ht="25.5">
      <c r="A8851" s="356">
        <v>39460</v>
      </c>
      <c r="B8851" s="357" t="s">
        <v>9296</v>
      </c>
      <c r="C8851" s="356" t="s">
        <v>641</v>
      </c>
      <c r="D8851" s="358">
        <v>205.19</v>
      </c>
    </row>
    <row r="8852" spans="1:4" ht="25.5">
      <c r="A8852" s="356">
        <v>39461</v>
      </c>
      <c r="B8852" s="357" t="s">
        <v>9297</v>
      </c>
      <c r="C8852" s="356" t="s">
        <v>641</v>
      </c>
      <c r="D8852" s="358">
        <v>240.43</v>
      </c>
    </row>
    <row r="8853" spans="1:4" ht="25.5">
      <c r="A8853" s="356">
        <v>39462</v>
      </c>
      <c r="B8853" s="357" t="s">
        <v>9298</v>
      </c>
      <c r="C8853" s="356" t="s">
        <v>641</v>
      </c>
      <c r="D8853" s="358">
        <v>231.71</v>
      </c>
    </row>
    <row r="8854" spans="1:4" ht="25.5">
      <c r="A8854" s="356">
        <v>39463</v>
      </c>
      <c r="B8854" s="357" t="s">
        <v>9299</v>
      </c>
      <c r="C8854" s="356" t="s">
        <v>641</v>
      </c>
      <c r="D8854" s="358">
        <v>536.79999999999995</v>
      </c>
    </row>
    <row r="8855" spans="1:4" ht="25.5">
      <c r="A8855" s="356">
        <v>26039</v>
      </c>
      <c r="B8855" s="357" t="s">
        <v>9300</v>
      </c>
      <c r="C8855" s="356" t="s">
        <v>641</v>
      </c>
      <c r="D8855" s="358">
        <v>351784.9</v>
      </c>
    </row>
    <row r="8856" spans="1:4" ht="38.25">
      <c r="A8856" s="356">
        <v>2401</v>
      </c>
      <c r="B8856" s="357" t="s">
        <v>9301</v>
      </c>
      <c r="C8856" s="356" t="s">
        <v>641</v>
      </c>
      <c r="D8856" s="358">
        <v>80914.42</v>
      </c>
    </row>
    <row r="8857" spans="1:4" ht="38.25">
      <c r="A8857" s="356">
        <v>38870</v>
      </c>
      <c r="B8857" s="357" t="s">
        <v>9302</v>
      </c>
      <c r="C8857" s="356" t="s">
        <v>641</v>
      </c>
      <c r="D8857" s="358">
        <v>56.44</v>
      </c>
    </row>
    <row r="8858" spans="1:4" ht="38.25">
      <c r="A8858" s="356">
        <v>38869</v>
      </c>
      <c r="B8858" s="357" t="s">
        <v>9303</v>
      </c>
      <c r="C8858" s="356" t="s">
        <v>641</v>
      </c>
      <c r="D8858" s="358">
        <v>49.78</v>
      </c>
    </row>
    <row r="8859" spans="1:4" ht="38.25">
      <c r="A8859" s="356">
        <v>38872</v>
      </c>
      <c r="B8859" s="357" t="s">
        <v>9304</v>
      </c>
      <c r="C8859" s="356" t="s">
        <v>641</v>
      </c>
      <c r="D8859" s="358">
        <v>77.09</v>
      </c>
    </row>
    <row r="8860" spans="1:4" ht="38.25">
      <c r="A8860" s="356">
        <v>38871</v>
      </c>
      <c r="B8860" s="357" t="s">
        <v>9305</v>
      </c>
      <c r="C8860" s="356" t="s">
        <v>641</v>
      </c>
      <c r="D8860" s="358">
        <v>62.01</v>
      </c>
    </row>
    <row r="8861" spans="1:4" ht="38.25">
      <c r="A8861" s="356">
        <v>39283</v>
      </c>
      <c r="B8861" s="357" t="s">
        <v>9306</v>
      </c>
      <c r="C8861" s="356" t="s">
        <v>641</v>
      </c>
      <c r="D8861" s="358">
        <v>193.14</v>
      </c>
    </row>
    <row r="8862" spans="1:4" ht="38.25">
      <c r="A8862" s="356">
        <v>39284</v>
      </c>
      <c r="B8862" s="357" t="s">
        <v>9307</v>
      </c>
      <c r="C8862" s="356" t="s">
        <v>641</v>
      </c>
      <c r="D8862" s="358">
        <v>209.3</v>
      </c>
    </row>
    <row r="8863" spans="1:4" ht="38.25">
      <c r="A8863" s="356">
        <v>39285</v>
      </c>
      <c r="B8863" s="357" t="s">
        <v>9308</v>
      </c>
      <c r="C8863" s="356" t="s">
        <v>641</v>
      </c>
      <c r="D8863" s="358">
        <v>212.32</v>
      </c>
    </row>
    <row r="8864" spans="1:4" ht="38.25">
      <c r="A8864" s="356">
        <v>39286</v>
      </c>
      <c r="B8864" s="357" t="s">
        <v>9309</v>
      </c>
      <c r="C8864" s="356" t="s">
        <v>641</v>
      </c>
      <c r="D8864" s="358">
        <v>207.7</v>
      </c>
    </row>
    <row r="8865" spans="1:4" ht="38.25">
      <c r="A8865" s="356">
        <v>39287</v>
      </c>
      <c r="B8865" s="357" t="s">
        <v>9310</v>
      </c>
      <c r="C8865" s="356" t="s">
        <v>641</v>
      </c>
      <c r="D8865" s="358">
        <v>243.88</v>
      </c>
    </row>
    <row r="8866" spans="1:4" ht="38.25">
      <c r="A8866" s="356">
        <v>39288</v>
      </c>
      <c r="B8866" s="357" t="s">
        <v>9311</v>
      </c>
      <c r="C8866" s="356" t="s">
        <v>641</v>
      </c>
      <c r="D8866" s="358">
        <v>260.27</v>
      </c>
    </row>
    <row r="8867" spans="1:4" ht="51">
      <c r="A8867" s="356">
        <v>25976</v>
      </c>
      <c r="B8867" s="357" t="s">
        <v>9312</v>
      </c>
      <c r="C8867" s="356" t="s">
        <v>646</v>
      </c>
      <c r="D8867" s="358">
        <v>468.42</v>
      </c>
    </row>
    <row r="8868" spans="1:4" ht="25.5">
      <c r="A8868" s="356">
        <v>10629</v>
      </c>
      <c r="B8868" s="357" t="s">
        <v>9313</v>
      </c>
      <c r="C8868" s="356" t="s">
        <v>646</v>
      </c>
      <c r="D8868" s="358">
        <v>576.94000000000005</v>
      </c>
    </row>
    <row r="8869" spans="1:4" ht="25.5">
      <c r="A8869" s="356">
        <v>10698</v>
      </c>
      <c r="B8869" s="357" t="s">
        <v>9314</v>
      </c>
      <c r="C8869" s="356" t="s">
        <v>646</v>
      </c>
      <c r="D8869" s="358">
        <v>168.34</v>
      </c>
    </row>
    <row r="8870" spans="1:4" ht="38.25">
      <c r="A8870" s="356">
        <v>40521</v>
      </c>
      <c r="B8870" s="357" t="s">
        <v>9315</v>
      </c>
      <c r="C8870" s="356" t="s">
        <v>641</v>
      </c>
      <c r="D8870" s="358">
        <v>123228.63</v>
      </c>
    </row>
    <row r="8871" spans="1:4" ht="38.25">
      <c r="A8871" s="356">
        <v>2432</v>
      </c>
      <c r="B8871" s="357" t="s">
        <v>9316</v>
      </c>
      <c r="C8871" s="356" t="s">
        <v>641</v>
      </c>
      <c r="D8871" s="358">
        <v>17.89</v>
      </c>
    </row>
    <row r="8872" spans="1:4" ht="38.25">
      <c r="A8872" s="356">
        <v>2433</v>
      </c>
      <c r="B8872" s="357" t="s">
        <v>9317</v>
      </c>
      <c r="C8872" s="356" t="s">
        <v>641</v>
      </c>
      <c r="D8872" s="358">
        <v>6.06</v>
      </c>
    </row>
    <row r="8873" spans="1:4" ht="38.25">
      <c r="A8873" s="356">
        <v>2420</v>
      </c>
      <c r="B8873" s="357" t="s">
        <v>9318</v>
      </c>
      <c r="C8873" s="356" t="s">
        <v>641</v>
      </c>
      <c r="D8873" s="358">
        <v>10.41</v>
      </c>
    </row>
    <row r="8874" spans="1:4" ht="38.25">
      <c r="A8874" s="356">
        <v>11447</v>
      </c>
      <c r="B8874" s="357" t="s">
        <v>9319</v>
      </c>
      <c r="C8874" s="356" t="s">
        <v>641</v>
      </c>
      <c r="D8874" s="358">
        <v>20.57</v>
      </c>
    </row>
    <row r="8875" spans="1:4" ht="25.5">
      <c r="A8875" s="356">
        <v>11451</v>
      </c>
      <c r="B8875" s="357" t="s">
        <v>9320</v>
      </c>
      <c r="C8875" s="356" t="s">
        <v>641</v>
      </c>
      <c r="D8875" s="358">
        <v>55.15</v>
      </c>
    </row>
    <row r="8876" spans="1:4" ht="25.5">
      <c r="A8876" s="356">
        <v>11116</v>
      </c>
      <c r="B8876" s="357" t="s">
        <v>9321</v>
      </c>
      <c r="C8876" s="356" t="s">
        <v>641</v>
      </c>
      <c r="D8876" s="358">
        <v>553.38</v>
      </c>
    </row>
    <row r="8877" spans="1:4">
      <c r="A8877" s="356">
        <v>38411</v>
      </c>
      <c r="B8877" s="357" t="s">
        <v>9322</v>
      </c>
      <c r="C8877" s="356" t="s">
        <v>641</v>
      </c>
      <c r="D8877" s="358">
        <v>1622.72</v>
      </c>
    </row>
    <row r="8878" spans="1:4" ht="25.5">
      <c r="A8878" s="356">
        <v>1370</v>
      </c>
      <c r="B8878" s="357" t="s">
        <v>9323</v>
      </c>
      <c r="C8878" s="356" t="s">
        <v>641</v>
      </c>
      <c r="D8878" s="358">
        <v>93.96</v>
      </c>
    </row>
    <row r="8879" spans="1:4" ht="25.5">
      <c r="A8879" s="356">
        <v>38189</v>
      </c>
      <c r="B8879" s="357" t="s">
        <v>9324</v>
      </c>
      <c r="C8879" s="356" t="s">
        <v>641</v>
      </c>
      <c r="D8879" s="358">
        <v>201.81</v>
      </c>
    </row>
    <row r="8880" spans="1:4" ht="25.5">
      <c r="A8880" s="356">
        <v>38190</v>
      </c>
      <c r="B8880" s="357" t="s">
        <v>9325</v>
      </c>
      <c r="C8880" s="356" t="s">
        <v>641</v>
      </c>
      <c r="D8880" s="358">
        <v>453.82</v>
      </c>
    </row>
    <row r="8881" spans="1:4" ht="38.25">
      <c r="A8881" s="356">
        <v>36516</v>
      </c>
      <c r="B8881" s="357" t="s">
        <v>9326</v>
      </c>
      <c r="C8881" s="356" t="s">
        <v>641</v>
      </c>
      <c r="D8881" s="358">
        <v>105763.23</v>
      </c>
    </row>
    <row r="8882" spans="1:4" ht="25.5">
      <c r="A8882" s="356">
        <v>34777</v>
      </c>
      <c r="B8882" s="357" t="s">
        <v>9327</v>
      </c>
      <c r="C8882" s="356" t="s">
        <v>641</v>
      </c>
      <c r="D8882" s="358">
        <v>3.43</v>
      </c>
    </row>
    <row r="8883" spans="1:4" ht="25.5">
      <c r="A8883" s="356">
        <v>7272</v>
      </c>
      <c r="B8883" s="357" t="s">
        <v>9328</v>
      </c>
      <c r="C8883" s="356" t="s">
        <v>641</v>
      </c>
      <c r="D8883" s="358">
        <v>2.89</v>
      </c>
    </row>
    <row r="8884" spans="1:4" ht="25.5">
      <c r="A8884" s="356">
        <v>10605</v>
      </c>
      <c r="B8884" s="357" t="s">
        <v>9329</v>
      </c>
      <c r="C8884" s="356" t="s">
        <v>641</v>
      </c>
      <c r="D8884" s="358">
        <v>3.85</v>
      </c>
    </row>
    <row r="8885" spans="1:4" ht="25.5">
      <c r="A8885" s="356">
        <v>10604</v>
      </c>
      <c r="B8885" s="357" t="s">
        <v>9330</v>
      </c>
      <c r="C8885" s="356" t="s">
        <v>641</v>
      </c>
      <c r="D8885" s="358">
        <v>8.9700000000000006</v>
      </c>
    </row>
    <row r="8886" spans="1:4" ht="25.5">
      <c r="A8886" s="356">
        <v>672</v>
      </c>
      <c r="B8886" s="357" t="s">
        <v>9331</v>
      </c>
      <c r="C8886" s="356" t="s">
        <v>641</v>
      </c>
      <c r="D8886" s="358">
        <v>12.34</v>
      </c>
    </row>
    <row r="8887" spans="1:4" ht="25.5">
      <c r="A8887" s="356">
        <v>668</v>
      </c>
      <c r="B8887" s="357" t="s">
        <v>9332</v>
      </c>
      <c r="C8887" s="356" t="s">
        <v>641</v>
      </c>
      <c r="D8887" s="358">
        <v>14.9</v>
      </c>
    </row>
    <row r="8888" spans="1:4" ht="25.5">
      <c r="A8888" s="356">
        <v>10578</v>
      </c>
      <c r="B8888" s="357" t="s">
        <v>9333</v>
      </c>
      <c r="C8888" s="356" t="s">
        <v>641</v>
      </c>
      <c r="D8888" s="358">
        <v>17.36</v>
      </c>
    </row>
    <row r="8889" spans="1:4" ht="25.5">
      <c r="A8889" s="356">
        <v>666</v>
      </c>
      <c r="B8889" s="357" t="s">
        <v>9334</v>
      </c>
      <c r="C8889" s="356" t="s">
        <v>641</v>
      </c>
      <c r="D8889" s="358">
        <v>19.3</v>
      </c>
    </row>
    <row r="8890" spans="1:4" ht="25.5">
      <c r="A8890" s="356">
        <v>665</v>
      </c>
      <c r="B8890" s="357" t="s">
        <v>9335</v>
      </c>
      <c r="C8890" s="356" t="s">
        <v>641</v>
      </c>
      <c r="D8890" s="358">
        <v>25.81</v>
      </c>
    </row>
    <row r="8891" spans="1:4" ht="25.5">
      <c r="A8891" s="356">
        <v>10577</v>
      </c>
      <c r="B8891" s="357" t="s">
        <v>9336</v>
      </c>
      <c r="C8891" s="356" t="s">
        <v>641</v>
      </c>
      <c r="D8891" s="358">
        <v>22.89</v>
      </c>
    </row>
    <row r="8892" spans="1:4" ht="25.5">
      <c r="A8892" s="356">
        <v>10583</v>
      </c>
      <c r="B8892" s="357" t="s">
        <v>9337</v>
      </c>
      <c r="C8892" s="356" t="s">
        <v>641</v>
      </c>
      <c r="D8892" s="358">
        <v>11.89</v>
      </c>
    </row>
    <row r="8893" spans="1:4" ht="25.5">
      <c r="A8893" s="356">
        <v>10579</v>
      </c>
      <c r="B8893" s="357" t="s">
        <v>9338</v>
      </c>
      <c r="C8893" s="356" t="s">
        <v>641</v>
      </c>
      <c r="D8893" s="358">
        <v>20.73</v>
      </c>
    </row>
    <row r="8894" spans="1:4" ht="25.5">
      <c r="A8894" s="356">
        <v>10582</v>
      </c>
      <c r="B8894" s="357" t="s">
        <v>9339</v>
      </c>
      <c r="C8894" s="356" t="s">
        <v>641</v>
      </c>
      <c r="D8894" s="358">
        <v>10.47</v>
      </c>
    </row>
    <row r="8895" spans="1:4">
      <c r="A8895" s="356">
        <v>2436</v>
      </c>
      <c r="B8895" s="357" t="s">
        <v>9340</v>
      </c>
      <c r="C8895" s="356" t="s">
        <v>644</v>
      </c>
      <c r="D8895" s="358">
        <v>14.12</v>
      </c>
    </row>
    <row r="8896" spans="1:4">
      <c r="A8896" s="356">
        <v>40918</v>
      </c>
      <c r="B8896" s="357" t="s">
        <v>9341</v>
      </c>
      <c r="C8896" s="356" t="s">
        <v>759</v>
      </c>
      <c r="D8896" s="358">
        <v>2502.29</v>
      </c>
    </row>
    <row r="8897" spans="1:4">
      <c r="A8897" s="356">
        <v>2439</v>
      </c>
      <c r="B8897" s="357" t="s">
        <v>9342</v>
      </c>
      <c r="C8897" s="356" t="s">
        <v>644</v>
      </c>
      <c r="D8897" s="358">
        <v>14.12</v>
      </c>
    </row>
    <row r="8898" spans="1:4" ht="25.5">
      <c r="A8898" s="356">
        <v>40923</v>
      </c>
      <c r="B8898" s="357" t="s">
        <v>9343</v>
      </c>
      <c r="C8898" s="356" t="s">
        <v>759</v>
      </c>
      <c r="D8898" s="358">
        <v>2502.29</v>
      </c>
    </row>
    <row r="8899" spans="1:4" ht="25.5">
      <c r="A8899" s="356">
        <v>10998</v>
      </c>
      <c r="B8899" s="357" t="s">
        <v>9344</v>
      </c>
      <c r="C8899" s="356" t="s">
        <v>638</v>
      </c>
      <c r="D8899" s="358">
        <v>23.06</v>
      </c>
    </row>
    <row r="8900" spans="1:4" ht="25.5">
      <c r="A8900" s="356">
        <v>11002</v>
      </c>
      <c r="B8900" s="357" t="s">
        <v>9345</v>
      </c>
      <c r="C8900" s="356" t="s">
        <v>638</v>
      </c>
      <c r="D8900" s="358">
        <v>21.12</v>
      </c>
    </row>
    <row r="8901" spans="1:4" ht="25.5">
      <c r="A8901" s="356">
        <v>10999</v>
      </c>
      <c r="B8901" s="357" t="s">
        <v>9346</v>
      </c>
      <c r="C8901" s="356" t="s">
        <v>638</v>
      </c>
      <c r="D8901" s="358">
        <v>20.29</v>
      </c>
    </row>
    <row r="8902" spans="1:4" ht="25.5">
      <c r="A8902" s="356">
        <v>10997</v>
      </c>
      <c r="B8902" s="357" t="s">
        <v>9347</v>
      </c>
      <c r="C8902" s="356" t="s">
        <v>638</v>
      </c>
      <c r="D8902" s="358">
        <v>22</v>
      </c>
    </row>
    <row r="8903" spans="1:4" ht="25.5">
      <c r="A8903" s="356">
        <v>2685</v>
      </c>
      <c r="B8903" s="357" t="s">
        <v>9348</v>
      </c>
      <c r="C8903" s="356" t="s">
        <v>645</v>
      </c>
      <c r="D8903" s="358">
        <v>5.37</v>
      </c>
    </row>
    <row r="8904" spans="1:4" ht="25.5">
      <c r="A8904" s="356">
        <v>2680</v>
      </c>
      <c r="B8904" s="357" t="s">
        <v>9349</v>
      </c>
      <c r="C8904" s="356" t="s">
        <v>645</v>
      </c>
      <c r="D8904" s="358">
        <v>7.86</v>
      </c>
    </row>
    <row r="8905" spans="1:4" ht="25.5">
      <c r="A8905" s="356">
        <v>2684</v>
      </c>
      <c r="B8905" s="357" t="s">
        <v>9350</v>
      </c>
      <c r="C8905" s="356" t="s">
        <v>645</v>
      </c>
      <c r="D8905" s="358">
        <v>7.15</v>
      </c>
    </row>
    <row r="8906" spans="1:4" ht="25.5">
      <c r="A8906" s="356">
        <v>2673</v>
      </c>
      <c r="B8906" s="357" t="s">
        <v>9351</v>
      </c>
      <c r="C8906" s="356" t="s">
        <v>645</v>
      </c>
      <c r="D8906" s="358">
        <v>2.76</v>
      </c>
    </row>
    <row r="8907" spans="1:4" ht="25.5">
      <c r="A8907" s="356">
        <v>2681</v>
      </c>
      <c r="B8907" s="357" t="s">
        <v>9352</v>
      </c>
      <c r="C8907" s="356" t="s">
        <v>645</v>
      </c>
      <c r="D8907" s="358">
        <v>12.84</v>
      </c>
    </row>
    <row r="8908" spans="1:4" ht="25.5">
      <c r="A8908" s="356">
        <v>2682</v>
      </c>
      <c r="B8908" s="357" t="s">
        <v>9353</v>
      </c>
      <c r="C8908" s="356" t="s">
        <v>645</v>
      </c>
      <c r="D8908" s="358">
        <v>18.73</v>
      </c>
    </row>
    <row r="8909" spans="1:4" ht="25.5">
      <c r="A8909" s="356">
        <v>2686</v>
      </c>
      <c r="B8909" s="357" t="s">
        <v>9354</v>
      </c>
      <c r="C8909" s="356" t="s">
        <v>645</v>
      </c>
      <c r="D8909" s="358">
        <v>23.49</v>
      </c>
    </row>
    <row r="8910" spans="1:4" ht="25.5">
      <c r="A8910" s="356">
        <v>2674</v>
      </c>
      <c r="B8910" s="357" t="s">
        <v>9355</v>
      </c>
      <c r="C8910" s="356" t="s">
        <v>645</v>
      </c>
      <c r="D8910" s="358">
        <v>3.43</v>
      </c>
    </row>
    <row r="8911" spans="1:4" ht="25.5">
      <c r="A8911" s="356">
        <v>2683</v>
      </c>
      <c r="B8911" s="357" t="s">
        <v>9356</v>
      </c>
      <c r="C8911" s="356" t="s">
        <v>645</v>
      </c>
      <c r="D8911" s="358">
        <v>37.020000000000003</v>
      </c>
    </row>
    <row r="8912" spans="1:4" ht="25.5">
      <c r="A8912" s="356">
        <v>2676</v>
      </c>
      <c r="B8912" s="357" t="s">
        <v>9357</v>
      </c>
      <c r="C8912" s="356" t="s">
        <v>645</v>
      </c>
      <c r="D8912" s="358">
        <v>1.6</v>
      </c>
    </row>
    <row r="8913" spans="1:4" ht="25.5">
      <c r="A8913" s="356">
        <v>2678</v>
      </c>
      <c r="B8913" s="357" t="s">
        <v>9358</v>
      </c>
      <c r="C8913" s="356" t="s">
        <v>645</v>
      </c>
      <c r="D8913" s="358">
        <v>2.0099999999999998</v>
      </c>
    </row>
    <row r="8914" spans="1:4" ht="25.5">
      <c r="A8914" s="356">
        <v>2679</v>
      </c>
      <c r="B8914" s="357" t="s">
        <v>9359</v>
      </c>
      <c r="C8914" s="356" t="s">
        <v>645</v>
      </c>
      <c r="D8914" s="358">
        <v>3.1</v>
      </c>
    </row>
    <row r="8915" spans="1:4" ht="25.5">
      <c r="A8915" s="356">
        <v>12070</v>
      </c>
      <c r="B8915" s="357" t="s">
        <v>9360</v>
      </c>
      <c r="C8915" s="356" t="s">
        <v>645</v>
      </c>
      <c r="D8915" s="358">
        <v>4.3099999999999996</v>
      </c>
    </row>
    <row r="8916" spans="1:4" ht="25.5">
      <c r="A8916" s="356">
        <v>2675</v>
      </c>
      <c r="B8916" s="357" t="s">
        <v>9361</v>
      </c>
      <c r="C8916" s="356" t="s">
        <v>645</v>
      </c>
      <c r="D8916" s="358">
        <v>5.6</v>
      </c>
    </row>
    <row r="8917" spans="1:4" ht="25.5">
      <c r="A8917" s="356">
        <v>12067</v>
      </c>
      <c r="B8917" s="357" t="s">
        <v>9362</v>
      </c>
      <c r="C8917" s="356" t="s">
        <v>645</v>
      </c>
      <c r="D8917" s="358">
        <v>7.6</v>
      </c>
    </row>
    <row r="8918" spans="1:4" ht="25.5">
      <c r="A8918" s="356">
        <v>40401</v>
      </c>
      <c r="B8918" s="357" t="s">
        <v>9363</v>
      </c>
      <c r="C8918" s="356" t="s">
        <v>645</v>
      </c>
      <c r="D8918" s="358">
        <v>2.2000000000000002</v>
      </c>
    </row>
    <row r="8919" spans="1:4" ht="25.5">
      <c r="A8919" s="356">
        <v>40402</v>
      </c>
      <c r="B8919" s="357" t="s">
        <v>9364</v>
      </c>
      <c r="C8919" s="356" t="s">
        <v>645</v>
      </c>
      <c r="D8919" s="358">
        <v>2.83</v>
      </c>
    </row>
    <row r="8920" spans="1:4" ht="25.5">
      <c r="A8920" s="356">
        <v>40400</v>
      </c>
      <c r="B8920" s="357" t="s">
        <v>9365</v>
      </c>
      <c r="C8920" s="356" t="s">
        <v>645</v>
      </c>
      <c r="D8920" s="358">
        <v>1.49</v>
      </c>
    </row>
    <row r="8921" spans="1:4" ht="51">
      <c r="A8921" s="356">
        <v>2504</v>
      </c>
      <c r="B8921" s="357" t="s">
        <v>9366</v>
      </c>
      <c r="C8921" s="356" t="s">
        <v>645</v>
      </c>
      <c r="D8921" s="358">
        <v>10.46</v>
      </c>
    </row>
    <row r="8922" spans="1:4" ht="51">
      <c r="A8922" s="356">
        <v>2501</v>
      </c>
      <c r="B8922" s="357" t="s">
        <v>9367</v>
      </c>
      <c r="C8922" s="356" t="s">
        <v>645</v>
      </c>
      <c r="D8922" s="358">
        <v>13.72</v>
      </c>
    </row>
    <row r="8923" spans="1:4" ht="51">
      <c r="A8923" s="356">
        <v>2502</v>
      </c>
      <c r="B8923" s="357" t="s">
        <v>9368</v>
      </c>
      <c r="C8923" s="356" t="s">
        <v>645</v>
      </c>
      <c r="D8923" s="358">
        <v>20.7</v>
      </c>
    </row>
    <row r="8924" spans="1:4" ht="51">
      <c r="A8924" s="356">
        <v>2503</v>
      </c>
      <c r="B8924" s="357" t="s">
        <v>9369</v>
      </c>
      <c r="C8924" s="356" t="s">
        <v>645</v>
      </c>
      <c r="D8924" s="358">
        <v>26.64</v>
      </c>
    </row>
    <row r="8925" spans="1:4" ht="51">
      <c r="A8925" s="356">
        <v>2500</v>
      </c>
      <c r="B8925" s="357" t="s">
        <v>9370</v>
      </c>
      <c r="C8925" s="356" t="s">
        <v>645</v>
      </c>
      <c r="D8925" s="358">
        <v>35.49</v>
      </c>
    </row>
    <row r="8926" spans="1:4" ht="51">
      <c r="A8926" s="356">
        <v>2505</v>
      </c>
      <c r="B8926" s="357" t="s">
        <v>9371</v>
      </c>
      <c r="C8926" s="356" t="s">
        <v>645</v>
      </c>
      <c r="D8926" s="358">
        <v>55.31</v>
      </c>
    </row>
    <row r="8927" spans="1:4" ht="25.5">
      <c r="A8927" s="356">
        <v>12056</v>
      </c>
      <c r="B8927" s="357" t="s">
        <v>9372</v>
      </c>
      <c r="C8927" s="356" t="s">
        <v>645</v>
      </c>
      <c r="D8927" s="358">
        <v>22.35</v>
      </c>
    </row>
    <row r="8928" spans="1:4" ht="25.5">
      <c r="A8928" s="356">
        <v>12057</v>
      </c>
      <c r="B8928" s="357" t="s">
        <v>9373</v>
      </c>
      <c r="C8928" s="356" t="s">
        <v>645</v>
      </c>
      <c r="D8928" s="358">
        <v>18.98</v>
      </c>
    </row>
    <row r="8929" spans="1:4" ht="25.5">
      <c r="A8929" s="356">
        <v>12059</v>
      </c>
      <c r="B8929" s="357" t="s">
        <v>9374</v>
      </c>
      <c r="C8929" s="356" t="s">
        <v>645</v>
      </c>
      <c r="D8929" s="358">
        <v>6.66</v>
      </c>
    </row>
    <row r="8930" spans="1:4" ht="25.5">
      <c r="A8930" s="356">
        <v>12058</v>
      </c>
      <c r="B8930" s="357" t="s">
        <v>9375</v>
      </c>
      <c r="C8930" s="356" t="s">
        <v>645</v>
      </c>
      <c r="D8930" s="358">
        <v>11.83</v>
      </c>
    </row>
    <row r="8931" spans="1:4" ht="25.5">
      <c r="A8931" s="356">
        <v>12060</v>
      </c>
      <c r="B8931" s="357" t="s">
        <v>9376</v>
      </c>
      <c r="C8931" s="356" t="s">
        <v>645</v>
      </c>
      <c r="D8931" s="358">
        <v>49.32</v>
      </c>
    </row>
    <row r="8932" spans="1:4" ht="25.5">
      <c r="A8932" s="356">
        <v>12061</v>
      </c>
      <c r="B8932" s="357" t="s">
        <v>9377</v>
      </c>
      <c r="C8932" s="356" t="s">
        <v>645</v>
      </c>
      <c r="D8932" s="358">
        <v>30.12</v>
      </c>
    </row>
    <row r="8933" spans="1:4" ht="25.5">
      <c r="A8933" s="356">
        <v>12062</v>
      </c>
      <c r="B8933" s="357" t="s">
        <v>9378</v>
      </c>
      <c r="C8933" s="356" t="s">
        <v>645</v>
      </c>
      <c r="D8933" s="358">
        <v>55.54</v>
      </c>
    </row>
    <row r="8934" spans="1:4" ht="38.25">
      <c r="A8934" s="356">
        <v>21137</v>
      </c>
      <c r="B8934" s="357" t="s">
        <v>9379</v>
      </c>
      <c r="C8934" s="356" t="s">
        <v>645</v>
      </c>
      <c r="D8934" s="358">
        <v>9.65</v>
      </c>
    </row>
    <row r="8935" spans="1:4" ht="25.5">
      <c r="A8935" s="356">
        <v>2687</v>
      </c>
      <c r="B8935" s="357" t="s">
        <v>9380</v>
      </c>
      <c r="C8935" s="356" t="s">
        <v>645</v>
      </c>
      <c r="D8935" s="358">
        <v>1.4</v>
      </c>
    </row>
    <row r="8936" spans="1:4" ht="25.5">
      <c r="A8936" s="356">
        <v>2689</v>
      </c>
      <c r="B8936" s="357" t="s">
        <v>9381</v>
      </c>
      <c r="C8936" s="356" t="s">
        <v>645</v>
      </c>
      <c r="D8936" s="358">
        <v>1.67</v>
      </c>
    </row>
    <row r="8937" spans="1:4" ht="25.5">
      <c r="A8937" s="356">
        <v>2688</v>
      </c>
      <c r="B8937" s="357" t="s">
        <v>9382</v>
      </c>
      <c r="C8937" s="356" t="s">
        <v>645</v>
      </c>
      <c r="D8937" s="358">
        <v>1.8</v>
      </c>
    </row>
    <row r="8938" spans="1:4" ht="25.5">
      <c r="A8938" s="356">
        <v>2690</v>
      </c>
      <c r="B8938" s="357" t="s">
        <v>9383</v>
      </c>
      <c r="C8938" s="356" t="s">
        <v>645</v>
      </c>
      <c r="D8938" s="358">
        <v>3.09</v>
      </c>
    </row>
    <row r="8939" spans="1:4" ht="38.25">
      <c r="A8939" s="356">
        <v>39243</v>
      </c>
      <c r="B8939" s="357" t="s">
        <v>9384</v>
      </c>
      <c r="C8939" s="356" t="s">
        <v>645</v>
      </c>
      <c r="D8939" s="358">
        <v>2.0299999999999998</v>
      </c>
    </row>
    <row r="8940" spans="1:4" ht="38.25">
      <c r="A8940" s="356">
        <v>39244</v>
      </c>
      <c r="B8940" s="357" t="s">
        <v>9385</v>
      </c>
      <c r="C8940" s="356" t="s">
        <v>645</v>
      </c>
      <c r="D8940" s="358">
        <v>2.75</v>
      </c>
    </row>
    <row r="8941" spans="1:4" ht="38.25">
      <c r="A8941" s="356">
        <v>39245</v>
      </c>
      <c r="B8941" s="357" t="s">
        <v>9386</v>
      </c>
      <c r="C8941" s="356" t="s">
        <v>645</v>
      </c>
      <c r="D8941" s="358">
        <v>5.3</v>
      </c>
    </row>
    <row r="8942" spans="1:4" ht="38.25">
      <c r="A8942" s="356">
        <v>39254</v>
      </c>
      <c r="B8942" s="357" t="s">
        <v>9387</v>
      </c>
      <c r="C8942" s="356" t="s">
        <v>645</v>
      </c>
      <c r="D8942" s="358">
        <v>7.92</v>
      </c>
    </row>
    <row r="8943" spans="1:4" ht="38.25">
      <c r="A8943" s="356">
        <v>39255</v>
      </c>
      <c r="B8943" s="357" t="s">
        <v>9388</v>
      </c>
      <c r="C8943" s="356" t="s">
        <v>645</v>
      </c>
      <c r="D8943" s="358">
        <v>14.67</v>
      </c>
    </row>
    <row r="8944" spans="1:4" ht="38.25">
      <c r="A8944" s="356">
        <v>39253</v>
      </c>
      <c r="B8944" s="357" t="s">
        <v>9389</v>
      </c>
      <c r="C8944" s="356" t="s">
        <v>645</v>
      </c>
      <c r="D8944" s="358">
        <v>10.1</v>
      </c>
    </row>
    <row r="8945" spans="1:4" ht="51">
      <c r="A8945" s="356">
        <v>2446</v>
      </c>
      <c r="B8945" s="357" t="s">
        <v>9390</v>
      </c>
      <c r="C8945" s="356" t="s">
        <v>645</v>
      </c>
      <c r="D8945" s="358">
        <v>5.5</v>
      </c>
    </row>
    <row r="8946" spans="1:4" ht="51">
      <c r="A8946" s="356">
        <v>2442</v>
      </c>
      <c r="B8946" s="357" t="s">
        <v>9391</v>
      </c>
      <c r="C8946" s="356" t="s">
        <v>645</v>
      </c>
      <c r="D8946" s="358">
        <v>7.7</v>
      </c>
    </row>
    <row r="8947" spans="1:4" ht="51">
      <c r="A8947" s="356">
        <v>39246</v>
      </c>
      <c r="B8947" s="357" t="s">
        <v>9392</v>
      </c>
      <c r="C8947" s="356" t="s">
        <v>645</v>
      </c>
      <c r="D8947" s="358">
        <v>3.83</v>
      </c>
    </row>
    <row r="8948" spans="1:4" ht="51">
      <c r="A8948" s="356">
        <v>39247</v>
      </c>
      <c r="B8948" s="357" t="s">
        <v>9393</v>
      </c>
      <c r="C8948" s="356" t="s">
        <v>645</v>
      </c>
      <c r="D8948" s="358">
        <v>3.34</v>
      </c>
    </row>
    <row r="8949" spans="1:4" ht="51">
      <c r="A8949" s="356">
        <v>39248</v>
      </c>
      <c r="B8949" s="357" t="s">
        <v>9394</v>
      </c>
      <c r="C8949" s="356" t="s">
        <v>645</v>
      </c>
      <c r="D8949" s="358">
        <v>10.74</v>
      </c>
    </row>
    <row r="8950" spans="1:4">
      <c r="A8950" s="356">
        <v>2438</v>
      </c>
      <c r="B8950" s="357" t="s">
        <v>9395</v>
      </c>
      <c r="C8950" s="356" t="s">
        <v>644</v>
      </c>
      <c r="D8950" s="358">
        <v>14.27</v>
      </c>
    </row>
    <row r="8951" spans="1:4">
      <c r="A8951" s="356">
        <v>40922</v>
      </c>
      <c r="B8951" s="357" t="s">
        <v>9396</v>
      </c>
      <c r="C8951" s="356" t="s">
        <v>759</v>
      </c>
      <c r="D8951" s="358">
        <v>2530.11</v>
      </c>
    </row>
    <row r="8952" spans="1:4" ht="76.5">
      <c r="A8952" s="356">
        <v>36486</v>
      </c>
      <c r="B8952" s="357" t="s">
        <v>9397</v>
      </c>
      <c r="C8952" s="356" t="s">
        <v>641</v>
      </c>
      <c r="D8952" s="358">
        <v>59165.5</v>
      </c>
    </row>
    <row r="8953" spans="1:4" ht="63.75">
      <c r="A8953" s="356">
        <v>37777</v>
      </c>
      <c r="B8953" s="357" t="s">
        <v>9398</v>
      </c>
      <c r="C8953" s="356" t="s">
        <v>641</v>
      </c>
      <c r="D8953" s="358">
        <v>278550.06</v>
      </c>
    </row>
    <row r="8954" spans="1:4" ht="25.5">
      <c r="A8954" s="356">
        <v>12624</v>
      </c>
      <c r="B8954" s="357" t="s">
        <v>9399</v>
      </c>
      <c r="C8954" s="356" t="s">
        <v>641</v>
      </c>
      <c r="D8954" s="358">
        <v>11.81</v>
      </c>
    </row>
    <row r="8955" spans="1:4">
      <c r="A8955" s="356">
        <v>517</v>
      </c>
      <c r="B8955" s="357" t="s">
        <v>9400</v>
      </c>
      <c r="C8955" s="356" t="s">
        <v>640</v>
      </c>
      <c r="D8955" s="358">
        <v>7.77</v>
      </c>
    </row>
    <row r="8956" spans="1:4" ht="38.25">
      <c r="A8956" s="356">
        <v>41904</v>
      </c>
      <c r="B8956" s="357" t="s">
        <v>9401</v>
      </c>
      <c r="C8956" s="356" t="s">
        <v>647</v>
      </c>
      <c r="D8956" s="358">
        <v>3582.79</v>
      </c>
    </row>
    <row r="8957" spans="1:4" ht="38.25">
      <c r="A8957" s="356">
        <v>41903</v>
      </c>
      <c r="B8957" s="357" t="s">
        <v>9402</v>
      </c>
      <c r="C8957" s="356" t="s">
        <v>638</v>
      </c>
      <c r="D8957" s="358">
        <v>3.22</v>
      </c>
    </row>
    <row r="8958" spans="1:4" ht="38.25">
      <c r="A8958" s="356">
        <v>37534</v>
      </c>
      <c r="B8958" s="357" t="s">
        <v>9403</v>
      </c>
      <c r="C8958" s="356" t="s">
        <v>638</v>
      </c>
      <c r="D8958" s="358">
        <v>20.16</v>
      </c>
    </row>
    <row r="8959" spans="1:4" ht="38.25">
      <c r="A8959" s="356">
        <v>37535</v>
      </c>
      <c r="B8959" s="357" t="s">
        <v>9404</v>
      </c>
      <c r="C8959" s="356" t="s">
        <v>638</v>
      </c>
      <c r="D8959" s="358">
        <v>20.16</v>
      </c>
    </row>
    <row r="8960" spans="1:4" ht="38.25">
      <c r="A8960" s="356">
        <v>37533</v>
      </c>
      <c r="B8960" s="357" t="s">
        <v>9405</v>
      </c>
      <c r="C8960" s="356" t="s">
        <v>638</v>
      </c>
      <c r="D8960" s="358">
        <v>20.16</v>
      </c>
    </row>
    <row r="8961" spans="1:4" ht="38.25">
      <c r="A8961" s="356">
        <v>37537</v>
      </c>
      <c r="B8961" s="357" t="s">
        <v>9406</v>
      </c>
      <c r="C8961" s="356" t="s">
        <v>638</v>
      </c>
      <c r="D8961" s="358">
        <v>15.26</v>
      </c>
    </row>
    <row r="8962" spans="1:4" ht="38.25">
      <c r="A8962" s="356">
        <v>37536</v>
      </c>
      <c r="B8962" s="357" t="s">
        <v>9407</v>
      </c>
      <c r="C8962" s="356" t="s">
        <v>638</v>
      </c>
      <c r="D8962" s="358">
        <v>15.26</v>
      </c>
    </row>
    <row r="8963" spans="1:4" ht="38.25">
      <c r="A8963" s="356">
        <v>37532</v>
      </c>
      <c r="B8963" s="357" t="s">
        <v>9408</v>
      </c>
      <c r="C8963" s="356" t="s">
        <v>638</v>
      </c>
      <c r="D8963" s="358">
        <v>15.26</v>
      </c>
    </row>
    <row r="8964" spans="1:4">
      <c r="A8964" s="356">
        <v>2696</v>
      </c>
      <c r="B8964" s="357" t="s">
        <v>9409</v>
      </c>
      <c r="C8964" s="356" t="s">
        <v>644</v>
      </c>
      <c r="D8964" s="358">
        <v>14.12</v>
      </c>
    </row>
    <row r="8965" spans="1:4" ht="25.5">
      <c r="A8965" s="356">
        <v>40928</v>
      </c>
      <c r="B8965" s="357" t="s">
        <v>9410</v>
      </c>
      <c r="C8965" s="356" t="s">
        <v>759</v>
      </c>
      <c r="D8965" s="358">
        <v>2502.29</v>
      </c>
    </row>
    <row r="8966" spans="1:4">
      <c r="A8966" s="356">
        <v>4083</v>
      </c>
      <c r="B8966" s="357" t="s">
        <v>9411</v>
      </c>
      <c r="C8966" s="356" t="s">
        <v>644</v>
      </c>
      <c r="D8966" s="358">
        <v>18.28</v>
      </c>
    </row>
    <row r="8967" spans="1:4">
      <c r="A8967" s="356">
        <v>40818</v>
      </c>
      <c r="B8967" s="357" t="s">
        <v>9412</v>
      </c>
      <c r="C8967" s="356" t="s">
        <v>759</v>
      </c>
      <c r="D8967" s="358">
        <v>3238.65</v>
      </c>
    </row>
    <row r="8968" spans="1:4" ht="25.5">
      <c r="A8968" s="356">
        <v>43146</v>
      </c>
      <c r="B8968" s="357" t="s">
        <v>9413</v>
      </c>
      <c r="C8968" s="356" t="s">
        <v>638</v>
      </c>
      <c r="D8968" s="358">
        <v>6.68</v>
      </c>
    </row>
    <row r="8969" spans="1:4" ht="25.5">
      <c r="A8969" s="356">
        <v>2705</v>
      </c>
      <c r="B8969" s="357" t="s">
        <v>9414</v>
      </c>
      <c r="C8969" s="356" t="s">
        <v>649</v>
      </c>
      <c r="D8969" s="358">
        <v>0.84</v>
      </c>
    </row>
    <row r="8970" spans="1:4" ht="38.25">
      <c r="A8970" s="356">
        <v>14250</v>
      </c>
      <c r="B8970" s="357" t="s">
        <v>9415</v>
      </c>
      <c r="C8970" s="356" t="s">
        <v>649</v>
      </c>
      <c r="D8970" s="358">
        <v>0.86</v>
      </c>
    </row>
    <row r="8971" spans="1:4">
      <c r="A8971" s="356">
        <v>11683</v>
      </c>
      <c r="B8971" s="357" t="s">
        <v>9416</v>
      </c>
      <c r="C8971" s="356" t="s">
        <v>641</v>
      </c>
      <c r="D8971" s="358">
        <v>34.39</v>
      </c>
    </row>
    <row r="8972" spans="1:4">
      <c r="A8972" s="356">
        <v>11684</v>
      </c>
      <c r="B8972" s="357" t="s">
        <v>9417</v>
      </c>
      <c r="C8972" s="356" t="s">
        <v>641</v>
      </c>
      <c r="D8972" s="358">
        <v>37.65</v>
      </c>
    </row>
    <row r="8973" spans="1:4" ht="25.5">
      <c r="A8973" s="356">
        <v>6141</v>
      </c>
      <c r="B8973" s="357" t="s">
        <v>9418</v>
      </c>
      <c r="C8973" s="356" t="s">
        <v>641</v>
      </c>
      <c r="D8973" s="358">
        <v>4</v>
      </c>
    </row>
    <row r="8974" spans="1:4" ht="25.5">
      <c r="A8974" s="356">
        <v>11681</v>
      </c>
      <c r="B8974" s="357" t="s">
        <v>9419</v>
      </c>
      <c r="C8974" s="356" t="s">
        <v>641</v>
      </c>
      <c r="D8974" s="358">
        <v>6.7</v>
      </c>
    </row>
    <row r="8975" spans="1:4">
      <c r="A8975" s="356">
        <v>2706</v>
      </c>
      <c r="B8975" s="357" t="s">
        <v>9420</v>
      </c>
      <c r="C8975" s="356" t="s">
        <v>644</v>
      </c>
      <c r="D8975" s="358">
        <v>78.16</v>
      </c>
    </row>
    <row r="8976" spans="1:4" ht="25.5">
      <c r="A8976" s="356">
        <v>40811</v>
      </c>
      <c r="B8976" s="357" t="s">
        <v>9421</v>
      </c>
      <c r="C8976" s="356" t="s">
        <v>759</v>
      </c>
      <c r="D8976" s="358">
        <v>13847.35</v>
      </c>
    </row>
    <row r="8977" spans="1:4">
      <c r="A8977" s="356">
        <v>2707</v>
      </c>
      <c r="B8977" s="357" t="s">
        <v>9422</v>
      </c>
      <c r="C8977" s="356" t="s">
        <v>644</v>
      </c>
      <c r="D8977" s="358">
        <v>88.96</v>
      </c>
    </row>
    <row r="8978" spans="1:4" ht="25.5">
      <c r="A8978" s="356">
        <v>40813</v>
      </c>
      <c r="B8978" s="357" t="s">
        <v>9423</v>
      </c>
      <c r="C8978" s="356" t="s">
        <v>759</v>
      </c>
      <c r="D8978" s="358">
        <v>15761.12</v>
      </c>
    </row>
    <row r="8979" spans="1:4">
      <c r="A8979" s="356">
        <v>2708</v>
      </c>
      <c r="B8979" s="357" t="s">
        <v>9424</v>
      </c>
      <c r="C8979" s="356" t="s">
        <v>644</v>
      </c>
      <c r="D8979" s="358">
        <v>121.6</v>
      </c>
    </row>
    <row r="8980" spans="1:4" ht="25.5">
      <c r="A8980" s="356">
        <v>40814</v>
      </c>
      <c r="B8980" s="357" t="s">
        <v>9425</v>
      </c>
      <c r="C8980" s="356" t="s">
        <v>759</v>
      </c>
      <c r="D8980" s="358">
        <v>21545.040000000001</v>
      </c>
    </row>
    <row r="8981" spans="1:4">
      <c r="A8981" s="356">
        <v>34779</v>
      </c>
      <c r="B8981" s="357" t="s">
        <v>9426</v>
      </c>
      <c r="C8981" s="356" t="s">
        <v>644</v>
      </c>
      <c r="D8981" s="358">
        <v>79.3</v>
      </c>
    </row>
    <row r="8982" spans="1:4">
      <c r="A8982" s="356">
        <v>40936</v>
      </c>
      <c r="B8982" s="357" t="s">
        <v>9427</v>
      </c>
      <c r="C8982" s="356" t="s">
        <v>759</v>
      </c>
      <c r="D8982" s="358">
        <v>14049.35</v>
      </c>
    </row>
    <row r="8983" spans="1:4">
      <c r="A8983" s="356">
        <v>34780</v>
      </c>
      <c r="B8983" s="357" t="s">
        <v>9428</v>
      </c>
      <c r="C8983" s="356" t="s">
        <v>644</v>
      </c>
      <c r="D8983" s="358">
        <v>89.45</v>
      </c>
    </row>
    <row r="8984" spans="1:4">
      <c r="A8984" s="356">
        <v>40937</v>
      </c>
      <c r="B8984" s="357" t="s">
        <v>9429</v>
      </c>
      <c r="C8984" s="356" t="s">
        <v>759</v>
      </c>
      <c r="D8984" s="358">
        <v>15850.44</v>
      </c>
    </row>
    <row r="8985" spans="1:4">
      <c r="A8985" s="356">
        <v>34782</v>
      </c>
      <c r="B8985" s="357" t="s">
        <v>9430</v>
      </c>
      <c r="C8985" s="356" t="s">
        <v>644</v>
      </c>
      <c r="D8985" s="358">
        <v>122.6</v>
      </c>
    </row>
    <row r="8986" spans="1:4">
      <c r="A8986" s="356">
        <v>40938</v>
      </c>
      <c r="B8986" s="357" t="s">
        <v>9431</v>
      </c>
      <c r="C8986" s="356" t="s">
        <v>759</v>
      </c>
      <c r="D8986" s="358">
        <v>21721.53</v>
      </c>
    </row>
    <row r="8987" spans="1:4">
      <c r="A8987" s="356">
        <v>34783</v>
      </c>
      <c r="B8987" s="357" t="s">
        <v>9432</v>
      </c>
      <c r="C8987" s="356" t="s">
        <v>644</v>
      </c>
      <c r="D8987" s="358">
        <v>74.540000000000006</v>
      </c>
    </row>
    <row r="8988" spans="1:4">
      <c r="A8988" s="356">
        <v>40939</v>
      </c>
      <c r="B8988" s="357" t="s">
        <v>9433</v>
      </c>
      <c r="C8988" s="356" t="s">
        <v>759</v>
      </c>
      <c r="D8988" s="358">
        <v>13208.12</v>
      </c>
    </row>
    <row r="8989" spans="1:4">
      <c r="A8989" s="356">
        <v>34785</v>
      </c>
      <c r="B8989" s="357" t="s">
        <v>9434</v>
      </c>
      <c r="C8989" s="356" t="s">
        <v>644</v>
      </c>
      <c r="D8989" s="358">
        <v>73.8</v>
      </c>
    </row>
    <row r="8990" spans="1:4">
      <c r="A8990" s="356">
        <v>40940</v>
      </c>
      <c r="B8990" s="357" t="s">
        <v>9435</v>
      </c>
      <c r="C8990" s="356" t="s">
        <v>759</v>
      </c>
      <c r="D8990" s="358">
        <v>13078.04</v>
      </c>
    </row>
    <row r="8991" spans="1:4">
      <c r="A8991" s="356">
        <v>38403</v>
      </c>
      <c r="B8991" s="357" t="s">
        <v>9436</v>
      </c>
      <c r="C8991" s="356" t="s">
        <v>641</v>
      </c>
      <c r="D8991" s="358">
        <v>43.46</v>
      </c>
    </row>
    <row r="8992" spans="1:4" ht="25.5">
      <c r="A8992" s="356">
        <v>43482</v>
      </c>
      <c r="B8992" s="357" t="s">
        <v>9437</v>
      </c>
      <c r="C8992" s="356" t="s">
        <v>644</v>
      </c>
      <c r="D8992" s="358">
        <v>0.57999999999999996</v>
      </c>
    </row>
    <row r="8993" spans="1:4" ht="38.25">
      <c r="A8993" s="356">
        <v>43494</v>
      </c>
      <c r="B8993" s="357" t="s">
        <v>9438</v>
      </c>
      <c r="C8993" s="356" t="s">
        <v>759</v>
      </c>
      <c r="D8993" s="358">
        <v>108.8</v>
      </c>
    </row>
    <row r="8994" spans="1:4" ht="38.25">
      <c r="A8994" s="356">
        <v>43483</v>
      </c>
      <c r="B8994" s="357" t="s">
        <v>9439</v>
      </c>
      <c r="C8994" s="356" t="s">
        <v>644</v>
      </c>
      <c r="D8994" s="358">
        <v>1.05</v>
      </c>
    </row>
    <row r="8995" spans="1:4" ht="38.25">
      <c r="A8995" s="356">
        <v>43495</v>
      </c>
      <c r="B8995" s="357" t="s">
        <v>9440</v>
      </c>
      <c r="C8995" s="356" t="s">
        <v>759</v>
      </c>
      <c r="D8995" s="358">
        <v>197.14</v>
      </c>
    </row>
    <row r="8996" spans="1:4" ht="25.5">
      <c r="A8996" s="356">
        <v>43484</v>
      </c>
      <c r="B8996" s="357" t="s">
        <v>9441</v>
      </c>
      <c r="C8996" s="356" t="s">
        <v>644</v>
      </c>
      <c r="D8996" s="358">
        <v>0.91</v>
      </c>
    </row>
    <row r="8997" spans="1:4" ht="38.25">
      <c r="A8997" s="356">
        <v>43496</v>
      </c>
      <c r="B8997" s="357" t="s">
        <v>9442</v>
      </c>
      <c r="C8997" s="356" t="s">
        <v>759</v>
      </c>
      <c r="D8997" s="358">
        <v>171.87</v>
      </c>
    </row>
    <row r="8998" spans="1:4" ht="25.5">
      <c r="A8998" s="356">
        <v>43485</v>
      </c>
      <c r="B8998" s="357" t="s">
        <v>9443</v>
      </c>
      <c r="C8998" s="356" t="s">
        <v>644</v>
      </c>
      <c r="D8998" s="358">
        <v>0.8</v>
      </c>
    </row>
    <row r="8999" spans="1:4" ht="38.25">
      <c r="A8999" s="356">
        <v>43497</v>
      </c>
      <c r="B8999" s="357" t="s">
        <v>9444</v>
      </c>
      <c r="C8999" s="356" t="s">
        <v>759</v>
      </c>
      <c r="D8999" s="358">
        <v>151.31</v>
      </c>
    </row>
    <row r="9000" spans="1:4" ht="38.25">
      <c r="A9000" s="356">
        <v>43487</v>
      </c>
      <c r="B9000" s="357" t="s">
        <v>9445</v>
      </c>
      <c r="C9000" s="356" t="s">
        <v>644</v>
      </c>
      <c r="D9000" s="358">
        <v>0.94</v>
      </c>
    </row>
    <row r="9001" spans="1:4" ht="38.25">
      <c r="A9001" s="356">
        <v>43499</v>
      </c>
      <c r="B9001" s="357" t="s">
        <v>9446</v>
      </c>
      <c r="C9001" s="356" t="s">
        <v>759</v>
      </c>
      <c r="D9001" s="358">
        <v>177.24</v>
      </c>
    </row>
    <row r="9002" spans="1:4" ht="38.25">
      <c r="A9002" s="356">
        <v>43486</v>
      </c>
      <c r="B9002" s="357" t="s">
        <v>9447</v>
      </c>
      <c r="C9002" s="356" t="s">
        <v>644</v>
      </c>
      <c r="D9002" s="358">
        <v>0.55000000000000004</v>
      </c>
    </row>
    <row r="9003" spans="1:4" ht="38.25">
      <c r="A9003" s="356">
        <v>43498</v>
      </c>
      <c r="B9003" s="357" t="s">
        <v>9448</v>
      </c>
      <c r="C9003" s="356" t="s">
        <v>759</v>
      </c>
      <c r="D9003" s="358">
        <v>103.22</v>
      </c>
    </row>
    <row r="9004" spans="1:4" ht="38.25">
      <c r="A9004" s="356">
        <v>43488</v>
      </c>
      <c r="B9004" s="357" t="s">
        <v>9449</v>
      </c>
      <c r="C9004" s="356" t="s">
        <v>644</v>
      </c>
      <c r="D9004" s="358">
        <v>0.63</v>
      </c>
    </row>
    <row r="9005" spans="1:4" ht="38.25">
      <c r="A9005" s="356">
        <v>43500</v>
      </c>
      <c r="B9005" s="357" t="s">
        <v>9450</v>
      </c>
      <c r="C9005" s="356" t="s">
        <v>759</v>
      </c>
      <c r="D9005" s="358">
        <v>119.49</v>
      </c>
    </row>
    <row r="9006" spans="1:4" ht="25.5">
      <c r="A9006" s="356">
        <v>43489</v>
      </c>
      <c r="B9006" s="357" t="s">
        <v>9451</v>
      </c>
      <c r="C9006" s="356" t="s">
        <v>644</v>
      </c>
      <c r="D9006" s="358">
        <v>0.95</v>
      </c>
    </row>
    <row r="9007" spans="1:4" ht="38.25">
      <c r="A9007" s="356">
        <v>43501</v>
      </c>
      <c r="B9007" s="357" t="s">
        <v>9452</v>
      </c>
      <c r="C9007" s="356" t="s">
        <v>759</v>
      </c>
      <c r="D9007" s="358">
        <v>178.44</v>
      </c>
    </row>
    <row r="9008" spans="1:4" ht="25.5">
      <c r="A9008" s="356">
        <v>43490</v>
      </c>
      <c r="B9008" s="357" t="s">
        <v>9453</v>
      </c>
      <c r="C9008" s="356" t="s">
        <v>644</v>
      </c>
      <c r="D9008" s="358">
        <v>1.33</v>
      </c>
    </row>
    <row r="9009" spans="1:4" ht="25.5">
      <c r="A9009" s="356">
        <v>43502</v>
      </c>
      <c r="B9009" s="357" t="s">
        <v>9454</v>
      </c>
      <c r="C9009" s="356" t="s">
        <v>759</v>
      </c>
      <c r="D9009" s="358">
        <v>250.26</v>
      </c>
    </row>
    <row r="9010" spans="1:4" ht="25.5">
      <c r="A9010" s="356">
        <v>43491</v>
      </c>
      <c r="B9010" s="357" t="s">
        <v>9455</v>
      </c>
      <c r="C9010" s="356" t="s">
        <v>644</v>
      </c>
      <c r="D9010" s="358">
        <v>1.01</v>
      </c>
    </row>
    <row r="9011" spans="1:4" ht="38.25">
      <c r="A9011" s="356">
        <v>43503</v>
      </c>
      <c r="B9011" s="357" t="s">
        <v>9456</v>
      </c>
      <c r="C9011" s="356" t="s">
        <v>759</v>
      </c>
      <c r="D9011" s="358">
        <v>191.25</v>
      </c>
    </row>
    <row r="9012" spans="1:4" ht="25.5">
      <c r="A9012" s="356">
        <v>43492</v>
      </c>
      <c r="B9012" s="357" t="s">
        <v>9457</v>
      </c>
      <c r="C9012" s="356" t="s">
        <v>644</v>
      </c>
      <c r="D9012" s="358">
        <v>1.3</v>
      </c>
    </row>
    <row r="9013" spans="1:4" ht="38.25">
      <c r="A9013" s="356">
        <v>43504</v>
      </c>
      <c r="B9013" s="357" t="s">
        <v>9458</v>
      </c>
      <c r="C9013" s="356" t="s">
        <v>759</v>
      </c>
      <c r="D9013" s="358">
        <v>244.54</v>
      </c>
    </row>
    <row r="9014" spans="1:4" ht="25.5">
      <c r="A9014" s="356">
        <v>43493</v>
      </c>
      <c r="B9014" s="357" t="s">
        <v>9459</v>
      </c>
      <c r="C9014" s="356" t="s">
        <v>644</v>
      </c>
      <c r="D9014" s="358">
        <v>0.52</v>
      </c>
    </row>
    <row r="9015" spans="1:4" ht="38.25">
      <c r="A9015" s="356">
        <v>43505</v>
      </c>
      <c r="B9015" s="357" t="s">
        <v>9460</v>
      </c>
      <c r="C9015" s="356" t="s">
        <v>759</v>
      </c>
      <c r="D9015" s="358">
        <v>98.01</v>
      </c>
    </row>
    <row r="9016" spans="1:4" ht="63.75">
      <c r="A9016" s="356">
        <v>37774</v>
      </c>
      <c r="B9016" s="357" t="s">
        <v>9461</v>
      </c>
      <c r="C9016" s="356" t="s">
        <v>641</v>
      </c>
      <c r="D9016" s="358">
        <v>249038.01</v>
      </c>
    </row>
    <row r="9017" spans="1:4" ht="76.5">
      <c r="A9017" s="356">
        <v>38630</v>
      </c>
      <c r="B9017" s="357" t="s">
        <v>9462</v>
      </c>
      <c r="C9017" s="356" t="s">
        <v>641</v>
      </c>
      <c r="D9017" s="358">
        <v>1746751.95</v>
      </c>
    </row>
    <row r="9018" spans="1:4" ht="89.25">
      <c r="A9018" s="356">
        <v>38629</v>
      </c>
      <c r="B9018" s="357" t="s">
        <v>9463</v>
      </c>
      <c r="C9018" s="356" t="s">
        <v>641</v>
      </c>
      <c r="D9018" s="358">
        <v>2600126.9500000002</v>
      </c>
    </row>
    <row r="9019" spans="1:4" ht="25.5">
      <c r="A9019" s="356">
        <v>38476</v>
      </c>
      <c r="B9019" s="357" t="s">
        <v>9464</v>
      </c>
      <c r="C9019" s="356" t="s">
        <v>641</v>
      </c>
      <c r="D9019" s="358">
        <v>326.66000000000003</v>
      </c>
    </row>
    <row r="9020" spans="1:4" ht="25.5">
      <c r="A9020" s="356">
        <v>38477</v>
      </c>
      <c r="B9020" s="357" t="s">
        <v>9465</v>
      </c>
      <c r="C9020" s="356" t="s">
        <v>641</v>
      </c>
      <c r="D9020" s="358">
        <v>925.1</v>
      </c>
    </row>
    <row r="9021" spans="1:4" ht="51">
      <c r="A9021" s="356">
        <v>40635</v>
      </c>
      <c r="B9021" s="357" t="s">
        <v>9466</v>
      </c>
      <c r="C9021" s="356" t="s">
        <v>641</v>
      </c>
      <c r="D9021" s="358">
        <v>674204.75</v>
      </c>
    </row>
    <row r="9022" spans="1:4" ht="38.25">
      <c r="A9022" s="356">
        <v>36483</v>
      </c>
      <c r="B9022" s="357" t="s">
        <v>9467</v>
      </c>
      <c r="C9022" s="356" t="s">
        <v>641</v>
      </c>
      <c r="D9022" s="358">
        <v>610937.5</v>
      </c>
    </row>
    <row r="9023" spans="1:4" ht="38.25">
      <c r="A9023" s="356">
        <v>14525</v>
      </c>
      <c r="B9023" s="357" t="s">
        <v>9468</v>
      </c>
      <c r="C9023" s="356" t="s">
        <v>641</v>
      </c>
      <c r="D9023" s="358">
        <v>639687.5</v>
      </c>
    </row>
    <row r="9024" spans="1:4" ht="38.25">
      <c r="A9024" s="356">
        <v>36482</v>
      </c>
      <c r="B9024" s="357" t="s">
        <v>9469</v>
      </c>
      <c r="C9024" s="356" t="s">
        <v>641</v>
      </c>
      <c r="D9024" s="358">
        <v>548621.12</v>
      </c>
    </row>
    <row r="9025" spans="1:4" ht="38.25">
      <c r="A9025" s="356">
        <v>36408</v>
      </c>
      <c r="B9025" s="357" t="s">
        <v>9470</v>
      </c>
      <c r="C9025" s="356" t="s">
        <v>641</v>
      </c>
      <c r="D9025" s="358">
        <v>655500</v>
      </c>
    </row>
    <row r="9026" spans="1:4" ht="38.25">
      <c r="A9026" s="356">
        <v>2723</v>
      </c>
      <c r="B9026" s="357" t="s">
        <v>9471</v>
      </c>
      <c r="C9026" s="356" t="s">
        <v>641</v>
      </c>
      <c r="D9026" s="358">
        <v>503125</v>
      </c>
    </row>
    <row r="9027" spans="1:4" ht="38.25">
      <c r="A9027" s="356">
        <v>36481</v>
      </c>
      <c r="B9027" s="357" t="s">
        <v>9472</v>
      </c>
      <c r="C9027" s="356" t="s">
        <v>641</v>
      </c>
      <c r="D9027" s="358">
        <v>600156.25</v>
      </c>
    </row>
    <row r="9028" spans="1:4" ht="38.25">
      <c r="A9028" s="356">
        <v>10685</v>
      </c>
      <c r="B9028" s="357" t="s">
        <v>9473</v>
      </c>
      <c r="C9028" s="356" t="s">
        <v>641</v>
      </c>
      <c r="D9028" s="358">
        <v>575000</v>
      </c>
    </row>
    <row r="9029" spans="1:4" ht="63.75">
      <c r="A9029" s="356">
        <v>40636</v>
      </c>
      <c r="B9029" s="357" t="s">
        <v>9474</v>
      </c>
      <c r="C9029" s="356" t="s">
        <v>641</v>
      </c>
      <c r="D9029" s="358">
        <v>649048.5</v>
      </c>
    </row>
    <row r="9030" spans="1:4" ht="25.5">
      <c r="A9030" s="356">
        <v>4111</v>
      </c>
      <c r="B9030" s="357" t="s">
        <v>9475</v>
      </c>
      <c r="C9030" s="356" t="s">
        <v>641</v>
      </c>
      <c r="D9030" s="358">
        <v>56.3</v>
      </c>
    </row>
    <row r="9031" spans="1:4" ht="38.25">
      <c r="A9031" s="356">
        <v>26021</v>
      </c>
      <c r="B9031" s="357" t="s">
        <v>9476</v>
      </c>
      <c r="C9031" s="356" t="s">
        <v>641</v>
      </c>
      <c r="D9031" s="358">
        <v>68.64</v>
      </c>
    </row>
    <row r="9032" spans="1:4" ht="25.5">
      <c r="A9032" s="356">
        <v>12</v>
      </c>
      <c r="B9032" s="357" t="s">
        <v>9477</v>
      </c>
      <c r="C9032" s="356" t="s">
        <v>641</v>
      </c>
      <c r="D9032" s="358">
        <v>13.99</v>
      </c>
    </row>
    <row r="9033" spans="1:4" ht="38.25">
      <c r="A9033" s="356">
        <v>37554</v>
      </c>
      <c r="B9033" s="357" t="s">
        <v>9478</v>
      </c>
      <c r="C9033" s="356" t="s">
        <v>641</v>
      </c>
      <c r="D9033" s="358">
        <v>179.09</v>
      </c>
    </row>
    <row r="9034" spans="1:4" ht="38.25">
      <c r="A9034" s="356">
        <v>37555</v>
      </c>
      <c r="B9034" s="357" t="s">
        <v>9479</v>
      </c>
      <c r="C9034" s="356" t="s">
        <v>641</v>
      </c>
      <c r="D9034" s="358">
        <v>217.85</v>
      </c>
    </row>
    <row r="9035" spans="1:4" ht="38.25">
      <c r="A9035" s="356">
        <v>10902</v>
      </c>
      <c r="B9035" s="357" t="s">
        <v>9480</v>
      </c>
      <c r="C9035" s="356" t="s">
        <v>641</v>
      </c>
      <c r="D9035" s="358">
        <v>54.66</v>
      </c>
    </row>
    <row r="9036" spans="1:4" ht="38.25">
      <c r="A9036" s="356">
        <v>20965</v>
      </c>
      <c r="B9036" s="357" t="s">
        <v>9481</v>
      </c>
      <c r="C9036" s="356" t="s">
        <v>641</v>
      </c>
      <c r="D9036" s="358">
        <v>55.17</v>
      </c>
    </row>
    <row r="9037" spans="1:4" ht="38.25">
      <c r="A9037" s="356">
        <v>20966</v>
      </c>
      <c r="B9037" s="357" t="s">
        <v>9482</v>
      </c>
      <c r="C9037" s="356" t="s">
        <v>641</v>
      </c>
      <c r="D9037" s="358">
        <v>59.4</v>
      </c>
    </row>
    <row r="9038" spans="1:4" ht="38.25">
      <c r="A9038" s="356">
        <v>10903</v>
      </c>
      <c r="B9038" s="357" t="s">
        <v>9483</v>
      </c>
      <c r="C9038" s="356" t="s">
        <v>641</v>
      </c>
      <c r="D9038" s="358">
        <v>90.04</v>
      </c>
    </row>
    <row r="9039" spans="1:4" ht="38.25">
      <c r="A9039" s="356">
        <v>20967</v>
      </c>
      <c r="B9039" s="357" t="s">
        <v>9484</v>
      </c>
      <c r="C9039" s="356" t="s">
        <v>641</v>
      </c>
      <c r="D9039" s="358">
        <v>90.04</v>
      </c>
    </row>
    <row r="9040" spans="1:4" ht="38.25">
      <c r="A9040" s="356">
        <v>20968</v>
      </c>
      <c r="B9040" s="357" t="s">
        <v>9485</v>
      </c>
      <c r="C9040" s="356" t="s">
        <v>641</v>
      </c>
      <c r="D9040" s="358">
        <v>98.76</v>
      </c>
    </row>
    <row r="9041" spans="1:4" ht="38.25">
      <c r="A9041" s="356">
        <v>11359</v>
      </c>
      <c r="B9041" s="357" t="s">
        <v>9486</v>
      </c>
      <c r="C9041" s="356" t="s">
        <v>641</v>
      </c>
      <c r="D9041" s="358">
        <v>1020.9</v>
      </c>
    </row>
    <row r="9042" spans="1:4" ht="38.25">
      <c r="A9042" s="356">
        <v>39017</v>
      </c>
      <c r="B9042" s="357" t="s">
        <v>9487</v>
      </c>
      <c r="C9042" s="356" t="s">
        <v>641</v>
      </c>
      <c r="D9042" s="358">
        <v>0.21</v>
      </c>
    </row>
    <row r="9043" spans="1:4" ht="38.25">
      <c r="A9043" s="356">
        <v>39315</v>
      </c>
      <c r="B9043" s="357" t="s">
        <v>9488</v>
      </c>
      <c r="C9043" s="356" t="s">
        <v>641</v>
      </c>
      <c r="D9043" s="358">
        <v>0.34</v>
      </c>
    </row>
    <row r="9044" spans="1:4" ht="38.25">
      <c r="A9044" s="356">
        <v>39016</v>
      </c>
      <c r="B9044" s="357" t="s">
        <v>9489</v>
      </c>
      <c r="C9044" s="356" t="s">
        <v>641</v>
      </c>
      <c r="D9044" s="358">
        <v>0.34</v>
      </c>
    </row>
    <row r="9045" spans="1:4" ht="38.25">
      <c r="A9045" s="356">
        <v>40432</v>
      </c>
      <c r="B9045" s="357" t="s">
        <v>9490</v>
      </c>
      <c r="C9045" s="356" t="s">
        <v>641</v>
      </c>
      <c r="D9045" s="358">
        <v>2.68</v>
      </c>
    </row>
    <row r="9046" spans="1:4" ht="51">
      <c r="A9046" s="356">
        <v>39481</v>
      </c>
      <c r="B9046" s="357" t="s">
        <v>9491</v>
      </c>
      <c r="C9046" s="356" t="s">
        <v>641</v>
      </c>
      <c r="D9046" s="358">
        <v>1.68</v>
      </c>
    </row>
    <row r="9047" spans="1:4" ht="25.5">
      <c r="A9047" s="356">
        <v>40433</v>
      </c>
      <c r="B9047" s="357" t="s">
        <v>9492</v>
      </c>
      <c r="C9047" s="356" t="s">
        <v>641</v>
      </c>
      <c r="D9047" s="358">
        <v>1.49</v>
      </c>
    </row>
    <row r="9048" spans="1:4" ht="38.25">
      <c r="A9048" s="356">
        <v>20219</v>
      </c>
      <c r="B9048" s="357" t="s">
        <v>9493</v>
      </c>
      <c r="C9048" s="356" t="s">
        <v>641</v>
      </c>
      <c r="D9048" s="358">
        <v>104300</v>
      </c>
    </row>
    <row r="9049" spans="1:4" ht="63.75">
      <c r="A9049" s="356">
        <v>36484</v>
      </c>
      <c r="B9049" s="357" t="s">
        <v>9494</v>
      </c>
      <c r="C9049" s="356" t="s">
        <v>641</v>
      </c>
      <c r="D9049" s="358">
        <v>221409.9</v>
      </c>
    </row>
    <row r="9050" spans="1:4" ht="25.5">
      <c r="A9050" s="356">
        <v>38367</v>
      </c>
      <c r="B9050" s="357" t="s">
        <v>9495</v>
      </c>
      <c r="C9050" s="356" t="s">
        <v>641</v>
      </c>
      <c r="D9050" s="358">
        <v>17.55</v>
      </c>
    </row>
    <row r="9051" spans="1:4">
      <c r="A9051" s="356">
        <v>38368</v>
      </c>
      <c r="B9051" s="357" t="s">
        <v>9496</v>
      </c>
      <c r="C9051" s="356" t="s">
        <v>641</v>
      </c>
      <c r="D9051" s="358">
        <v>7.91</v>
      </c>
    </row>
    <row r="9052" spans="1:4" ht="25.5">
      <c r="A9052" s="356">
        <v>38091</v>
      </c>
      <c r="B9052" s="357" t="s">
        <v>9497</v>
      </c>
      <c r="C9052" s="356" t="s">
        <v>641</v>
      </c>
      <c r="D9052" s="358">
        <v>1.97</v>
      </c>
    </row>
    <row r="9053" spans="1:4" ht="25.5">
      <c r="A9053" s="356">
        <v>38095</v>
      </c>
      <c r="B9053" s="357" t="s">
        <v>9498</v>
      </c>
      <c r="C9053" s="356" t="s">
        <v>641</v>
      </c>
      <c r="D9053" s="358">
        <v>4.16</v>
      </c>
    </row>
    <row r="9054" spans="1:4" ht="25.5">
      <c r="A9054" s="356">
        <v>38092</v>
      </c>
      <c r="B9054" s="357" t="s">
        <v>9499</v>
      </c>
      <c r="C9054" s="356" t="s">
        <v>641</v>
      </c>
      <c r="D9054" s="358">
        <v>1.86</v>
      </c>
    </row>
    <row r="9055" spans="1:4" ht="25.5">
      <c r="A9055" s="356">
        <v>38093</v>
      </c>
      <c r="B9055" s="357" t="s">
        <v>9500</v>
      </c>
      <c r="C9055" s="356" t="s">
        <v>641</v>
      </c>
      <c r="D9055" s="358">
        <v>1.93</v>
      </c>
    </row>
    <row r="9056" spans="1:4" ht="25.5">
      <c r="A9056" s="356">
        <v>38096</v>
      </c>
      <c r="B9056" s="357" t="s">
        <v>9501</v>
      </c>
      <c r="C9056" s="356" t="s">
        <v>641</v>
      </c>
      <c r="D9056" s="358">
        <v>4.4800000000000004</v>
      </c>
    </row>
    <row r="9057" spans="1:4" ht="25.5">
      <c r="A9057" s="356">
        <v>38094</v>
      </c>
      <c r="B9057" s="357" t="s">
        <v>9502</v>
      </c>
      <c r="C9057" s="356" t="s">
        <v>641</v>
      </c>
      <c r="D9057" s="358">
        <v>2.36</v>
      </c>
    </row>
    <row r="9058" spans="1:4" ht="25.5">
      <c r="A9058" s="356">
        <v>38097</v>
      </c>
      <c r="B9058" s="357" t="s">
        <v>9503</v>
      </c>
      <c r="C9058" s="356" t="s">
        <v>641</v>
      </c>
      <c r="D9058" s="358">
        <v>4.8</v>
      </c>
    </row>
    <row r="9059" spans="1:4" ht="25.5">
      <c r="A9059" s="356">
        <v>38098</v>
      </c>
      <c r="B9059" s="357" t="s">
        <v>9504</v>
      </c>
      <c r="C9059" s="356" t="s">
        <v>641</v>
      </c>
      <c r="D9059" s="358">
        <v>4.8</v>
      </c>
    </row>
    <row r="9060" spans="1:4">
      <c r="A9060" s="356">
        <v>11186</v>
      </c>
      <c r="B9060" s="357" t="s">
        <v>9505</v>
      </c>
      <c r="C9060" s="356" t="s">
        <v>646</v>
      </c>
      <c r="D9060" s="358">
        <v>477.96</v>
      </c>
    </row>
    <row r="9061" spans="1:4" ht="51">
      <c r="A9061" s="356">
        <v>11558</v>
      </c>
      <c r="B9061" s="357" t="s">
        <v>9506</v>
      </c>
      <c r="C9061" s="356" t="s">
        <v>652</v>
      </c>
      <c r="D9061" s="358">
        <v>15.4</v>
      </c>
    </row>
    <row r="9062" spans="1:4" ht="51">
      <c r="A9062" s="356">
        <v>11557</v>
      </c>
      <c r="B9062" s="357" t="s">
        <v>9507</v>
      </c>
      <c r="C9062" s="356" t="s">
        <v>652</v>
      </c>
      <c r="D9062" s="358">
        <v>39</v>
      </c>
    </row>
    <row r="9063" spans="1:4">
      <c r="A9063" s="356">
        <v>2759</v>
      </c>
      <c r="B9063" s="357" t="s">
        <v>9508</v>
      </c>
      <c r="C9063" s="356" t="s">
        <v>641</v>
      </c>
      <c r="D9063" s="358">
        <v>8.6</v>
      </c>
    </row>
    <row r="9064" spans="1:4" ht="25.5">
      <c r="A9064" s="356">
        <v>38124</v>
      </c>
      <c r="B9064" s="357" t="s">
        <v>9509</v>
      </c>
      <c r="C9064" s="356" t="s">
        <v>641</v>
      </c>
      <c r="D9064" s="358">
        <v>29.99</v>
      </c>
    </row>
    <row r="9065" spans="1:4" ht="25.5">
      <c r="A9065" s="356">
        <v>38380</v>
      </c>
      <c r="B9065" s="357" t="s">
        <v>9510</v>
      </c>
      <c r="C9065" s="356" t="s">
        <v>641</v>
      </c>
      <c r="D9065" s="358">
        <v>27.88</v>
      </c>
    </row>
    <row r="9066" spans="1:4" ht="38.25">
      <c r="A9066" s="356">
        <v>20059</v>
      </c>
      <c r="B9066" s="357" t="s">
        <v>9511</v>
      </c>
      <c r="C9066" s="356" t="s">
        <v>641</v>
      </c>
      <c r="D9066" s="358">
        <v>16.75</v>
      </c>
    </row>
    <row r="9067" spans="1:4" ht="51">
      <c r="A9067" s="356">
        <v>42429</v>
      </c>
      <c r="B9067" s="357" t="s">
        <v>9512</v>
      </c>
      <c r="C9067" s="356" t="s">
        <v>641</v>
      </c>
      <c r="D9067" s="358">
        <v>4616.32</v>
      </c>
    </row>
    <row r="9068" spans="1:4">
      <c r="A9068" s="356">
        <v>39616</v>
      </c>
      <c r="B9068" s="357" t="s">
        <v>9513</v>
      </c>
      <c r="C9068" s="356" t="s">
        <v>641</v>
      </c>
      <c r="D9068" s="358">
        <v>534.99</v>
      </c>
    </row>
    <row r="9069" spans="1:4">
      <c r="A9069" s="356">
        <v>39618</v>
      </c>
      <c r="B9069" s="357" t="s">
        <v>9514</v>
      </c>
      <c r="C9069" s="356" t="s">
        <v>641</v>
      </c>
      <c r="D9069" s="358">
        <v>970.38</v>
      </c>
    </row>
    <row r="9070" spans="1:4">
      <c r="A9070" s="356">
        <v>39619</v>
      </c>
      <c r="B9070" s="357" t="s">
        <v>9515</v>
      </c>
      <c r="C9070" s="356" t="s">
        <v>641</v>
      </c>
      <c r="D9070" s="358">
        <v>1329.03</v>
      </c>
    </row>
    <row r="9071" spans="1:4">
      <c r="A9071" s="356">
        <v>39613</v>
      </c>
      <c r="B9071" s="357" t="s">
        <v>9516</v>
      </c>
      <c r="C9071" s="356" t="s">
        <v>641</v>
      </c>
      <c r="D9071" s="358">
        <v>212.51</v>
      </c>
    </row>
    <row r="9072" spans="1:4">
      <c r="A9072" s="356">
        <v>39614</v>
      </c>
      <c r="B9072" s="357" t="s">
        <v>9517</v>
      </c>
      <c r="C9072" s="356" t="s">
        <v>641</v>
      </c>
      <c r="D9072" s="358">
        <v>310.02999999999997</v>
      </c>
    </row>
    <row r="9073" spans="1:4" ht="63.75">
      <c r="A9073" s="356">
        <v>38538</v>
      </c>
      <c r="B9073" s="357" t="s">
        <v>9518</v>
      </c>
      <c r="C9073" s="356" t="s">
        <v>645</v>
      </c>
      <c r="D9073" s="358">
        <v>56.5</v>
      </c>
    </row>
    <row r="9074" spans="1:4" ht="51">
      <c r="A9074" s="356">
        <v>38539</v>
      </c>
      <c r="B9074" s="357" t="s">
        <v>9519</v>
      </c>
      <c r="C9074" s="356" t="s">
        <v>645</v>
      </c>
      <c r="D9074" s="358">
        <v>76.83</v>
      </c>
    </row>
    <row r="9075" spans="1:4" ht="51">
      <c r="A9075" s="356">
        <v>38540</v>
      </c>
      <c r="B9075" s="357" t="s">
        <v>9520</v>
      </c>
      <c r="C9075" s="356" t="s">
        <v>645</v>
      </c>
      <c r="D9075" s="358">
        <v>196.9</v>
      </c>
    </row>
    <row r="9076" spans="1:4">
      <c r="A9076" s="356">
        <v>38384</v>
      </c>
      <c r="B9076" s="357" t="s">
        <v>9521</v>
      </c>
      <c r="C9076" s="356" t="s">
        <v>641</v>
      </c>
      <c r="D9076" s="358">
        <v>20.49</v>
      </c>
    </row>
    <row r="9077" spans="1:4">
      <c r="A9077" s="356">
        <v>13</v>
      </c>
      <c r="B9077" s="357" t="s">
        <v>9522</v>
      </c>
      <c r="C9077" s="356" t="s">
        <v>638</v>
      </c>
      <c r="D9077" s="358">
        <v>21.54</v>
      </c>
    </row>
    <row r="9078" spans="1:4">
      <c r="A9078" s="356">
        <v>2762</v>
      </c>
      <c r="B9078" s="357" t="s">
        <v>9523</v>
      </c>
      <c r="C9078" s="356" t="s">
        <v>645</v>
      </c>
      <c r="D9078" s="358">
        <v>10.75</v>
      </c>
    </row>
    <row r="9079" spans="1:4" ht="38.25">
      <c r="A9079" s="356">
        <v>21142</v>
      </c>
      <c r="B9079" s="357" t="s">
        <v>9524</v>
      </c>
      <c r="C9079" s="356" t="s">
        <v>641</v>
      </c>
      <c r="D9079" s="358">
        <v>29.46</v>
      </c>
    </row>
    <row r="9080" spans="1:4">
      <c r="A9080" s="356">
        <v>4223</v>
      </c>
      <c r="B9080" s="357" t="s">
        <v>9525</v>
      </c>
      <c r="C9080" s="356" t="s">
        <v>640</v>
      </c>
      <c r="D9080" s="358">
        <v>4.03</v>
      </c>
    </row>
    <row r="9081" spans="1:4">
      <c r="A9081" s="356">
        <v>37372</v>
      </c>
      <c r="B9081" s="357" t="s">
        <v>9526</v>
      </c>
      <c r="C9081" s="356" t="s">
        <v>644</v>
      </c>
      <c r="D9081" s="358">
        <v>0.55000000000000004</v>
      </c>
    </row>
    <row r="9082" spans="1:4">
      <c r="A9082" s="356">
        <v>40863</v>
      </c>
      <c r="B9082" s="357" t="s">
        <v>9527</v>
      </c>
      <c r="C9082" s="356" t="s">
        <v>759</v>
      </c>
      <c r="D9082" s="358">
        <v>103.7</v>
      </c>
    </row>
    <row r="9083" spans="1:4" ht="25.5">
      <c r="A9083" s="356">
        <v>38475</v>
      </c>
      <c r="B9083" s="357" t="s">
        <v>9528</v>
      </c>
      <c r="C9083" s="356" t="s">
        <v>641</v>
      </c>
      <c r="D9083" s="358">
        <v>25.93</v>
      </c>
    </row>
    <row r="9084" spans="1:4">
      <c r="A9084" s="356">
        <v>38474</v>
      </c>
      <c r="B9084" s="357" t="s">
        <v>9529</v>
      </c>
      <c r="C9084" s="356" t="s">
        <v>641</v>
      </c>
      <c r="D9084" s="358">
        <v>32.06</v>
      </c>
    </row>
    <row r="9085" spans="1:4" ht="25.5">
      <c r="A9085" s="356">
        <v>10886</v>
      </c>
      <c r="B9085" s="357" t="s">
        <v>9530</v>
      </c>
      <c r="C9085" s="356" t="s">
        <v>641</v>
      </c>
      <c r="D9085" s="358">
        <v>164.5</v>
      </c>
    </row>
    <row r="9086" spans="1:4" ht="25.5">
      <c r="A9086" s="356">
        <v>10888</v>
      </c>
      <c r="B9086" s="357" t="s">
        <v>9531</v>
      </c>
      <c r="C9086" s="356" t="s">
        <v>641</v>
      </c>
      <c r="D9086" s="358">
        <v>520.61</v>
      </c>
    </row>
    <row r="9087" spans="1:4" ht="25.5">
      <c r="A9087" s="356">
        <v>10889</v>
      </c>
      <c r="B9087" s="357" t="s">
        <v>9532</v>
      </c>
      <c r="C9087" s="356" t="s">
        <v>641</v>
      </c>
      <c r="D9087" s="358">
        <v>564</v>
      </c>
    </row>
    <row r="9088" spans="1:4" ht="25.5">
      <c r="A9088" s="356">
        <v>10890</v>
      </c>
      <c r="B9088" s="357" t="s">
        <v>9533</v>
      </c>
      <c r="C9088" s="356" t="s">
        <v>641</v>
      </c>
      <c r="D9088" s="358">
        <v>260.3</v>
      </c>
    </row>
    <row r="9089" spans="1:4" ht="25.5">
      <c r="A9089" s="356">
        <v>10891</v>
      </c>
      <c r="B9089" s="357" t="s">
        <v>9534</v>
      </c>
      <c r="C9089" s="356" t="s">
        <v>641</v>
      </c>
      <c r="D9089" s="358">
        <v>159.07</v>
      </c>
    </row>
    <row r="9090" spans="1:4" ht="25.5">
      <c r="A9090" s="356">
        <v>10892</v>
      </c>
      <c r="B9090" s="357" t="s">
        <v>9535</v>
      </c>
      <c r="C9090" s="356" t="s">
        <v>641</v>
      </c>
      <c r="D9090" s="358">
        <v>188</v>
      </c>
    </row>
    <row r="9091" spans="1:4" ht="25.5">
      <c r="A9091" s="356">
        <v>20977</v>
      </c>
      <c r="B9091" s="357" t="s">
        <v>9536</v>
      </c>
      <c r="C9091" s="356" t="s">
        <v>641</v>
      </c>
      <c r="D9091" s="358">
        <v>224.15</v>
      </c>
    </row>
    <row r="9092" spans="1:4" ht="25.5">
      <c r="A9092" s="356">
        <v>3073</v>
      </c>
      <c r="B9092" s="357" t="s">
        <v>9537</v>
      </c>
      <c r="C9092" s="356" t="s">
        <v>641</v>
      </c>
      <c r="D9092" s="358">
        <v>224.57</v>
      </c>
    </row>
    <row r="9093" spans="1:4" ht="25.5">
      <c r="A9093" s="356">
        <v>3068</v>
      </c>
      <c r="B9093" s="357" t="s">
        <v>9538</v>
      </c>
      <c r="C9093" s="356" t="s">
        <v>641</v>
      </c>
      <c r="D9093" s="358">
        <v>44.89</v>
      </c>
    </row>
    <row r="9094" spans="1:4" ht="25.5">
      <c r="A9094" s="356">
        <v>3074</v>
      </c>
      <c r="B9094" s="357" t="s">
        <v>9539</v>
      </c>
      <c r="C9094" s="356" t="s">
        <v>641</v>
      </c>
      <c r="D9094" s="358">
        <v>141.78</v>
      </c>
    </row>
    <row r="9095" spans="1:4" ht="25.5">
      <c r="A9095" s="356">
        <v>3076</v>
      </c>
      <c r="B9095" s="357" t="s">
        <v>9540</v>
      </c>
      <c r="C9095" s="356" t="s">
        <v>641</v>
      </c>
      <c r="D9095" s="358">
        <v>184.62</v>
      </c>
    </row>
    <row r="9096" spans="1:4" ht="25.5">
      <c r="A9096" s="356">
        <v>3072</v>
      </c>
      <c r="B9096" s="357" t="s">
        <v>9541</v>
      </c>
      <c r="C9096" s="356" t="s">
        <v>641</v>
      </c>
      <c r="D9096" s="358">
        <v>46.51</v>
      </c>
    </row>
    <row r="9097" spans="1:4" ht="25.5">
      <c r="A9097" s="356">
        <v>3075</v>
      </c>
      <c r="B9097" s="357" t="s">
        <v>9542</v>
      </c>
      <c r="C9097" s="356" t="s">
        <v>641</v>
      </c>
      <c r="D9097" s="358">
        <v>116.67</v>
      </c>
    </row>
    <row r="9098" spans="1:4" ht="25.5">
      <c r="A9098" s="356">
        <v>10780</v>
      </c>
      <c r="B9098" s="357" t="s">
        <v>9543</v>
      </c>
      <c r="C9098" s="356" t="s">
        <v>641</v>
      </c>
      <c r="D9098" s="358">
        <v>9.86</v>
      </c>
    </row>
    <row r="9099" spans="1:4" ht="25.5">
      <c r="A9099" s="356">
        <v>10781</v>
      </c>
      <c r="B9099" s="357" t="s">
        <v>9544</v>
      </c>
      <c r="C9099" s="356" t="s">
        <v>641</v>
      </c>
      <c r="D9099" s="358">
        <v>15.82</v>
      </c>
    </row>
    <row r="9100" spans="1:4" ht="25.5">
      <c r="A9100" s="356">
        <v>20106</v>
      </c>
      <c r="B9100" s="357" t="s">
        <v>9545</v>
      </c>
      <c r="C9100" s="356" t="s">
        <v>641</v>
      </c>
      <c r="D9100" s="358">
        <v>5.21</v>
      </c>
    </row>
    <row r="9101" spans="1:4" ht="25.5">
      <c r="A9101" s="356">
        <v>20107</v>
      </c>
      <c r="B9101" s="357" t="s">
        <v>9546</v>
      </c>
      <c r="C9101" s="356" t="s">
        <v>641</v>
      </c>
      <c r="D9101" s="358">
        <v>5.97</v>
      </c>
    </row>
    <row r="9102" spans="1:4" ht="25.5">
      <c r="A9102" s="356">
        <v>20108</v>
      </c>
      <c r="B9102" s="357" t="s">
        <v>9547</v>
      </c>
      <c r="C9102" s="356" t="s">
        <v>641</v>
      </c>
      <c r="D9102" s="358">
        <v>7.88</v>
      </c>
    </row>
    <row r="9103" spans="1:4" ht="25.5">
      <c r="A9103" s="356">
        <v>20109</v>
      </c>
      <c r="B9103" s="357" t="s">
        <v>9548</v>
      </c>
      <c r="C9103" s="356" t="s">
        <v>641</v>
      </c>
      <c r="D9103" s="358">
        <v>9.86</v>
      </c>
    </row>
    <row r="9104" spans="1:4" ht="51">
      <c r="A9104" s="356">
        <v>43612</v>
      </c>
      <c r="B9104" s="357" t="s">
        <v>9549</v>
      </c>
      <c r="C9104" s="356" t="s">
        <v>648</v>
      </c>
      <c r="D9104" s="358">
        <v>82.91</v>
      </c>
    </row>
    <row r="9105" spans="1:4" ht="51">
      <c r="A9105" s="356">
        <v>43613</v>
      </c>
      <c r="B9105" s="357" t="s">
        <v>9550</v>
      </c>
      <c r="C9105" s="356" t="s">
        <v>648</v>
      </c>
      <c r="D9105" s="358">
        <v>68.63</v>
      </c>
    </row>
    <row r="9106" spans="1:4" ht="51">
      <c r="A9106" s="356">
        <v>11480</v>
      </c>
      <c r="B9106" s="357" t="s">
        <v>9551</v>
      </c>
      <c r="C9106" s="356" t="s">
        <v>648</v>
      </c>
      <c r="D9106" s="358">
        <v>105.33</v>
      </c>
    </row>
    <row r="9107" spans="1:4" ht="76.5">
      <c r="A9107" s="356">
        <v>11469</v>
      </c>
      <c r="B9107" s="357" t="s">
        <v>9552</v>
      </c>
      <c r="C9107" s="356" t="s">
        <v>641</v>
      </c>
      <c r="D9107" s="358">
        <v>11.24</v>
      </c>
    </row>
    <row r="9108" spans="1:4" ht="38.25">
      <c r="A9108" s="356">
        <v>11468</v>
      </c>
      <c r="B9108" s="357" t="s">
        <v>9553</v>
      </c>
      <c r="C9108" s="356" t="s">
        <v>641</v>
      </c>
      <c r="D9108" s="358">
        <v>11.25</v>
      </c>
    </row>
    <row r="9109" spans="1:4" ht="38.25">
      <c r="A9109" s="356">
        <v>11484</v>
      </c>
      <c r="B9109" s="357" t="s">
        <v>9554</v>
      </c>
      <c r="C9109" s="356" t="s">
        <v>641</v>
      </c>
      <c r="D9109" s="358">
        <v>49.42</v>
      </c>
    </row>
    <row r="9110" spans="1:4" ht="38.25">
      <c r="A9110" s="356">
        <v>38155</v>
      </c>
      <c r="B9110" s="357" t="s">
        <v>9555</v>
      </c>
      <c r="C9110" s="356" t="s">
        <v>641</v>
      </c>
      <c r="D9110" s="358">
        <v>76.72</v>
      </c>
    </row>
    <row r="9111" spans="1:4" ht="51">
      <c r="A9111" s="356">
        <v>11467</v>
      </c>
      <c r="B9111" s="357" t="s">
        <v>9556</v>
      </c>
      <c r="C9111" s="356" t="s">
        <v>641</v>
      </c>
      <c r="D9111" s="358">
        <v>17.53</v>
      </c>
    </row>
    <row r="9112" spans="1:4" ht="76.5">
      <c r="A9112" s="356">
        <v>38153</v>
      </c>
      <c r="B9112" s="357" t="s">
        <v>9557</v>
      </c>
      <c r="C9112" s="356" t="s">
        <v>648</v>
      </c>
      <c r="D9112" s="358">
        <v>44.78</v>
      </c>
    </row>
    <row r="9113" spans="1:4" ht="89.25">
      <c r="A9113" s="356">
        <v>43607</v>
      </c>
      <c r="B9113" s="357" t="s">
        <v>9558</v>
      </c>
      <c r="C9113" s="356" t="s">
        <v>648</v>
      </c>
      <c r="D9113" s="358">
        <v>84.7</v>
      </c>
    </row>
    <row r="9114" spans="1:4" ht="63.75">
      <c r="A9114" s="356">
        <v>3080</v>
      </c>
      <c r="B9114" s="357" t="s">
        <v>9559</v>
      </c>
      <c r="C9114" s="356" t="s">
        <v>648</v>
      </c>
      <c r="D9114" s="358">
        <v>56.95</v>
      </c>
    </row>
    <row r="9115" spans="1:4" ht="63.75">
      <c r="A9115" s="356">
        <v>3081</v>
      </c>
      <c r="B9115" s="357" t="s">
        <v>9560</v>
      </c>
      <c r="C9115" s="356" t="s">
        <v>648</v>
      </c>
      <c r="D9115" s="358">
        <v>112.67</v>
      </c>
    </row>
    <row r="9116" spans="1:4" ht="63.75">
      <c r="A9116" s="356">
        <v>3090</v>
      </c>
      <c r="B9116" s="357" t="s">
        <v>9561</v>
      </c>
      <c r="C9116" s="356" t="s">
        <v>648</v>
      </c>
      <c r="D9116" s="358">
        <v>50.83</v>
      </c>
    </row>
    <row r="9117" spans="1:4" ht="63.75">
      <c r="A9117" s="356">
        <v>43611</v>
      </c>
      <c r="B9117" s="357" t="s">
        <v>9562</v>
      </c>
      <c r="C9117" s="356" t="s">
        <v>648</v>
      </c>
      <c r="D9117" s="358">
        <v>84.35</v>
      </c>
    </row>
    <row r="9118" spans="1:4" ht="63.75">
      <c r="A9118" s="356">
        <v>3103</v>
      </c>
      <c r="B9118" s="357" t="s">
        <v>9563</v>
      </c>
      <c r="C9118" s="356" t="s">
        <v>641</v>
      </c>
      <c r="D9118" s="358">
        <v>42.14</v>
      </c>
    </row>
    <row r="9119" spans="1:4" ht="76.5">
      <c r="A9119" s="356">
        <v>3097</v>
      </c>
      <c r="B9119" s="357" t="s">
        <v>9564</v>
      </c>
      <c r="C9119" s="356" t="s">
        <v>648</v>
      </c>
      <c r="D9119" s="358">
        <v>63.76</v>
      </c>
    </row>
    <row r="9120" spans="1:4" ht="76.5">
      <c r="A9120" s="356">
        <v>3099</v>
      </c>
      <c r="B9120" s="357" t="s">
        <v>9565</v>
      </c>
      <c r="C9120" s="356" t="s">
        <v>648</v>
      </c>
      <c r="D9120" s="358">
        <v>102.1</v>
      </c>
    </row>
    <row r="9121" spans="1:4" ht="76.5">
      <c r="A9121" s="356">
        <v>38151</v>
      </c>
      <c r="B9121" s="357" t="s">
        <v>9566</v>
      </c>
      <c r="C9121" s="356" t="s">
        <v>648</v>
      </c>
      <c r="D9121" s="358">
        <v>74.02</v>
      </c>
    </row>
    <row r="9122" spans="1:4" ht="76.5">
      <c r="A9122" s="356">
        <v>38152</v>
      </c>
      <c r="B9122" s="357" t="s">
        <v>9567</v>
      </c>
      <c r="C9122" s="356" t="s">
        <v>648</v>
      </c>
      <c r="D9122" s="358">
        <v>119.4</v>
      </c>
    </row>
    <row r="9123" spans="1:4" ht="89.25">
      <c r="A9123" s="356">
        <v>43610</v>
      </c>
      <c r="B9123" s="357" t="s">
        <v>9568</v>
      </c>
      <c r="C9123" s="356" t="s">
        <v>648</v>
      </c>
      <c r="D9123" s="358">
        <v>63.27</v>
      </c>
    </row>
    <row r="9124" spans="1:4" ht="76.5">
      <c r="A9124" s="356">
        <v>3093</v>
      </c>
      <c r="B9124" s="357" t="s">
        <v>9569</v>
      </c>
      <c r="C9124" s="356" t="s">
        <v>648</v>
      </c>
      <c r="D9124" s="358">
        <v>102.1</v>
      </c>
    </row>
    <row r="9125" spans="1:4" ht="51">
      <c r="A9125" s="356">
        <v>38165</v>
      </c>
      <c r="B9125" s="357" t="s">
        <v>9570</v>
      </c>
      <c r="C9125" s="356" t="s">
        <v>648</v>
      </c>
      <c r="D9125" s="358">
        <v>74.11</v>
      </c>
    </row>
    <row r="9126" spans="1:4" ht="38.25">
      <c r="A9126" s="356">
        <v>38177</v>
      </c>
      <c r="B9126" s="357" t="s">
        <v>9571</v>
      </c>
      <c r="C9126" s="356" t="s">
        <v>641</v>
      </c>
      <c r="D9126" s="358">
        <v>22.02</v>
      </c>
    </row>
    <row r="9127" spans="1:4" ht="38.25">
      <c r="A9127" s="356">
        <v>11458</v>
      </c>
      <c r="B9127" s="357" t="s">
        <v>9572</v>
      </c>
      <c r="C9127" s="356" t="s">
        <v>641</v>
      </c>
      <c r="D9127" s="358">
        <v>26.29</v>
      </c>
    </row>
    <row r="9128" spans="1:4" ht="76.5">
      <c r="A9128" s="356">
        <v>3108</v>
      </c>
      <c r="B9128" s="357" t="s">
        <v>9573</v>
      </c>
      <c r="C9128" s="356" t="s">
        <v>641</v>
      </c>
      <c r="D9128" s="358">
        <v>111.76</v>
      </c>
    </row>
    <row r="9129" spans="1:4" ht="76.5">
      <c r="A9129" s="356">
        <v>3105</v>
      </c>
      <c r="B9129" s="357" t="s">
        <v>9574</v>
      </c>
      <c r="C9129" s="356" t="s">
        <v>641</v>
      </c>
      <c r="D9129" s="358">
        <v>146.18</v>
      </c>
    </row>
    <row r="9130" spans="1:4" ht="63.75">
      <c r="A9130" s="356">
        <v>38178</v>
      </c>
      <c r="B9130" s="357" t="s">
        <v>9575</v>
      </c>
      <c r="C9130" s="356" t="s">
        <v>641</v>
      </c>
      <c r="D9130" s="358">
        <v>24.23</v>
      </c>
    </row>
    <row r="9131" spans="1:4" ht="63.75">
      <c r="A9131" s="356">
        <v>43575</v>
      </c>
      <c r="B9131" s="357" t="s">
        <v>9576</v>
      </c>
      <c r="C9131" s="356" t="s">
        <v>641</v>
      </c>
      <c r="D9131" s="358">
        <v>52.5</v>
      </c>
    </row>
    <row r="9132" spans="1:4" ht="63.75">
      <c r="A9132" s="356">
        <v>43577</v>
      </c>
      <c r="B9132" s="357" t="s">
        <v>9577</v>
      </c>
      <c r="C9132" s="356" t="s">
        <v>641</v>
      </c>
      <c r="D9132" s="358">
        <v>91.27</v>
      </c>
    </row>
    <row r="9133" spans="1:4" ht="38.25">
      <c r="A9133" s="356">
        <v>43458</v>
      </c>
      <c r="B9133" s="357" t="s">
        <v>9578</v>
      </c>
      <c r="C9133" s="356" t="s">
        <v>644</v>
      </c>
      <c r="D9133" s="358">
        <v>0.04</v>
      </c>
    </row>
    <row r="9134" spans="1:4" ht="38.25">
      <c r="A9134" s="356">
        <v>43470</v>
      </c>
      <c r="B9134" s="357" t="s">
        <v>9579</v>
      </c>
      <c r="C9134" s="356" t="s">
        <v>759</v>
      </c>
      <c r="D9134" s="358">
        <v>7.9</v>
      </c>
    </row>
    <row r="9135" spans="1:4" ht="38.25">
      <c r="A9135" s="356">
        <v>43459</v>
      </c>
      <c r="B9135" s="357" t="s">
        <v>9580</v>
      </c>
      <c r="C9135" s="356" t="s">
        <v>644</v>
      </c>
      <c r="D9135" s="358">
        <v>0.38</v>
      </c>
    </row>
    <row r="9136" spans="1:4" ht="38.25">
      <c r="A9136" s="356">
        <v>43471</v>
      </c>
      <c r="B9136" s="357" t="s">
        <v>9581</v>
      </c>
      <c r="C9136" s="356" t="s">
        <v>759</v>
      </c>
      <c r="D9136" s="358">
        <v>71.44</v>
      </c>
    </row>
    <row r="9137" spans="1:4" ht="38.25">
      <c r="A9137" s="356">
        <v>43460</v>
      </c>
      <c r="B9137" s="357" t="s">
        <v>9582</v>
      </c>
      <c r="C9137" s="356" t="s">
        <v>644</v>
      </c>
      <c r="D9137" s="358">
        <v>0.62</v>
      </c>
    </row>
    <row r="9138" spans="1:4" ht="38.25">
      <c r="A9138" s="356">
        <v>43472</v>
      </c>
      <c r="B9138" s="357" t="s">
        <v>9583</v>
      </c>
      <c r="C9138" s="356" t="s">
        <v>759</v>
      </c>
      <c r="D9138" s="358">
        <v>117.38</v>
      </c>
    </row>
    <row r="9139" spans="1:4" ht="38.25">
      <c r="A9139" s="356">
        <v>43461</v>
      </c>
      <c r="B9139" s="357" t="s">
        <v>9584</v>
      </c>
      <c r="C9139" s="356" t="s">
        <v>644</v>
      </c>
      <c r="D9139" s="358">
        <v>0.28000000000000003</v>
      </c>
    </row>
    <row r="9140" spans="1:4" ht="38.25">
      <c r="A9140" s="356">
        <v>43473</v>
      </c>
      <c r="B9140" s="357" t="s">
        <v>9585</v>
      </c>
      <c r="C9140" s="356" t="s">
        <v>759</v>
      </c>
      <c r="D9140" s="358">
        <v>53.34</v>
      </c>
    </row>
    <row r="9141" spans="1:4" ht="38.25">
      <c r="A9141" s="356">
        <v>43463</v>
      </c>
      <c r="B9141" s="357" t="s">
        <v>9586</v>
      </c>
      <c r="C9141" s="356" t="s">
        <v>644</v>
      </c>
      <c r="D9141" s="358">
        <v>0.08</v>
      </c>
    </row>
    <row r="9142" spans="1:4" ht="38.25">
      <c r="A9142" s="356">
        <v>43475</v>
      </c>
      <c r="B9142" s="357" t="s">
        <v>9587</v>
      </c>
      <c r="C9142" s="356" t="s">
        <v>759</v>
      </c>
      <c r="D9142" s="358">
        <v>14.97</v>
      </c>
    </row>
    <row r="9143" spans="1:4" ht="38.25">
      <c r="A9143" s="356">
        <v>43462</v>
      </c>
      <c r="B9143" s="357" t="s">
        <v>9588</v>
      </c>
      <c r="C9143" s="356" t="s">
        <v>644</v>
      </c>
      <c r="D9143" s="358">
        <v>0.01</v>
      </c>
    </row>
    <row r="9144" spans="1:4" ht="38.25">
      <c r="A9144" s="356">
        <v>43474</v>
      </c>
      <c r="B9144" s="357" t="s">
        <v>9589</v>
      </c>
      <c r="C9144" s="356" t="s">
        <v>759</v>
      </c>
      <c r="D9144" s="358">
        <v>1.6</v>
      </c>
    </row>
    <row r="9145" spans="1:4" ht="38.25">
      <c r="A9145" s="356">
        <v>43464</v>
      </c>
      <c r="B9145" s="357" t="s">
        <v>9590</v>
      </c>
      <c r="C9145" s="356" t="s">
        <v>644</v>
      </c>
      <c r="D9145" s="358">
        <v>0.01</v>
      </c>
    </row>
    <row r="9146" spans="1:4" ht="38.25">
      <c r="A9146" s="356">
        <v>43476</v>
      </c>
      <c r="B9146" s="357" t="s">
        <v>9591</v>
      </c>
      <c r="C9146" s="356" t="s">
        <v>759</v>
      </c>
      <c r="D9146" s="358">
        <v>0.01</v>
      </c>
    </row>
    <row r="9147" spans="1:4" ht="38.25">
      <c r="A9147" s="356">
        <v>43465</v>
      </c>
      <c r="B9147" s="357" t="s">
        <v>9592</v>
      </c>
      <c r="C9147" s="356" t="s">
        <v>644</v>
      </c>
      <c r="D9147" s="358">
        <v>0.57999999999999996</v>
      </c>
    </row>
    <row r="9148" spans="1:4" ht="38.25">
      <c r="A9148" s="356">
        <v>43477</v>
      </c>
      <c r="B9148" s="357" t="s">
        <v>9593</v>
      </c>
      <c r="C9148" s="356" t="s">
        <v>759</v>
      </c>
      <c r="D9148" s="358">
        <v>110.22</v>
      </c>
    </row>
    <row r="9149" spans="1:4" ht="38.25">
      <c r="A9149" s="356">
        <v>43466</v>
      </c>
      <c r="B9149" s="357" t="s">
        <v>9594</v>
      </c>
      <c r="C9149" s="356" t="s">
        <v>644</v>
      </c>
      <c r="D9149" s="358">
        <v>1.27</v>
      </c>
    </row>
    <row r="9150" spans="1:4" ht="38.25">
      <c r="A9150" s="356">
        <v>43478</v>
      </c>
      <c r="B9150" s="357" t="s">
        <v>9595</v>
      </c>
      <c r="C9150" s="356" t="s">
        <v>759</v>
      </c>
      <c r="D9150" s="358">
        <v>240.1</v>
      </c>
    </row>
    <row r="9151" spans="1:4" ht="38.25">
      <c r="A9151" s="356">
        <v>43467</v>
      </c>
      <c r="B9151" s="357" t="s">
        <v>9596</v>
      </c>
      <c r="C9151" s="356" t="s">
        <v>644</v>
      </c>
      <c r="D9151" s="358">
        <v>0.41</v>
      </c>
    </row>
    <row r="9152" spans="1:4" ht="38.25">
      <c r="A9152" s="356">
        <v>43479</v>
      </c>
      <c r="B9152" s="357" t="s">
        <v>9597</v>
      </c>
      <c r="C9152" s="356" t="s">
        <v>759</v>
      </c>
      <c r="D9152" s="358">
        <v>76.97</v>
      </c>
    </row>
    <row r="9153" spans="1:4" ht="38.25">
      <c r="A9153" s="356">
        <v>43468</v>
      </c>
      <c r="B9153" s="357" t="s">
        <v>9598</v>
      </c>
      <c r="C9153" s="356" t="s">
        <v>644</v>
      </c>
      <c r="D9153" s="358">
        <v>0.89</v>
      </c>
    </row>
    <row r="9154" spans="1:4" ht="38.25">
      <c r="A9154" s="356">
        <v>43480</v>
      </c>
      <c r="B9154" s="357" t="s">
        <v>9599</v>
      </c>
      <c r="C9154" s="356" t="s">
        <v>759</v>
      </c>
      <c r="D9154" s="358">
        <v>167.28</v>
      </c>
    </row>
    <row r="9155" spans="1:4" ht="38.25">
      <c r="A9155" s="356">
        <v>43469</v>
      </c>
      <c r="B9155" s="357" t="s">
        <v>9600</v>
      </c>
      <c r="C9155" s="356" t="s">
        <v>644</v>
      </c>
      <c r="D9155" s="358">
        <v>0.06</v>
      </c>
    </row>
    <row r="9156" spans="1:4" ht="38.25">
      <c r="A9156" s="356">
        <v>43481</v>
      </c>
      <c r="B9156" s="357" t="s">
        <v>9601</v>
      </c>
      <c r="C9156" s="356" t="s">
        <v>759</v>
      </c>
      <c r="D9156" s="358">
        <v>10.78</v>
      </c>
    </row>
    <row r="9157" spans="1:4" ht="51">
      <c r="A9157" s="356">
        <v>3119</v>
      </c>
      <c r="B9157" s="357" t="s">
        <v>9602</v>
      </c>
      <c r="C9157" s="356" t="s">
        <v>641</v>
      </c>
      <c r="D9157" s="358">
        <v>2.84</v>
      </c>
    </row>
    <row r="9158" spans="1:4" ht="51">
      <c r="A9158" s="356">
        <v>3122</v>
      </c>
      <c r="B9158" s="357" t="s">
        <v>9603</v>
      </c>
      <c r="C9158" s="356" t="s">
        <v>641</v>
      </c>
      <c r="D9158" s="358">
        <v>5.79</v>
      </c>
    </row>
    <row r="9159" spans="1:4" ht="51">
      <c r="A9159" s="356">
        <v>3121</v>
      </c>
      <c r="B9159" s="357" t="s">
        <v>9604</v>
      </c>
      <c r="C9159" s="356" t="s">
        <v>641</v>
      </c>
      <c r="D9159" s="358">
        <v>6.56</v>
      </c>
    </row>
    <row r="9160" spans="1:4" ht="51">
      <c r="A9160" s="356">
        <v>3120</v>
      </c>
      <c r="B9160" s="357" t="s">
        <v>9605</v>
      </c>
      <c r="C9160" s="356" t="s">
        <v>641</v>
      </c>
      <c r="D9160" s="358">
        <v>12.44</v>
      </c>
    </row>
    <row r="9161" spans="1:4" ht="51">
      <c r="A9161" s="356">
        <v>11455</v>
      </c>
      <c r="B9161" s="357" t="s">
        <v>9606</v>
      </c>
      <c r="C9161" s="356" t="s">
        <v>641</v>
      </c>
      <c r="D9161" s="358">
        <v>18</v>
      </c>
    </row>
    <row r="9162" spans="1:4" ht="51">
      <c r="A9162" s="356">
        <v>11456</v>
      </c>
      <c r="B9162" s="357" t="s">
        <v>9607</v>
      </c>
      <c r="C9162" s="356" t="s">
        <v>641</v>
      </c>
      <c r="D9162" s="358">
        <v>21.51</v>
      </c>
    </row>
    <row r="9163" spans="1:4" ht="76.5">
      <c r="A9163" s="356">
        <v>3107</v>
      </c>
      <c r="B9163" s="357" t="s">
        <v>9608</v>
      </c>
      <c r="C9163" s="356" t="s">
        <v>641</v>
      </c>
      <c r="D9163" s="358">
        <v>9.07</v>
      </c>
    </row>
    <row r="9164" spans="1:4" ht="76.5">
      <c r="A9164" s="356">
        <v>43583</v>
      </c>
      <c r="B9164" s="357" t="s">
        <v>9609</v>
      </c>
      <c r="C9164" s="356" t="s">
        <v>641</v>
      </c>
      <c r="D9164" s="358">
        <v>10.23</v>
      </c>
    </row>
    <row r="9165" spans="1:4" ht="63.75">
      <c r="A9165" s="356">
        <v>43586</v>
      </c>
      <c r="B9165" s="357" t="s">
        <v>9610</v>
      </c>
      <c r="C9165" s="356" t="s">
        <v>641</v>
      </c>
      <c r="D9165" s="358">
        <v>10.49</v>
      </c>
    </row>
    <row r="9166" spans="1:4" ht="63.75">
      <c r="A9166" s="356">
        <v>11461</v>
      </c>
      <c r="B9166" s="357" t="s">
        <v>9611</v>
      </c>
      <c r="C9166" s="356" t="s">
        <v>641</v>
      </c>
      <c r="D9166" s="358">
        <v>11.43</v>
      </c>
    </row>
    <row r="9167" spans="1:4" ht="63.75">
      <c r="A9167" s="356">
        <v>43587</v>
      </c>
      <c r="B9167" s="357" t="s">
        <v>9612</v>
      </c>
      <c r="C9167" s="356" t="s">
        <v>641</v>
      </c>
      <c r="D9167" s="358">
        <v>13.19</v>
      </c>
    </row>
    <row r="9168" spans="1:4" ht="76.5">
      <c r="A9168" s="356">
        <v>3106</v>
      </c>
      <c r="B9168" s="357" t="s">
        <v>9613</v>
      </c>
      <c r="C9168" s="356" t="s">
        <v>641</v>
      </c>
      <c r="D9168" s="358">
        <v>16.73</v>
      </c>
    </row>
    <row r="9169" spans="1:4">
      <c r="A9169" s="356">
        <v>25951</v>
      </c>
      <c r="B9169" s="357" t="s">
        <v>9614</v>
      </c>
      <c r="C9169" s="356" t="s">
        <v>638</v>
      </c>
      <c r="D9169" s="358">
        <v>3</v>
      </c>
    </row>
    <row r="9170" spans="1:4">
      <c r="A9170" s="356">
        <v>3123</v>
      </c>
      <c r="B9170" s="357" t="s">
        <v>9615</v>
      </c>
      <c r="C9170" s="356" t="s">
        <v>638</v>
      </c>
      <c r="D9170" s="358">
        <v>2.8</v>
      </c>
    </row>
    <row r="9171" spans="1:4">
      <c r="A9171" s="356">
        <v>38125</v>
      </c>
      <c r="B9171" s="357" t="s">
        <v>9616</v>
      </c>
      <c r="C9171" s="356" t="s">
        <v>638</v>
      </c>
      <c r="D9171" s="358">
        <v>0.85</v>
      </c>
    </row>
    <row r="9172" spans="1:4" ht="51">
      <c r="A9172" s="356">
        <v>39014</v>
      </c>
      <c r="B9172" s="357" t="s">
        <v>9617</v>
      </c>
      <c r="C9172" s="356" t="s">
        <v>638</v>
      </c>
      <c r="D9172" s="358">
        <v>8.64</v>
      </c>
    </row>
    <row r="9173" spans="1:4" ht="38.25">
      <c r="A9173" s="356">
        <v>39365</v>
      </c>
      <c r="B9173" s="357" t="s">
        <v>9618</v>
      </c>
      <c r="C9173" s="356" t="s">
        <v>641</v>
      </c>
      <c r="D9173" s="358">
        <v>1153.31</v>
      </c>
    </row>
    <row r="9174" spans="1:4" ht="38.25">
      <c r="A9174" s="356">
        <v>39366</v>
      </c>
      <c r="B9174" s="357" t="s">
        <v>9619</v>
      </c>
      <c r="C9174" s="356" t="s">
        <v>641</v>
      </c>
      <c r="D9174" s="358">
        <v>2952.97</v>
      </c>
    </row>
    <row r="9175" spans="1:4" ht="38.25">
      <c r="A9175" s="356">
        <v>39367</v>
      </c>
      <c r="B9175" s="357" t="s">
        <v>9620</v>
      </c>
      <c r="C9175" s="356" t="s">
        <v>641</v>
      </c>
      <c r="D9175" s="358">
        <v>4036.17</v>
      </c>
    </row>
    <row r="9176" spans="1:4" ht="25.5">
      <c r="A9176" s="356">
        <v>37394</v>
      </c>
      <c r="B9176" s="357" t="s">
        <v>9621</v>
      </c>
      <c r="C9176" s="356" t="s">
        <v>761</v>
      </c>
      <c r="D9176" s="358">
        <v>40.6</v>
      </c>
    </row>
    <row r="9177" spans="1:4" ht="25.5">
      <c r="A9177" s="356">
        <v>14146</v>
      </c>
      <c r="B9177" s="357" t="s">
        <v>9622</v>
      </c>
      <c r="C9177" s="356" t="s">
        <v>761</v>
      </c>
      <c r="D9177" s="358">
        <v>65.3</v>
      </c>
    </row>
    <row r="9178" spans="1:4" ht="25.5">
      <c r="A9178" s="356">
        <v>38134</v>
      </c>
      <c r="B9178" s="357" t="s">
        <v>9623</v>
      </c>
      <c r="C9178" s="356" t="s">
        <v>638</v>
      </c>
      <c r="D9178" s="358">
        <v>83.83</v>
      </c>
    </row>
    <row r="9179" spans="1:4" ht="25.5">
      <c r="A9179" s="356">
        <v>38132</v>
      </c>
      <c r="B9179" s="357" t="s">
        <v>9624</v>
      </c>
      <c r="C9179" s="356" t="s">
        <v>638</v>
      </c>
      <c r="D9179" s="358">
        <v>85.5</v>
      </c>
    </row>
    <row r="9180" spans="1:4" ht="25.5">
      <c r="A9180" s="356">
        <v>38133</v>
      </c>
      <c r="B9180" s="357" t="s">
        <v>9625</v>
      </c>
      <c r="C9180" s="356" t="s">
        <v>638</v>
      </c>
      <c r="D9180" s="358">
        <v>82.71</v>
      </c>
    </row>
    <row r="9181" spans="1:4" ht="38.25">
      <c r="A9181" s="356">
        <v>938</v>
      </c>
      <c r="B9181" s="357" t="s">
        <v>9626</v>
      </c>
      <c r="C9181" s="356" t="s">
        <v>645</v>
      </c>
      <c r="D9181" s="358">
        <v>1.57</v>
      </c>
    </row>
    <row r="9182" spans="1:4" ht="38.25">
      <c r="A9182" s="356">
        <v>937</v>
      </c>
      <c r="B9182" s="357" t="s">
        <v>9627</v>
      </c>
      <c r="C9182" s="356" t="s">
        <v>645</v>
      </c>
      <c r="D9182" s="358">
        <v>9.7100000000000009</v>
      </c>
    </row>
    <row r="9183" spans="1:4" ht="38.25">
      <c r="A9183" s="356">
        <v>939</v>
      </c>
      <c r="B9183" s="357" t="s">
        <v>9628</v>
      </c>
      <c r="C9183" s="356" t="s">
        <v>645</v>
      </c>
      <c r="D9183" s="358">
        <v>2.5099999999999998</v>
      </c>
    </row>
    <row r="9184" spans="1:4" ht="38.25">
      <c r="A9184" s="356">
        <v>944</v>
      </c>
      <c r="B9184" s="357" t="s">
        <v>9629</v>
      </c>
      <c r="C9184" s="356" t="s">
        <v>645</v>
      </c>
      <c r="D9184" s="358">
        <v>4.29</v>
      </c>
    </row>
    <row r="9185" spans="1:4" ht="38.25">
      <c r="A9185" s="356">
        <v>940</v>
      </c>
      <c r="B9185" s="357" t="s">
        <v>9630</v>
      </c>
      <c r="C9185" s="356" t="s">
        <v>645</v>
      </c>
      <c r="D9185" s="358">
        <v>5.94</v>
      </c>
    </row>
    <row r="9186" spans="1:4" ht="38.25">
      <c r="A9186" s="356">
        <v>936</v>
      </c>
      <c r="B9186" s="357" t="s">
        <v>9631</v>
      </c>
      <c r="C9186" s="356" t="s">
        <v>645</v>
      </c>
      <c r="D9186" s="358">
        <v>2.0299999999999998</v>
      </c>
    </row>
    <row r="9187" spans="1:4" ht="38.25">
      <c r="A9187" s="356">
        <v>935</v>
      </c>
      <c r="B9187" s="357" t="s">
        <v>9632</v>
      </c>
      <c r="C9187" s="356" t="s">
        <v>645</v>
      </c>
      <c r="D9187" s="358">
        <v>1.55</v>
      </c>
    </row>
    <row r="9188" spans="1:4" ht="25.5">
      <c r="A9188" s="356">
        <v>406</v>
      </c>
      <c r="B9188" s="357" t="s">
        <v>9633</v>
      </c>
      <c r="C9188" s="356" t="s">
        <v>641</v>
      </c>
      <c r="D9188" s="358">
        <v>81.790000000000006</v>
      </c>
    </row>
    <row r="9189" spans="1:4" ht="25.5">
      <c r="A9189" s="356">
        <v>42529</v>
      </c>
      <c r="B9189" s="357" t="s">
        <v>9634</v>
      </c>
      <c r="C9189" s="356" t="s">
        <v>645</v>
      </c>
      <c r="D9189" s="358">
        <v>1.32</v>
      </c>
    </row>
    <row r="9190" spans="1:4" ht="38.25">
      <c r="A9190" s="356">
        <v>39634</v>
      </c>
      <c r="B9190" s="357" t="s">
        <v>9635</v>
      </c>
      <c r="C9190" s="356" t="s">
        <v>645</v>
      </c>
      <c r="D9190" s="358">
        <v>9.74</v>
      </c>
    </row>
    <row r="9191" spans="1:4" ht="25.5">
      <c r="A9191" s="356">
        <v>39701</v>
      </c>
      <c r="B9191" s="357" t="s">
        <v>9636</v>
      </c>
      <c r="C9191" s="356" t="s">
        <v>641</v>
      </c>
      <c r="D9191" s="358">
        <v>91.45</v>
      </c>
    </row>
    <row r="9192" spans="1:4">
      <c r="A9192" s="356">
        <v>12815</v>
      </c>
      <c r="B9192" s="357" t="s">
        <v>9637</v>
      </c>
      <c r="C9192" s="356" t="s">
        <v>641</v>
      </c>
      <c r="D9192" s="358">
        <v>9.02</v>
      </c>
    </row>
    <row r="9193" spans="1:4" ht="25.5">
      <c r="A9193" s="356">
        <v>407</v>
      </c>
      <c r="B9193" s="357" t="s">
        <v>9638</v>
      </c>
      <c r="C9193" s="356" t="s">
        <v>638</v>
      </c>
      <c r="D9193" s="358">
        <v>55.36</v>
      </c>
    </row>
    <row r="9194" spans="1:4" ht="38.25">
      <c r="A9194" s="356">
        <v>39431</v>
      </c>
      <c r="B9194" s="357" t="s">
        <v>9639</v>
      </c>
      <c r="C9194" s="356" t="s">
        <v>645</v>
      </c>
      <c r="D9194" s="358">
        <v>0.21</v>
      </c>
    </row>
    <row r="9195" spans="1:4" ht="38.25">
      <c r="A9195" s="356">
        <v>39432</v>
      </c>
      <c r="B9195" s="357" t="s">
        <v>9640</v>
      </c>
      <c r="C9195" s="356" t="s">
        <v>645</v>
      </c>
      <c r="D9195" s="358">
        <v>2.82</v>
      </c>
    </row>
    <row r="9196" spans="1:4" ht="25.5">
      <c r="A9196" s="356">
        <v>20111</v>
      </c>
      <c r="B9196" s="357" t="s">
        <v>9641</v>
      </c>
      <c r="C9196" s="356" t="s">
        <v>641</v>
      </c>
      <c r="D9196" s="358">
        <v>10</v>
      </c>
    </row>
    <row r="9197" spans="1:4" ht="25.5">
      <c r="A9197" s="356">
        <v>21127</v>
      </c>
      <c r="B9197" s="357" t="s">
        <v>9642</v>
      </c>
      <c r="C9197" s="356" t="s">
        <v>641</v>
      </c>
      <c r="D9197" s="358">
        <v>3.78</v>
      </c>
    </row>
    <row r="9198" spans="1:4" ht="25.5">
      <c r="A9198" s="356">
        <v>404</v>
      </c>
      <c r="B9198" s="357" t="s">
        <v>9643</v>
      </c>
      <c r="C9198" s="356" t="s">
        <v>645</v>
      </c>
      <c r="D9198" s="358">
        <v>1.36</v>
      </c>
    </row>
    <row r="9199" spans="1:4" ht="25.5">
      <c r="A9199" s="356">
        <v>14151</v>
      </c>
      <c r="B9199" s="357" t="s">
        <v>9644</v>
      </c>
      <c r="C9199" s="356" t="s">
        <v>641</v>
      </c>
      <c r="D9199" s="358">
        <v>46.93</v>
      </c>
    </row>
    <row r="9200" spans="1:4" ht="25.5">
      <c r="A9200" s="356">
        <v>14153</v>
      </c>
      <c r="B9200" s="357" t="s">
        <v>9645</v>
      </c>
      <c r="C9200" s="356" t="s">
        <v>641</v>
      </c>
      <c r="D9200" s="358">
        <v>53.05</v>
      </c>
    </row>
    <row r="9201" spans="1:4" ht="25.5">
      <c r="A9201" s="356">
        <v>14152</v>
      </c>
      <c r="B9201" s="357" t="s">
        <v>9646</v>
      </c>
      <c r="C9201" s="356" t="s">
        <v>641</v>
      </c>
      <c r="D9201" s="358">
        <v>40.729999999999997</v>
      </c>
    </row>
    <row r="9202" spans="1:4" ht="25.5">
      <c r="A9202" s="356">
        <v>14154</v>
      </c>
      <c r="B9202" s="357" t="s">
        <v>9647</v>
      </c>
      <c r="C9202" s="356" t="s">
        <v>641</v>
      </c>
      <c r="D9202" s="358">
        <v>142.55000000000001</v>
      </c>
    </row>
    <row r="9203" spans="1:4" ht="25.5">
      <c r="A9203" s="356">
        <v>3146</v>
      </c>
      <c r="B9203" s="357" t="s">
        <v>9648</v>
      </c>
      <c r="C9203" s="356" t="s">
        <v>641</v>
      </c>
      <c r="D9203" s="358">
        <v>5</v>
      </c>
    </row>
    <row r="9204" spans="1:4" ht="25.5">
      <c r="A9204" s="356">
        <v>3143</v>
      </c>
      <c r="B9204" s="357" t="s">
        <v>9649</v>
      </c>
      <c r="C9204" s="356" t="s">
        <v>641</v>
      </c>
      <c r="D9204" s="358">
        <v>11.37</v>
      </c>
    </row>
    <row r="9205" spans="1:4" ht="25.5">
      <c r="A9205" s="356">
        <v>3148</v>
      </c>
      <c r="B9205" s="357" t="s">
        <v>9650</v>
      </c>
      <c r="C9205" s="356" t="s">
        <v>641</v>
      </c>
      <c r="D9205" s="358">
        <v>18.440000000000001</v>
      </c>
    </row>
    <row r="9206" spans="1:4" ht="25.5">
      <c r="A9206" s="356">
        <v>4310</v>
      </c>
      <c r="B9206" s="357" t="s">
        <v>9651</v>
      </c>
      <c r="C9206" s="356" t="s">
        <v>641</v>
      </c>
      <c r="D9206" s="358">
        <v>2.81</v>
      </c>
    </row>
    <row r="9207" spans="1:4" ht="25.5">
      <c r="A9207" s="356">
        <v>4311</v>
      </c>
      <c r="B9207" s="357" t="s">
        <v>9652</v>
      </c>
      <c r="C9207" s="356" t="s">
        <v>641</v>
      </c>
      <c r="D9207" s="358">
        <v>1.98</v>
      </c>
    </row>
    <row r="9208" spans="1:4" ht="25.5">
      <c r="A9208" s="356">
        <v>4312</v>
      </c>
      <c r="B9208" s="357" t="s">
        <v>9653</v>
      </c>
      <c r="C9208" s="356" t="s">
        <v>641</v>
      </c>
      <c r="D9208" s="358">
        <v>2.77</v>
      </c>
    </row>
    <row r="9209" spans="1:4">
      <c r="A9209" s="356">
        <v>13261</v>
      </c>
      <c r="B9209" s="357" t="s">
        <v>9654</v>
      </c>
      <c r="C9209" s="356" t="s">
        <v>641</v>
      </c>
      <c r="D9209" s="358">
        <v>3.31</v>
      </c>
    </row>
    <row r="9210" spans="1:4" ht="25.5">
      <c r="A9210" s="356">
        <v>3255</v>
      </c>
      <c r="B9210" s="357" t="s">
        <v>9655</v>
      </c>
      <c r="C9210" s="356" t="s">
        <v>641</v>
      </c>
      <c r="D9210" s="358">
        <v>7.47</v>
      </c>
    </row>
    <row r="9211" spans="1:4" ht="25.5">
      <c r="A9211" s="356">
        <v>3254</v>
      </c>
      <c r="B9211" s="357" t="s">
        <v>9656</v>
      </c>
      <c r="C9211" s="356" t="s">
        <v>641</v>
      </c>
      <c r="D9211" s="358">
        <v>121.37</v>
      </c>
    </row>
    <row r="9212" spans="1:4" ht="25.5">
      <c r="A9212" s="356">
        <v>3259</v>
      </c>
      <c r="B9212" s="357" t="s">
        <v>9657</v>
      </c>
      <c r="C9212" s="356" t="s">
        <v>641</v>
      </c>
      <c r="D9212" s="358">
        <v>14.58</v>
      </c>
    </row>
    <row r="9213" spans="1:4" ht="25.5">
      <c r="A9213" s="356">
        <v>3258</v>
      </c>
      <c r="B9213" s="357" t="s">
        <v>9658</v>
      </c>
      <c r="C9213" s="356" t="s">
        <v>641</v>
      </c>
      <c r="D9213" s="358">
        <v>8.81</v>
      </c>
    </row>
    <row r="9214" spans="1:4" ht="25.5">
      <c r="A9214" s="356">
        <v>3251</v>
      </c>
      <c r="B9214" s="357" t="s">
        <v>9659</v>
      </c>
      <c r="C9214" s="356" t="s">
        <v>641</v>
      </c>
      <c r="D9214" s="358">
        <v>5.19</v>
      </c>
    </row>
    <row r="9215" spans="1:4" ht="25.5">
      <c r="A9215" s="356">
        <v>3256</v>
      </c>
      <c r="B9215" s="357" t="s">
        <v>9660</v>
      </c>
      <c r="C9215" s="356" t="s">
        <v>641</v>
      </c>
      <c r="D9215" s="358">
        <v>9.84</v>
      </c>
    </row>
    <row r="9216" spans="1:4" ht="25.5">
      <c r="A9216" s="356">
        <v>3261</v>
      </c>
      <c r="B9216" s="357" t="s">
        <v>9661</v>
      </c>
      <c r="C9216" s="356" t="s">
        <v>641</v>
      </c>
      <c r="D9216" s="358">
        <v>107.33</v>
      </c>
    </row>
    <row r="9217" spans="1:4" ht="25.5">
      <c r="A9217" s="356">
        <v>3260</v>
      </c>
      <c r="B9217" s="357" t="s">
        <v>9662</v>
      </c>
      <c r="C9217" s="356" t="s">
        <v>641</v>
      </c>
      <c r="D9217" s="358">
        <v>18.440000000000001</v>
      </c>
    </row>
    <row r="9218" spans="1:4" ht="25.5">
      <c r="A9218" s="356">
        <v>3272</v>
      </c>
      <c r="B9218" s="357" t="s">
        <v>9663</v>
      </c>
      <c r="C9218" s="356" t="s">
        <v>641</v>
      </c>
      <c r="D9218" s="358">
        <v>39.58</v>
      </c>
    </row>
    <row r="9219" spans="1:4" ht="25.5">
      <c r="A9219" s="356">
        <v>3265</v>
      </c>
      <c r="B9219" s="357" t="s">
        <v>9664</v>
      </c>
      <c r="C9219" s="356" t="s">
        <v>641</v>
      </c>
      <c r="D9219" s="358">
        <v>31.45</v>
      </c>
    </row>
    <row r="9220" spans="1:4" ht="25.5">
      <c r="A9220" s="356">
        <v>3262</v>
      </c>
      <c r="B9220" s="357" t="s">
        <v>9665</v>
      </c>
      <c r="C9220" s="356" t="s">
        <v>641</v>
      </c>
      <c r="D9220" s="358">
        <v>13.76</v>
      </c>
    </row>
    <row r="9221" spans="1:4" ht="25.5">
      <c r="A9221" s="356">
        <v>3264</v>
      </c>
      <c r="B9221" s="357" t="s">
        <v>9666</v>
      </c>
      <c r="C9221" s="356" t="s">
        <v>641</v>
      </c>
      <c r="D9221" s="358">
        <v>22.61</v>
      </c>
    </row>
    <row r="9222" spans="1:4" ht="25.5">
      <c r="A9222" s="356">
        <v>3267</v>
      </c>
      <c r="B9222" s="357" t="s">
        <v>9667</v>
      </c>
      <c r="C9222" s="356" t="s">
        <v>641</v>
      </c>
      <c r="D9222" s="358">
        <v>73.849999999999994</v>
      </c>
    </row>
    <row r="9223" spans="1:4" ht="25.5">
      <c r="A9223" s="356">
        <v>3266</v>
      </c>
      <c r="B9223" s="357" t="s">
        <v>9668</v>
      </c>
      <c r="C9223" s="356" t="s">
        <v>641</v>
      </c>
      <c r="D9223" s="358">
        <v>46.98</v>
      </c>
    </row>
    <row r="9224" spans="1:4" ht="25.5">
      <c r="A9224" s="356">
        <v>3263</v>
      </c>
      <c r="B9224" s="357" t="s">
        <v>9669</v>
      </c>
      <c r="C9224" s="356" t="s">
        <v>641</v>
      </c>
      <c r="D9224" s="358">
        <v>18.8</v>
      </c>
    </row>
    <row r="9225" spans="1:4" ht="25.5">
      <c r="A9225" s="356">
        <v>3268</v>
      </c>
      <c r="B9225" s="357" t="s">
        <v>9670</v>
      </c>
      <c r="C9225" s="356" t="s">
        <v>641</v>
      </c>
      <c r="D9225" s="358">
        <v>99.85</v>
      </c>
    </row>
    <row r="9226" spans="1:4" ht="25.5">
      <c r="A9226" s="356">
        <v>3271</v>
      </c>
      <c r="B9226" s="357" t="s">
        <v>9671</v>
      </c>
      <c r="C9226" s="356" t="s">
        <v>641</v>
      </c>
      <c r="D9226" s="358">
        <v>147.61000000000001</v>
      </c>
    </row>
    <row r="9227" spans="1:4" ht="25.5">
      <c r="A9227" s="356">
        <v>3270</v>
      </c>
      <c r="B9227" s="357" t="s">
        <v>9672</v>
      </c>
      <c r="C9227" s="356" t="s">
        <v>641</v>
      </c>
      <c r="D9227" s="358">
        <v>248</v>
      </c>
    </row>
    <row r="9228" spans="1:4" ht="51">
      <c r="A9228" s="356">
        <v>3275</v>
      </c>
      <c r="B9228" s="357" t="s">
        <v>9673</v>
      </c>
      <c r="C9228" s="356" t="s">
        <v>646</v>
      </c>
      <c r="D9228" s="358">
        <v>125.58</v>
      </c>
    </row>
    <row r="9229" spans="1:4" ht="51">
      <c r="A9229" s="356">
        <v>39512</v>
      </c>
      <c r="B9229" s="357" t="s">
        <v>9674</v>
      </c>
      <c r="C9229" s="356" t="s">
        <v>646</v>
      </c>
      <c r="D9229" s="358">
        <v>115.9</v>
      </c>
    </row>
    <row r="9230" spans="1:4" ht="51">
      <c r="A9230" s="356">
        <v>39511</v>
      </c>
      <c r="B9230" s="357" t="s">
        <v>9675</v>
      </c>
      <c r="C9230" s="356" t="s">
        <v>646</v>
      </c>
      <c r="D9230" s="358">
        <v>126.41</v>
      </c>
    </row>
    <row r="9231" spans="1:4" ht="51">
      <c r="A9231" s="356">
        <v>39513</v>
      </c>
      <c r="B9231" s="357" t="s">
        <v>9676</v>
      </c>
      <c r="C9231" s="356" t="s">
        <v>646</v>
      </c>
      <c r="D9231" s="358">
        <v>135.59</v>
      </c>
    </row>
    <row r="9232" spans="1:4" ht="38.25">
      <c r="A9232" s="356">
        <v>3286</v>
      </c>
      <c r="B9232" s="357" t="s">
        <v>9677</v>
      </c>
      <c r="C9232" s="356" t="s">
        <v>646</v>
      </c>
      <c r="D9232" s="358">
        <v>62.86</v>
      </c>
    </row>
    <row r="9233" spans="1:4" ht="51">
      <c r="A9233" s="356">
        <v>3287</v>
      </c>
      <c r="B9233" s="357" t="s">
        <v>9678</v>
      </c>
      <c r="C9233" s="356" t="s">
        <v>646</v>
      </c>
      <c r="D9233" s="358">
        <v>95</v>
      </c>
    </row>
    <row r="9234" spans="1:4" ht="38.25">
      <c r="A9234" s="356">
        <v>3283</v>
      </c>
      <c r="B9234" s="357" t="s">
        <v>9679</v>
      </c>
      <c r="C9234" s="356" t="s">
        <v>646</v>
      </c>
      <c r="D9234" s="358">
        <v>19.95</v>
      </c>
    </row>
    <row r="9235" spans="1:4" ht="38.25">
      <c r="A9235" s="356">
        <v>11587</v>
      </c>
      <c r="B9235" s="357" t="s">
        <v>9680</v>
      </c>
      <c r="C9235" s="356" t="s">
        <v>646</v>
      </c>
      <c r="D9235" s="358">
        <v>86.11</v>
      </c>
    </row>
    <row r="9236" spans="1:4" ht="38.25">
      <c r="A9236" s="356">
        <v>36225</v>
      </c>
      <c r="B9236" s="357" t="s">
        <v>9681</v>
      </c>
      <c r="C9236" s="356" t="s">
        <v>646</v>
      </c>
      <c r="D9236" s="358">
        <v>34.979999999999997</v>
      </c>
    </row>
    <row r="9237" spans="1:4" ht="38.25">
      <c r="A9237" s="356">
        <v>36230</v>
      </c>
      <c r="B9237" s="357" t="s">
        <v>9682</v>
      </c>
      <c r="C9237" s="356" t="s">
        <v>646</v>
      </c>
      <c r="D9237" s="358">
        <v>25.7</v>
      </c>
    </row>
    <row r="9238" spans="1:4" ht="38.25">
      <c r="A9238" s="356">
        <v>36238</v>
      </c>
      <c r="B9238" s="357" t="s">
        <v>9683</v>
      </c>
      <c r="C9238" s="356" t="s">
        <v>646</v>
      </c>
      <c r="D9238" s="358">
        <v>25.11</v>
      </c>
    </row>
    <row r="9239" spans="1:4" ht="63.75">
      <c r="A9239" s="356">
        <v>39363</v>
      </c>
      <c r="B9239" s="357" t="s">
        <v>9684</v>
      </c>
      <c r="C9239" s="356" t="s">
        <v>641</v>
      </c>
      <c r="D9239" s="358">
        <v>4697.91</v>
      </c>
    </row>
    <row r="9240" spans="1:4" ht="63.75">
      <c r="A9240" s="356">
        <v>39361</v>
      </c>
      <c r="B9240" s="357" t="s">
        <v>9685</v>
      </c>
      <c r="C9240" s="356" t="s">
        <v>641</v>
      </c>
      <c r="D9240" s="358">
        <v>1208.03</v>
      </c>
    </row>
    <row r="9241" spans="1:4" ht="63.75">
      <c r="A9241" s="356">
        <v>39362</v>
      </c>
      <c r="B9241" s="357" t="s">
        <v>9686</v>
      </c>
      <c r="C9241" s="356" t="s">
        <v>641</v>
      </c>
      <c r="D9241" s="358">
        <v>3717.43</v>
      </c>
    </row>
    <row r="9242" spans="1:4" ht="63.75">
      <c r="A9242" s="356">
        <v>39364</v>
      </c>
      <c r="B9242" s="357" t="s">
        <v>9687</v>
      </c>
      <c r="C9242" s="356" t="s">
        <v>641</v>
      </c>
      <c r="D9242" s="358">
        <v>10738.08</v>
      </c>
    </row>
    <row r="9243" spans="1:4" ht="38.25">
      <c r="A9243" s="356">
        <v>14576</v>
      </c>
      <c r="B9243" s="357" t="s">
        <v>9688</v>
      </c>
      <c r="C9243" s="356" t="s">
        <v>641</v>
      </c>
      <c r="D9243" s="358">
        <v>5861045.1900000004</v>
      </c>
    </row>
    <row r="9244" spans="1:4" ht="25.5">
      <c r="A9244" s="356">
        <v>13877</v>
      </c>
      <c r="B9244" s="357" t="s">
        <v>9689</v>
      </c>
      <c r="C9244" s="356" t="s">
        <v>641</v>
      </c>
      <c r="D9244" s="358">
        <v>2509026.0299999998</v>
      </c>
    </row>
    <row r="9245" spans="1:4" ht="25.5">
      <c r="A9245" s="356">
        <v>7307</v>
      </c>
      <c r="B9245" s="357" t="s">
        <v>9690</v>
      </c>
      <c r="C9245" s="356" t="s">
        <v>640</v>
      </c>
      <c r="D9245" s="358">
        <v>26.96</v>
      </c>
    </row>
    <row r="9246" spans="1:4">
      <c r="A9246" s="356">
        <v>38122</v>
      </c>
      <c r="B9246" s="357" t="s">
        <v>9691</v>
      </c>
      <c r="C9246" s="356" t="s">
        <v>640</v>
      </c>
      <c r="D9246" s="358">
        <v>7</v>
      </c>
    </row>
    <row r="9247" spans="1:4" ht="38.25">
      <c r="A9247" s="356">
        <v>38633</v>
      </c>
      <c r="B9247" s="357" t="s">
        <v>9692</v>
      </c>
      <c r="C9247" s="356" t="s">
        <v>641</v>
      </c>
      <c r="D9247" s="358">
        <v>20.170000000000002</v>
      </c>
    </row>
    <row r="9248" spans="1:4" ht="38.25">
      <c r="A9248" s="356">
        <v>12344</v>
      </c>
      <c r="B9248" s="357" t="s">
        <v>9693</v>
      </c>
      <c r="C9248" s="356" t="s">
        <v>641</v>
      </c>
      <c r="D9248" s="358">
        <v>3.9</v>
      </c>
    </row>
    <row r="9249" spans="1:4" ht="38.25">
      <c r="A9249" s="356">
        <v>12343</v>
      </c>
      <c r="B9249" s="357" t="s">
        <v>9694</v>
      </c>
      <c r="C9249" s="356" t="s">
        <v>641</v>
      </c>
      <c r="D9249" s="358">
        <v>6.05</v>
      </c>
    </row>
    <row r="9250" spans="1:4" ht="38.25">
      <c r="A9250" s="356">
        <v>3295</v>
      </c>
      <c r="B9250" s="357" t="s">
        <v>9695</v>
      </c>
      <c r="C9250" s="356" t="s">
        <v>641</v>
      </c>
      <c r="D9250" s="358">
        <v>21.14</v>
      </c>
    </row>
    <row r="9251" spans="1:4" ht="38.25">
      <c r="A9251" s="356">
        <v>3302</v>
      </c>
      <c r="B9251" s="357" t="s">
        <v>9696</v>
      </c>
      <c r="C9251" s="356" t="s">
        <v>641</v>
      </c>
      <c r="D9251" s="358">
        <v>22.1</v>
      </c>
    </row>
    <row r="9252" spans="1:4" ht="38.25">
      <c r="A9252" s="356">
        <v>3297</v>
      </c>
      <c r="B9252" s="357" t="s">
        <v>9697</v>
      </c>
      <c r="C9252" s="356" t="s">
        <v>641</v>
      </c>
      <c r="D9252" s="358">
        <v>23.59</v>
      </c>
    </row>
    <row r="9253" spans="1:4" ht="38.25">
      <c r="A9253" s="356">
        <v>3294</v>
      </c>
      <c r="B9253" s="357" t="s">
        <v>9698</v>
      </c>
      <c r="C9253" s="356" t="s">
        <v>641</v>
      </c>
      <c r="D9253" s="358">
        <v>23.95</v>
      </c>
    </row>
    <row r="9254" spans="1:4" ht="38.25">
      <c r="A9254" s="356">
        <v>3292</v>
      </c>
      <c r="B9254" s="357" t="s">
        <v>9699</v>
      </c>
      <c r="C9254" s="356" t="s">
        <v>641</v>
      </c>
      <c r="D9254" s="358">
        <v>22.5</v>
      </c>
    </row>
    <row r="9255" spans="1:4" ht="38.25">
      <c r="A9255" s="356">
        <v>3298</v>
      </c>
      <c r="B9255" s="357" t="s">
        <v>9700</v>
      </c>
      <c r="C9255" s="356" t="s">
        <v>641</v>
      </c>
      <c r="D9255" s="358">
        <v>52.73</v>
      </c>
    </row>
    <row r="9256" spans="1:4" ht="38.25">
      <c r="A9256" s="356">
        <v>11596</v>
      </c>
      <c r="B9256" s="357" t="s">
        <v>9701</v>
      </c>
      <c r="C9256" s="356" t="s">
        <v>641</v>
      </c>
      <c r="D9256" s="358">
        <v>427.42</v>
      </c>
    </row>
    <row r="9257" spans="1:4" ht="38.25">
      <c r="A9257" s="356">
        <v>34802</v>
      </c>
      <c r="B9257" s="357" t="s">
        <v>9702</v>
      </c>
      <c r="C9257" s="356" t="s">
        <v>641</v>
      </c>
      <c r="D9257" s="358">
        <v>1173.83</v>
      </c>
    </row>
    <row r="9258" spans="1:4" ht="38.25">
      <c r="A9258" s="356">
        <v>11588</v>
      </c>
      <c r="B9258" s="357" t="s">
        <v>9703</v>
      </c>
      <c r="C9258" s="356" t="s">
        <v>641</v>
      </c>
      <c r="D9258" s="358">
        <v>1266.3699999999999</v>
      </c>
    </row>
    <row r="9259" spans="1:4" ht="38.25">
      <c r="A9259" s="356">
        <v>34383</v>
      </c>
      <c r="B9259" s="357" t="s">
        <v>9704</v>
      </c>
      <c r="C9259" s="356" t="s">
        <v>641</v>
      </c>
      <c r="D9259" s="358">
        <v>1393.1</v>
      </c>
    </row>
    <row r="9260" spans="1:4" ht="38.25">
      <c r="A9260" s="356">
        <v>40451</v>
      </c>
      <c r="B9260" s="357" t="s">
        <v>9705</v>
      </c>
      <c r="C9260" s="356" t="s">
        <v>646</v>
      </c>
      <c r="D9260" s="358">
        <v>112.61</v>
      </c>
    </row>
    <row r="9261" spans="1:4" ht="38.25">
      <c r="A9261" s="356">
        <v>40453</v>
      </c>
      <c r="B9261" s="357" t="s">
        <v>9706</v>
      </c>
      <c r="C9261" s="356" t="s">
        <v>646</v>
      </c>
      <c r="D9261" s="358">
        <v>121.84</v>
      </c>
    </row>
    <row r="9262" spans="1:4" ht="38.25">
      <c r="A9262" s="356">
        <v>40452</v>
      </c>
      <c r="B9262" s="357" t="s">
        <v>9707</v>
      </c>
      <c r="C9262" s="356" t="s">
        <v>646</v>
      </c>
      <c r="D9262" s="358">
        <v>133.63999999999999</v>
      </c>
    </row>
    <row r="9263" spans="1:4" ht="38.25">
      <c r="A9263" s="356">
        <v>11594</v>
      </c>
      <c r="B9263" s="357" t="s">
        <v>9708</v>
      </c>
      <c r="C9263" s="356" t="s">
        <v>641</v>
      </c>
      <c r="D9263" s="358">
        <v>403.63</v>
      </c>
    </row>
    <row r="9264" spans="1:4" ht="38.25">
      <c r="A9264" s="356">
        <v>3311</v>
      </c>
      <c r="B9264" s="357" t="s">
        <v>9709</v>
      </c>
      <c r="C9264" s="356" t="s">
        <v>639</v>
      </c>
      <c r="D9264" s="358">
        <v>403.63</v>
      </c>
    </row>
    <row r="9265" spans="1:4" ht="25.5">
      <c r="A9265" s="356">
        <v>11599</v>
      </c>
      <c r="B9265" s="357" t="s">
        <v>9710</v>
      </c>
      <c r="C9265" s="356" t="s">
        <v>641</v>
      </c>
      <c r="D9265" s="358">
        <v>536.78</v>
      </c>
    </row>
    <row r="9266" spans="1:4" ht="38.25">
      <c r="A9266" s="356">
        <v>11593</v>
      </c>
      <c r="B9266" s="357" t="s">
        <v>9711</v>
      </c>
      <c r="C9266" s="356" t="s">
        <v>641</v>
      </c>
      <c r="D9266" s="358">
        <v>752.53</v>
      </c>
    </row>
    <row r="9267" spans="1:4" ht="38.25">
      <c r="A9267" s="356">
        <v>3314</v>
      </c>
      <c r="B9267" s="357" t="s">
        <v>9712</v>
      </c>
      <c r="C9267" s="356" t="s">
        <v>639</v>
      </c>
      <c r="D9267" s="358">
        <v>538.21</v>
      </c>
    </row>
    <row r="9268" spans="1:4" ht="38.25">
      <c r="A9268" s="356">
        <v>11597</v>
      </c>
      <c r="B9268" s="357" t="s">
        <v>9713</v>
      </c>
      <c r="C9268" s="356" t="s">
        <v>641</v>
      </c>
      <c r="D9268" s="358">
        <v>625.88</v>
      </c>
    </row>
    <row r="9269" spans="1:4" ht="25.5">
      <c r="A9269" s="356">
        <v>3309</v>
      </c>
      <c r="B9269" s="357" t="s">
        <v>9714</v>
      </c>
      <c r="C9269" s="356" t="s">
        <v>639</v>
      </c>
      <c r="D9269" s="358">
        <v>427.42</v>
      </c>
    </row>
    <row r="9270" spans="1:4" ht="63.75">
      <c r="A9270" s="356">
        <v>34612</v>
      </c>
      <c r="B9270" s="357" t="s">
        <v>9715</v>
      </c>
      <c r="C9270" s="356" t="s">
        <v>641</v>
      </c>
      <c r="D9270" s="358">
        <v>774.1</v>
      </c>
    </row>
    <row r="9271" spans="1:4" ht="63.75">
      <c r="A9271" s="356">
        <v>34635</v>
      </c>
      <c r="B9271" s="357" t="s">
        <v>9716</v>
      </c>
      <c r="C9271" s="356" t="s">
        <v>641</v>
      </c>
      <c r="D9271" s="358">
        <v>995.46</v>
      </c>
    </row>
    <row r="9272" spans="1:4" ht="63.75">
      <c r="A9272" s="356">
        <v>34633</v>
      </c>
      <c r="B9272" s="357" t="s">
        <v>9717</v>
      </c>
      <c r="C9272" s="356" t="s">
        <v>641</v>
      </c>
      <c r="D9272" s="358">
        <v>1097.25</v>
      </c>
    </row>
    <row r="9273" spans="1:4" ht="51">
      <c r="A9273" s="356">
        <v>40440</v>
      </c>
      <c r="B9273" s="357" t="s">
        <v>9718</v>
      </c>
      <c r="C9273" s="356" t="s">
        <v>639</v>
      </c>
      <c r="D9273" s="358">
        <v>560.6</v>
      </c>
    </row>
    <row r="9274" spans="1:4" ht="51">
      <c r="A9274" s="356">
        <v>40441</v>
      </c>
      <c r="B9274" s="357" t="s">
        <v>9719</v>
      </c>
      <c r="C9274" s="356" t="s">
        <v>639</v>
      </c>
      <c r="D9274" s="358">
        <v>357.91</v>
      </c>
    </row>
    <row r="9275" spans="1:4" ht="63.75">
      <c r="A9275" s="356">
        <v>40449</v>
      </c>
      <c r="B9275" s="357" t="s">
        <v>9720</v>
      </c>
      <c r="C9275" s="356" t="s">
        <v>639</v>
      </c>
      <c r="D9275" s="358">
        <v>300.89</v>
      </c>
    </row>
    <row r="9276" spans="1:4" ht="38.25">
      <c r="A9276" s="356">
        <v>34800</v>
      </c>
      <c r="B9276" s="357" t="s">
        <v>9721</v>
      </c>
      <c r="C9276" s="356" t="s">
        <v>639</v>
      </c>
      <c r="D9276" s="358">
        <v>376.26</v>
      </c>
    </row>
    <row r="9277" spans="1:4" ht="38.25">
      <c r="A9277" s="356">
        <v>11592</v>
      </c>
      <c r="B9277" s="357" t="s">
        <v>9722</v>
      </c>
      <c r="C9277" s="356" t="s">
        <v>641</v>
      </c>
      <c r="D9277" s="358">
        <v>538.21</v>
      </c>
    </row>
    <row r="9278" spans="1:4" ht="38.25">
      <c r="A9278" s="356">
        <v>40438</v>
      </c>
      <c r="B9278" s="357" t="s">
        <v>9723</v>
      </c>
      <c r="C9278" s="356" t="s">
        <v>639</v>
      </c>
      <c r="D9278" s="358">
        <v>250.67</v>
      </c>
    </row>
    <row r="9279" spans="1:4" ht="38.25">
      <c r="A9279" s="356">
        <v>40436</v>
      </c>
      <c r="B9279" s="357" t="s">
        <v>9724</v>
      </c>
      <c r="C9279" s="356" t="s">
        <v>639</v>
      </c>
      <c r="D9279" s="358">
        <v>312.57</v>
      </c>
    </row>
    <row r="9280" spans="1:4" ht="51">
      <c r="A9280" s="356">
        <v>4315</v>
      </c>
      <c r="B9280" s="357" t="s">
        <v>9725</v>
      </c>
      <c r="C9280" s="356" t="s">
        <v>641</v>
      </c>
      <c r="D9280" s="358">
        <v>2.04</v>
      </c>
    </row>
    <row r="9281" spans="1:4" ht="25.5">
      <c r="A9281" s="356">
        <v>402</v>
      </c>
      <c r="B9281" s="357" t="s">
        <v>9726</v>
      </c>
      <c r="C9281" s="356" t="s">
        <v>641</v>
      </c>
      <c r="D9281" s="358">
        <v>13.99</v>
      </c>
    </row>
    <row r="9282" spans="1:4">
      <c r="A9282" s="356">
        <v>4226</v>
      </c>
      <c r="B9282" s="357" t="s">
        <v>9727</v>
      </c>
      <c r="C9282" s="356" t="s">
        <v>638</v>
      </c>
      <c r="D9282" s="358">
        <v>8.6300000000000008</v>
      </c>
    </row>
    <row r="9283" spans="1:4">
      <c r="A9283" s="356">
        <v>4222</v>
      </c>
      <c r="B9283" s="357" t="s">
        <v>9728</v>
      </c>
      <c r="C9283" s="356" t="s">
        <v>640</v>
      </c>
      <c r="D9283" s="358">
        <v>5.91</v>
      </c>
    </row>
    <row r="9284" spans="1:4" ht="51">
      <c r="A9284" s="356">
        <v>34804</v>
      </c>
      <c r="B9284" s="357" t="s">
        <v>9729</v>
      </c>
      <c r="C9284" s="356" t="s">
        <v>646</v>
      </c>
      <c r="D9284" s="358">
        <v>45.43</v>
      </c>
    </row>
    <row r="9285" spans="1:4" ht="38.25">
      <c r="A9285" s="356">
        <v>4013</v>
      </c>
      <c r="B9285" s="357" t="s">
        <v>9730</v>
      </c>
      <c r="C9285" s="356" t="s">
        <v>646</v>
      </c>
      <c r="D9285" s="358">
        <v>6.45</v>
      </c>
    </row>
    <row r="9286" spans="1:4" ht="38.25">
      <c r="A9286" s="356">
        <v>4011</v>
      </c>
      <c r="B9286" s="357" t="s">
        <v>9731</v>
      </c>
      <c r="C9286" s="356" t="s">
        <v>646</v>
      </c>
      <c r="D9286" s="358">
        <v>7.2</v>
      </c>
    </row>
    <row r="9287" spans="1:4" ht="38.25">
      <c r="A9287" s="356">
        <v>4021</v>
      </c>
      <c r="B9287" s="357" t="s">
        <v>9732</v>
      </c>
      <c r="C9287" s="356" t="s">
        <v>646</v>
      </c>
      <c r="D9287" s="358">
        <v>8.98</v>
      </c>
    </row>
    <row r="9288" spans="1:4" ht="38.25">
      <c r="A9288" s="356">
        <v>4019</v>
      </c>
      <c r="B9288" s="357" t="s">
        <v>9733</v>
      </c>
      <c r="C9288" s="356" t="s">
        <v>646</v>
      </c>
      <c r="D9288" s="358">
        <v>10.78</v>
      </c>
    </row>
    <row r="9289" spans="1:4" ht="38.25">
      <c r="A9289" s="356">
        <v>4012</v>
      </c>
      <c r="B9289" s="357" t="s">
        <v>9734</v>
      </c>
      <c r="C9289" s="356" t="s">
        <v>646</v>
      </c>
      <c r="D9289" s="358">
        <v>14.45</v>
      </c>
    </row>
    <row r="9290" spans="1:4" ht="38.25">
      <c r="A9290" s="356">
        <v>4020</v>
      </c>
      <c r="B9290" s="357" t="s">
        <v>9735</v>
      </c>
      <c r="C9290" s="356" t="s">
        <v>646</v>
      </c>
      <c r="D9290" s="358">
        <v>18.100000000000001</v>
      </c>
    </row>
    <row r="9291" spans="1:4" ht="38.25">
      <c r="A9291" s="356">
        <v>4018</v>
      </c>
      <c r="B9291" s="357" t="s">
        <v>9736</v>
      </c>
      <c r="C9291" s="356" t="s">
        <v>646</v>
      </c>
      <c r="D9291" s="358">
        <v>21.68</v>
      </c>
    </row>
    <row r="9292" spans="1:4" ht="38.25">
      <c r="A9292" s="356">
        <v>36498</v>
      </c>
      <c r="B9292" s="357" t="s">
        <v>9737</v>
      </c>
      <c r="C9292" s="356" t="s">
        <v>641</v>
      </c>
      <c r="D9292" s="358">
        <v>4772.12</v>
      </c>
    </row>
    <row r="9293" spans="1:4">
      <c r="A9293" s="356">
        <v>12872</v>
      </c>
      <c r="B9293" s="357" t="s">
        <v>9738</v>
      </c>
      <c r="C9293" s="356" t="s">
        <v>644</v>
      </c>
      <c r="D9293" s="358">
        <v>13.66</v>
      </c>
    </row>
    <row r="9294" spans="1:4">
      <c r="A9294" s="356">
        <v>41075</v>
      </c>
      <c r="B9294" s="357" t="s">
        <v>9739</v>
      </c>
      <c r="C9294" s="356" t="s">
        <v>759</v>
      </c>
      <c r="D9294" s="358">
        <v>2420.84</v>
      </c>
    </row>
    <row r="9295" spans="1:4" ht="38.25">
      <c r="A9295" s="356">
        <v>3315</v>
      </c>
      <c r="B9295" s="357" t="s">
        <v>9740</v>
      </c>
      <c r="C9295" s="356" t="s">
        <v>638</v>
      </c>
      <c r="D9295" s="358">
        <v>0.54</v>
      </c>
    </row>
    <row r="9296" spans="1:4">
      <c r="A9296" s="356">
        <v>36870</v>
      </c>
      <c r="B9296" s="357" t="s">
        <v>9741</v>
      </c>
      <c r="C9296" s="356" t="s">
        <v>638</v>
      </c>
      <c r="D9296" s="358">
        <v>0.81</v>
      </c>
    </row>
    <row r="9297" spans="1:4" ht="38.25">
      <c r="A9297" s="356">
        <v>5092</v>
      </c>
      <c r="B9297" s="357" t="s">
        <v>9742</v>
      </c>
      <c r="C9297" s="356" t="s">
        <v>652</v>
      </c>
      <c r="D9297" s="358">
        <v>18.850000000000001</v>
      </c>
    </row>
    <row r="9298" spans="1:4" ht="25.5">
      <c r="A9298" s="356">
        <v>11462</v>
      </c>
      <c r="B9298" s="357" t="s">
        <v>9743</v>
      </c>
      <c r="C9298" s="356" t="s">
        <v>652</v>
      </c>
      <c r="D9298" s="358">
        <v>19.28</v>
      </c>
    </row>
    <row r="9299" spans="1:4" ht="38.25">
      <c r="A9299" s="356">
        <v>36529</v>
      </c>
      <c r="B9299" s="357" t="s">
        <v>9744</v>
      </c>
      <c r="C9299" s="356" t="s">
        <v>641</v>
      </c>
      <c r="D9299" s="358">
        <v>64438.77</v>
      </c>
    </row>
    <row r="9300" spans="1:4" ht="38.25">
      <c r="A9300" s="356">
        <v>3318</v>
      </c>
      <c r="B9300" s="357" t="s">
        <v>9745</v>
      </c>
      <c r="C9300" s="356" t="s">
        <v>641</v>
      </c>
      <c r="D9300" s="358">
        <v>50520</v>
      </c>
    </row>
    <row r="9301" spans="1:4">
      <c r="A9301" s="356">
        <v>3324</v>
      </c>
      <c r="B9301" s="357" t="s">
        <v>9746</v>
      </c>
      <c r="C9301" s="356" t="s">
        <v>646</v>
      </c>
      <c r="D9301" s="358">
        <v>8.57</v>
      </c>
    </row>
    <row r="9302" spans="1:4" ht="25.5">
      <c r="A9302" s="356">
        <v>3322</v>
      </c>
      <c r="B9302" s="357" t="s">
        <v>9747</v>
      </c>
      <c r="C9302" s="356" t="s">
        <v>646</v>
      </c>
      <c r="D9302" s="358">
        <v>12</v>
      </c>
    </row>
    <row r="9303" spans="1:4">
      <c r="A9303" s="356">
        <v>5076</v>
      </c>
      <c r="B9303" s="357" t="s">
        <v>9748</v>
      </c>
      <c r="C9303" s="356" t="s">
        <v>638</v>
      </c>
      <c r="D9303" s="358">
        <v>18.5</v>
      </c>
    </row>
    <row r="9304" spans="1:4">
      <c r="A9304" s="356">
        <v>5077</v>
      </c>
      <c r="B9304" s="357" t="s">
        <v>9749</v>
      </c>
      <c r="C9304" s="356" t="s">
        <v>638</v>
      </c>
      <c r="D9304" s="358">
        <v>20.440000000000001</v>
      </c>
    </row>
    <row r="9305" spans="1:4" ht="38.25">
      <c r="A9305" s="356">
        <v>11837</v>
      </c>
      <c r="B9305" s="357" t="s">
        <v>9750</v>
      </c>
      <c r="C9305" s="356" t="s">
        <v>641</v>
      </c>
      <c r="D9305" s="358">
        <v>44.04</v>
      </c>
    </row>
    <row r="9306" spans="1:4" ht="38.25">
      <c r="A9306" s="356">
        <v>38055</v>
      </c>
      <c r="B9306" s="357" t="s">
        <v>9751</v>
      </c>
      <c r="C9306" s="356" t="s">
        <v>641</v>
      </c>
      <c r="D9306" s="358">
        <v>3.99</v>
      </c>
    </row>
    <row r="9307" spans="1:4" ht="38.25">
      <c r="A9307" s="356">
        <v>415</v>
      </c>
      <c r="B9307" s="357" t="s">
        <v>9752</v>
      </c>
      <c r="C9307" s="356" t="s">
        <v>641</v>
      </c>
      <c r="D9307" s="358">
        <v>18.059999999999999</v>
      </c>
    </row>
    <row r="9308" spans="1:4" ht="38.25">
      <c r="A9308" s="356">
        <v>416</v>
      </c>
      <c r="B9308" s="357" t="s">
        <v>9753</v>
      </c>
      <c r="C9308" s="356" t="s">
        <v>641</v>
      </c>
      <c r="D9308" s="358">
        <v>6.61</v>
      </c>
    </row>
    <row r="9309" spans="1:4" ht="38.25">
      <c r="A9309" s="356">
        <v>425</v>
      </c>
      <c r="B9309" s="357" t="s">
        <v>9754</v>
      </c>
      <c r="C9309" s="356" t="s">
        <v>641</v>
      </c>
      <c r="D9309" s="358">
        <v>4.0999999999999996</v>
      </c>
    </row>
    <row r="9310" spans="1:4" ht="38.25">
      <c r="A9310" s="356">
        <v>426</v>
      </c>
      <c r="B9310" s="357" t="s">
        <v>9755</v>
      </c>
      <c r="C9310" s="356" t="s">
        <v>641</v>
      </c>
      <c r="D9310" s="358">
        <v>22.57</v>
      </c>
    </row>
    <row r="9311" spans="1:4" ht="38.25">
      <c r="A9311" s="356">
        <v>38056</v>
      </c>
      <c r="B9311" s="357" t="s">
        <v>9756</v>
      </c>
      <c r="C9311" s="356" t="s">
        <v>641</v>
      </c>
      <c r="D9311" s="358">
        <v>22.04</v>
      </c>
    </row>
    <row r="9312" spans="1:4" ht="25.5">
      <c r="A9312" s="356">
        <v>1564</v>
      </c>
      <c r="B9312" s="357" t="s">
        <v>9757</v>
      </c>
      <c r="C9312" s="356" t="s">
        <v>641</v>
      </c>
      <c r="D9312" s="358">
        <v>8.41</v>
      </c>
    </row>
    <row r="9313" spans="1:4">
      <c r="A9313" s="356">
        <v>11032</v>
      </c>
      <c r="B9313" s="357" t="s">
        <v>9758</v>
      </c>
      <c r="C9313" s="356" t="s">
        <v>641</v>
      </c>
      <c r="D9313" s="358">
        <v>11.5</v>
      </c>
    </row>
    <row r="9314" spans="1:4" ht="38.25">
      <c r="A9314" s="356">
        <v>36786</v>
      </c>
      <c r="B9314" s="357" t="s">
        <v>9759</v>
      </c>
      <c r="C9314" s="356" t="s">
        <v>79</v>
      </c>
      <c r="D9314" s="358">
        <v>148.86000000000001</v>
      </c>
    </row>
    <row r="9315" spans="1:4" ht="25.5">
      <c r="A9315" s="356">
        <v>36785</v>
      </c>
      <c r="B9315" s="357" t="s">
        <v>9760</v>
      </c>
      <c r="C9315" s="356" t="s">
        <v>79</v>
      </c>
      <c r="D9315" s="358">
        <v>129.35</v>
      </c>
    </row>
    <row r="9316" spans="1:4" ht="38.25">
      <c r="A9316" s="356">
        <v>36782</v>
      </c>
      <c r="B9316" s="357" t="s">
        <v>9761</v>
      </c>
      <c r="C9316" s="356" t="s">
        <v>79</v>
      </c>
      <c r="D9316" s="358">
        <v>154.4</v>
      </c>
    </row>
    <row r="9317" spans="1:4" ht="25.5">
      <c r="A9317" s="356">
        <v>25930</v>
      </c>
      <c r="B9317" s="357" t="s">
        <v>9762</v>
      </c>
      <c r="C9317" s="356" t="s">
        <v>79</v>
      </c>
      <c r="D9317" s="358">
        <v>173.91</v>
      </c>
    </row>
    <row r="9318" spans="1:4" ht="38.25">
      <c r="A9318" s="356">
        <v>4824</v>
      </c>
      <c r="B9318" s="357" t="s">
        <v>9763</v>
      </c>
      <c r="C9318" s="356" t="s">
        <v>638</v>
      </c>
      <c r="D9318" s="358">
        <v>0.53</v>
      </c>
    </row>
    <row r="9319" spans="1:4" ht="38.25">
      <c r="A9319" s="356">
        <v>11795</v>
      </c>
      <c r="B9319" s="357" t="s">
        <v>9764</v>
      </c>
      <c r="C9319" s="356" t="s">
        <v>646</v>
      </c>
      <c r="D9319" s="358">
        <v>422.64</v>
      </c>
    </row>
    <row r="9320" spans="1:4">
      <c r="A9320" s="356">
        <v>134</v>
      </c>
      <c r="B9320" s="357" t="s">
        <v>9765</v>
      </c>
      <c r="C9320" s="356" t="s">
        <v>638</v>
      </c>
      <c r="D9320" s="358">
        <v>1.28</v>
      </c>
    </row>
    <row r="9321" spans="1:4">
      <c r="A9321" s="356">
        <v>4229</v>
      </c>
      <c r="B9321" s="357" t="s">
        <v>9766</v>
      </c>
      <c r="C9321" s="356" t="s">
        <v>638</v>
      </c>
      <c r="D9321" s="358">
        <v>29.28</v>
      </c>
    </row>
    <row r="9322" spans="1:4" ht="25.5">
      <c r="A9322" s="356">
        <v>11244</v>
      </c>
      <c r="B9322" s="357" t="s">
        <v>9767</v>
      </c>
      <c r="C9322" s="356" t="s">
        <v>641</v>
      </c>
      <c r="D9322" s="358">
        <v>292.55</v>
      </c>
    </row>
    <row r="9323" spans="1:4" ht="38.25">
      <c r="A9323" s="356">
        <v>11245</v>
      </c>
      <c r="B9323" s="357" t="s">
        <v>9768</v>
      </c>
      <c r="C9323" s="356" t="s">
        <v>641</v>
      </c>
      <c r="D9323" s="358">
        <v>404.65</v>
      </c>
    </row>
    <row r="9324" spans="1:4" ht="25.5">
      <c r="A9324" s="356">
        <v>11235</v>
      </c>
      <c r="B9324" s="357" t="s">
        <v>9769</v>
      </c>
      <c r="C9324" s="356" t="s">
        <v>641</v>
      </c>
      <c r="D9324" s="358">
        <v>223.25</v>
      </c>
    </row>
    <row r="9325" spans="1:4" ht="25.5">
      <c r="A9325" s="356">
        <v>11236</v>
      </c>
      <c r="B9325" s="357" t="s">
        <v>9770</v>
      </c>
      <c r="C9325" s="356" t="s">
        <v>641</v>
      </c>
      <c r="D9325" s="358">
        <v>283.72000000000003</v>
      </c>
    </row>
    <row r="9326" spans="1:4">
      <c r="A9326" s="356">
        <v>11731</v>
      </c>
      <c r="B9326" s="357" t="s">
        <v>9771</v>
      </c>
      <c r="C9326" s="356" t="s">
        <v>641</v>
      </c>
      <c r="D9326" s="358">
        <v>5.64</v>
      </c>
    </row>
    <row r="9327" spans="1:4">
      <c r="A9327" s="356">
        <v>11732</v>
      </c>
      <c r="B9327" s="357" t="s">
        <v>9772</v>
      </c>
      <c r="C9327" s="356" t="s">
        <v>641</v>
      </c>
      <c r="D9327" s="358">
        <v>28.65</v>
      </c>
    </row>
    <row r="9328" spans="1:4" ht="25.5">
      <c r="A9328" s="356">
        <v>36494</v>
      </c>
      <c r="B9328" s="357" t="s">
        <v>9773</v>
      </c>
      <c r="C9328" s="356" t="s">
        <v>641</v>
      </c>
      <c r="D9328" s="358">
        <v>607038.12</v>
      </c>
    </row>
    <row r="9329" spans="1:4" ht="25.5">
      <c r="A9329" s="356">
        <v>36493</v>
      </c>
      <c r="B9329" s="357" t="s">
        <v>9774</v>
      </c>
      <c r="C9329" s="356" t="s">
        <v>641</v>
      </c>
      <c r="D9329" s="358">
        <v>687749.53</v>
      </c>
    </row>
    <row r="9330" spans="1:4" ht="25.5">
      <c r="A9330" s="356">
        <v>36492</v>
      </c>
      <c r="B9330" s="357" t="s">
        <v>9775</v>
      </c>
      <c r="C9330" s="356" t="s">
        <v>641</v>
      </c>
      <c r="D9330" s="358">
        <v>1277577.81</v>
      </c>
    </row>
    <row r="9331" spans="1:4" ht="38.25">
      <c r="A9331" s="356">
        <v>13333</v>
      </c>
      <c r="B9331" s="357" t="s">
        <v>9776</v>
      </c>
      <c r="C9331" s="356" t="s">
        <v>641</v>
      </c>
      <c r="D9331" s="358">
        <v>132151.10999999999</v>
      </c>
    </row>
    <row r="9332" spans="1:4" ht="38.25">
      <c r="A9332" s="356">
        <v>13533</v>
      </c>
      <c r="B9332" s="357" t="s">
        <v>9777</v>
      </c>
      <c r="C9332" s="356" t="s">
        <v>641</v>
      </c>
      <c r="D9332" s="358">
        <v>118128.41</v>
      </c>
    </row>
    <row r="9333" spans="1:4" ht="38.25">
      <c r="A9333" s="356">
        <v>36499</v>
      </c>
      <c r="B9333" s="357" t="s">
        <v>9778</v>
      </c>
      <c r="C9333" s="356" t="s">
        <v>641</v>
      </c>
      <c r="D9333" s="358">
        <v>2576.94</v>
      </c>
    </row>
    <row r="9334" spans="1:4" ht="38.25">
      <c r="A9334" s="356">
        <v>39585</v>
      </c>
      <c r="B9334" s="357" t="s">
        <v>9779</v>
      </c>
      <c r="C9334" s="356" t="s">
        <v>641</v>
      </c>
      <c r="D9334" s="358">
        <v>85329.96</v>
      </c>
    </row>
    <row r="9335" spans="1:4" ht="38.25">
      <c r="A9335" s="356">
        <v>39586</v>
      </c>
      <c r="B9335" s="357" t="s">
        <v>9780</v>
      </c>
      <c r="C9335" s="356" t="s">
        <v>641</v>
      </c>
      <c r="D9335" s="358">
        <v>100086.27</v>
      </c>
    </row>
    <row r="9336" spans="1:4" ht="38.25">
      <c r="A9336" s="356">
        <v>39587</v>
      </c>
      <c r="B9336" s="357" t="s">
        <v>9781</v>
      </c>
      <c r="C9336" s="356" t="s">
        <v>641</v>
      </c>
      <c r="D9336" s="358">
        <v>121899.95</v>
      </c>
    </row>
    <row r="9337" spans="1:4" ht="38.25">
      <c r="A9337" s="356">
        <v>39588</v>
      </c>
      <c r="B9337" s="357" t="s">
        <v>9782</v>
      </c>
      <c r="C9337" s="356" t="s">
        <v>641</v>
      </c>
      <c r="D9337" s="358">
        <v>141147.31</v>
      </c>
    </row>
    <row r="9338" spans="1:4" ht="38.25">
      <c r="A9338" s="356">
        <v>39584</v>
      </c>
      <c r="B9338" s="357" t="s">
        <v>9783</v>
      </c>
      <c r="C9338" s="356" t="s">
        <v>641</v>
      </c>
      <c r="D9338" s="358">
        <v>75988.58</v>
      </c>
    </row>
    <row r="9339" spans="1:4" ht="38.25">
      <c r="A9339" s="356">
        <v>39590</v>
      </c>
      <c r="B9339" s="357" t="s">
        <v>9784</v>
      </c>
      <c r="C9339" s="356" t="s">
        <v>641</v>
      </c>
      <c r="D9339" s="358">
        <v>74166.5</v>
      </c>
    </row>
    <row r="9340" spans="1:4" ht="38.25">
      <c r="A9340" s="356">
        <v>39592</v>
      </c>
      <c r="B9340" s="357" t="s">
        <v>9785</v>
      </c>
      <c r="C9340" s="356" t="s">
        <v>641</v>
      </c>
      <c r="D9340" s="358">
        <v>106579.05</v>
      </c>
    </row>
    <row r="9341" spans="1:4" ht="38.25">
      <c r="A9341" s="356">
        <v>39593</v>
      </c>
      <c r="B9341" s="357" t="s">
        <v>9786</v>
      </c>
      <c r="C9341" s="356" t="s">
        <v>641</v>
      </c>
      <c r="D9341" s="358">
        <v>121899.95</v>
      </c>
    </row>
    <row r="9342" spans="1:4" ht="38.25">
      <c r="A9342" s="356">
        <v>14254</v>
      </c>
      <c r="B9342" s="357" t="s">
        <v>9787</v>
      </c>
      <c r="C9342" s="356" t="s">
        <v>641</v>
      </c>
      <c r="D9342" s="358">
        <v>69290.5</v>
      </c>
    </row>
    <row r="9343" spans="1:4" ht="25.5">
      <c r="A9343" s="356">
        <v>25987</v>
      </c>
      <c r="B9343" s="357" t="s">
        <v>9788</v>
      </c>
      <c r="C9343" s="356" t="s">
        <v>641</v>
      </c>
      <c r="D9343" s="358">
        <v>57863.09</v>
      </c>
    </row>
    <row r="9344" spans="1:4" ht="25.5">
      <c r="A9344" s="356">
        <v>25019</v>
      </c>
      <c r="B9344" s="357" t="s">
        <v>9789</v>
      </c>
      <c r="C9344" s="356" t="s">
        <v>641</v>
      </c>
      <c r="D9344" s="358">
        <v>99183.81</v>
      </c>
    </row>
    <row r="9345" spans="1:4" ht="25.5">
      <c r="A9345" s="356">
        <v>36501</v>
      </c>
      <c r="B9345" s="357" t="s">
        <v>9790</v>
      </c>
      <c r="C9345" s="356" t="s">
        <v>641</v>
      </c>
      <c r="D9345" s="358">
        <v>88307.77</v>
      </c>
    </row>
    <row r="9346" spans="1:4" ht="25.5">
      <c r="A9346" s="356">
        <v>25986</v>
      </c>
      <c r="B9346" s="357" t="s">
        <v>9791</v>
      </c>
      <c r="C9346" s="356" t="s">
        <v>641</v>
      </c>
      <c r="D9346" s="358">
        <v>106162.86</v>
      </c>
    </row>
    <row r="9347" spans="1:4" ht="25.5">
      <c r="A9347" s="356">
        <v>36500</v>
      </c>
      <c r="B9347" s="357" t="s">
        <v>9792</v>
      </c>
      <c r="C9347" s="356" t="s">
        <v>641</v>
      </c>
      <c r="D9347" s="358">
        <v>62404.69</v>
      </c>
    </row>
    <row r="9348" spans="1:4" ht="63.75">
      <c r="A9348" s="356">
        <v>20017</v>
      </c>
      <c r="B9348" s="357" t="s">
        <v>9793</v>
      </c>
      <c r="C9348" s="356" t="s">
        <v>645</v>
      </c>
      <c r="D9348" s="358">
        <v>4.07</v>
      </c>
    </row>
    <row r="9349" spans="1:4" ht="51">
      <c r="A9349" s="356">
        <v>20007</v>
      </c>
      <c r="B9349" s="357" t="s">
        <v>9794</v>
      </c>
      <c r="C9349" s="356" t="s">
        <v>645</v>
      </c>
      <c r="D9349" s="358">
        <v>2.4300000000000002</v>
      </c>
    </row>
    <row r="9350" spans="1:4" ht="38.25">
      <c r="A9350" s="356">
        <v>39831</v>
      </c>
      <c r="B9350" s="357" t="s">
        <v>9795</v>
      </c>
      <c r="C9350" s="356" t="s">
        <v>643</v>
      </c>
      <c r="D9350" s="358">
        <v>223.37</v>
      </c>
    </row>
    <row r="9351" spans="1:4" ht="51">
      <c r="A9351" s="356">
        <v>39836</v>
      </c>
      <c r="B9351" s="357" t="s">
        <v>9796</v>
      </c>
      <c r="C9351" s="356" t="s">
        <v>643</v>
      </c>
      <c r="D9351" s="358">
        <v>196.27</v>
      </c>
    </row>
    <row r="9352" spans="1:4" ht="38.25">
      <c r="A9352" s="356">
        <v>39830</v>
      </c>
      <c r="B9352" s="357" t="s">
        <v>9797</v>
      </c>
      <c r="C9352" s="356" t="s">
        <v>643</v>
      </c>
      <c r="D9352" s="358">
        <v>223.84</v>
      </c>
    </row>
    <row r="9353" spans="1:4" ht="38.25">
      <c r="A9353" s="356">
        <v>36888</v>
      </c>
      <c r="B9353" s="357" t="s">
        <v>9798</v>
      </c>
      <c r="C9353" s="356" t="s">
        <v>645</v>
      </c>
      <c r="D9353" s="358">
        <v>15.02</v>
      </c>
    </row>
    <row r="9354" spans="1:4" ht="25.5">
      <c r="A9354" s="356">
        <v>40527</v>
      </c>
      <c r="B9354" s="357" t="s">
        <v>9799</v>
      </c>
      <c r="C9354" s="356" t="s">
        <v>641</v>
      </c>
      <c r="D9354" s="358">
        <v>2612.9</v>
      </c>
    </row>
    <row r="9355" spans="1:4" ht="38.25">
      <c r="A9355" s="356">
        <v>36497</v>
      </c>
      <c r="B9355" s="357" t="s">
        <v>9800</v>
      </c>
      <c r="C9355" s="356" t="s">
        <v>641</v>
      </c>
      <c r="D9355" s="358">
        <v>2982.91</v>
      </c>
    </row>
    <row r="9356" spans="1:4" ht="38.25">
      <c r="A9356" s="356">
        <v>36487</v>
      </c>
      <c r="B9356" s="357" t="s">
        <v>9801</v>
      </c>
      <c r="C9356" s="356" t="s">
        <v>641</v>
      </c>
      <c r="D9356" s="358">
        <v>5193.7</v>
      </c>
    </row>
    <row r="9357" spans="1:4" ht="38.25">
      <c r="A9357" s="356">
        <v>25952</v>
      </c>
      <c r="B9357" s="357" t="s">
        <v>9802</v>
      </c>
      <c r="C9357" s="356" t="s">
        <v>641</v>
      </c>
      <c r="D9357" s="358">
        <v>1061499.48</v>
      </c>
    </row>
    <row r="9358" spans="1:4" ht="38.25">
      <c r="A9358" s="356">
        <v>25954</v>
      </c>
      <c r="B9358" s="357" t="s">
        <v>9803</v>
      </c>
      <c r="C9358" s="356" t="s">
        <v>641</v>
      </c>
      <c r="D9358" s="358">
        <v>2041345.16</v>
      </c>
    </row>
    <row r="9359" spans="1:4" ht="38.25">
      <c r="A9359" s="356">
        <v>25953</v>
      </c>
      <c r="B9359" s="357" t="s">
        <v>9804</v>
      </c>
      <c r="C9359" s="356" t="s">
        <v>641</v>
      </c>
      <c r="D9359" s="358">
        <v>3470286.76</v>
      </c>
    </row>
    <row r="9360" spans="1:4" ht="76.5">
      <c r="A9360" s="356">
        <v>37776</v>
      </c>
      <c r="B9360" s="357" t="s">
        <v>9805</v>
      </c>
      <c r="C9360" s="356" t="s">
        <v>641</v>
      </c>
      <c r="D9360" s="358">
        <v>212684.22</v>
      </c>
    </row>
    <row r="9361" spans="1:4" ht="76.5">
      <c r="A9361" s="356">
        <v>37775</v>
      </c>
      <c r="B9361" s="357" t="s">
        <v>9806</v>
      </c>
      <c r="C9361" s="356" t="s">
        <v>641</v>
      </c>
      <c r="D9361" s="358">
        <v>334993.75</v>
      </c>
    </row>
    <row r="9362" spans="1:4" ht="76.5">
      <c r="A9362" s="356">
        <v>36491</v>
      </c>
      <c r="B9362" s="357" t="s">
        <v>9807</v>
      </c>
      <c r="C9362" s="356" t="s">
        <v>641</v>
      </c>
      <c r="D9362" s="358">
        <v>1240581.25</v>
      </c>
    </row>
    <row r="9363" spans="1:4" ht="76.5">
      <c r="A9363" s="356">
        <v>10712</v>
      </c>
      <c r="B9363" s="357" t="s">
        <v>9808</v>
      </c>
      <c r="C9363" s="356" t="s">
        <v>641</v>
      </c>
      <c r="D9363" s="358">
        <v>83748.429999999993</v>
      </c>
    </row>
    <row r="9364" spans="1:4" ht="76.5">
      <c r="A9364" s="356">
        <v>3363</v>
      </c>
      <c r="B9364" s="357" t="s">
        <v>9809</v>
      </c>
      <c r="C9364" s="356" t="s">
        <v>641</v>
      </c>
      <c r="D9364" s="358">
        <v>117800</v>
      </c>
    </row>
    <row r="9365" spans="1:4" ht="76.5">
      <c r="A9365" s="356">
        <v>3365</v>
      </c>
      <c r="B9365" s="357" t="s">
        <v>9810</v>
      </c>
      <c r="C9365" s="356" t="s">
        <v>641</v>
      </c>
      <c r="D9365" s="358">
        <v>275357.5</v>
      </c>
    </row>
    <row r="9366" spans="1:4" ht="25.5">
      <c r="A9366" s="356">
        <v>7569</v>
      </c>
      <c r="B9366" s="357" t="s">
        <v>9811</v>
      </c>
      <c r="C9366" s="356" t="s">
        <v>641</v>
      </c>
      <c r="D9366" s="358">
        <v>65.349999999999994</v>
      </c>
    </row>
    <row r="9367" spans="1:4" ht="25.5">
      <c r="A9367" s="356">
        <v>34349</v>
      </c>
      <c r="B9367" s="357" t="s">
        <v>9812</v>
      </c>
      <c r="C9367" s="356" t="s">
        <v>641</v>
      </c>
      <c r="D9367" s="358">
        <v>25.63</v>
      </c>
    </row>
    <row r="9368" spans="1:4" ht="38.25">
      <c r="A9368" s="356">
        <v>11991</v>
      </c>
      <c r="B9368" s="357" t="s">
        <v>9813</v>
      </c>
      <c r="C9368" s="356" t="s">
        <v>641</v>
      </c>
      <c r="D9368" s="358">
        <v>50.16</v>
      </c>
    </row>
    <row r="9369" spans="1:4" ht="25.5">
      <c r="A9369" s="356">
        <v>20062</v>
      </c>
      <c r="B9369" s="357" t="s">
        <v>9814</v>
      </c>
      <c r="C9369" s="356" t="s">
        <v>641</v>
      </c>
      <c r="D9369" s="358">
        <v>14.66</v>
      </c>
    </row>
    <row r="9370" spans="1:4" ht="51">
      <c r="A9370" s="356">
        <v>11029</v>
      </c>
      <c r="B9370" s="357" t="s">
        <v>9815</v>
      </c>
      <c r="C9370" s="356" t="s">
        <v>648</v>
      </c>
      <c r="D9370" s="358">
        <v>1.76</v>
      </c>
    </row>
    <row r="9371" spans="1:4" ht="51">
      <c r="A9371" s="356">
        <v>4316</v>
      </c>
      <c r="B9371" s="357" t="s">
        <v>9816</v>
      </c>
      <c r="C9371" s="356" t="s">
        <v>641</v>
      </c>
      <c r="D9371" s="358">
        <v>1.78</v>
      </c>
    </row>
    <row r="9372" spans="1:4" ht="51">
      <c r="A9372" s="356">
        <v>4313</v>
      </c>
      <c r="B9372" s="357" t="s">
        <v>9817</v>
      </c>
      <c r="C9372" s="356" t="s">
        <v>648</v>
      </c>
      <c r="D9372" s="358">
        <v>2.5499999999999998</v>
      </c>
    </row>
    <row r="9373" spans="1:4" ht="51">
      <c r="A9373" s="356">
        <v>4317</v>
      </c>
      <c r="B9373" s="357" t="s">
        <v>9818</v>
      </c>
      <c r="C9373" s="356" t="s">
        <v>641</v>
      </c>
      <c r="D9373" s="358">
        <v>2.91</v>
      </c>
    </row>
    <row r="9374" spans="1:4" ht="51">
      <c r="A9374" s="356">
        <v>4314</v>
      </c>
      <c r="B9374" s="357" t="s">
        <v>9819</v>
      </c>
      <c r="C9374" s="356" t="s">
        <v>648</v>
      </c>
      <c r="D9374" s="358">
        <v>3.41</v>
      </c>
    </row>
    <row r="9375" spans="1:4" ht="51">
      <c r="A9375" s="356">
        <v>10921</v>
      </c>
      <c r="B9375" s="357" t="s">
        <v>9820</v>
      </c>
      <c r="C9375" s="356" t="s">
        <v>641</v>
      </c>
      <c r="D9375" s="358">
        <v>4619.55</v>
      </c>
    </row>
    <row r="9376" spans="1:4" ht="51">
      <c r="A9376" s="356">
        <v>10922</v>
      </c>
      <c r="B9376" s="357" t="s">
        <v>9821</v>
      </c>
      <c r="C9376" s="356" t="s">
        <v>641</v>
      </c>
      <c r="D9376" s="358">
        <v>4184.2700000000004</v>
      </c>
    </row>
    <row r="9377" spans="1:4" ht="25.5">
      <c r="A9377" s="356">
        <v>10923</v>
      </c>
      <c r="B9377" s="357" t="s">
        <v>9822</v>
      </c>
      <c r="C9377" s="356" t="s">
        <v>641</v>
      </c>
      <c r="D9377" s="358">
        <v>2473.08</v>
      </c>
    </row>
    <row r="9378" spans="1:4" ht="25.5">
      <c r="A9378" s="356">
        <v>10924</v>
      </c>
      <c r="B9378" s="357" t="s">
        <v>9823</v>
      </c>
      <c r="C9378" s="356" t="s">
        <v>641</v>
      </c>
      <c r="D9378" s="358">
        <v>2604.63</v>
      </c>
    </row>
    <row r="9379" spans="1:4" ht="51">
      <c r="A9379" s="356">
        <v>37772</v>
      </c>
      <c r="B9379" s="357" t="s">
        <v>9824</v>
      </c>
      <c r="C9379" s="356" t="s">
        <v>641</v>
      </c>
      <c r="D9379" s="358">
        <v>151152.01</v>
      </c>
    </row>
    <row r="9380" spans="1:4" ht="63.75">
      <c r="A9380" s="356">
        <v>37771</v>
      </c>
      <c r="B9380" s="357" t="s">
        <v>9825</v>
      </c>
      <c r="C9380" s="356" t="s">
        <v>641</v>
      </c>
      <c r="D9380" s="358">
        <v>160801.66</v>
      </c>
    </row>
    <row r="9381" spans="1:4" ht="51">
      <c r="A9381" s="356">
        <v>12772</v>
      </c>
      <c r="B9381" s="357" t="s">
        <v>9826</v>
      </c>
      <c r="C9381" s="356" t="s">
        <v>641</v>
      </c>
      <c r="D9381" s="358">
        <v>802.57</v>
      </c>
    </row>
    <row r="9382" spans="1:4" ht="51">
      <c r="A9382" s="356">
        <v>12770</v>
      </c>
      <c r="B9382" s="357" t="s">
        <v>9827</v>
      </c>
      <c r="C9382" s="356" t="s">
        <v>641</v>
      </c>
      <c r="D9382" s="358">
        <v>482.9</v>
      </c>
    </row>
    <row r="9383" spans="1:4" ht="51">
      <c r="A9383" s="356">
        <v>12775</v>
      </c>
      <c r="B9383" s="357" t="s">
        <v>9828</v>
      </c>
      <c r="C9383" s="356" t="s">
        <v>641</v>
      </c>
      <c r="D9383" s="358">
        <v>353.67</v>
      </c>
    </row>
    <row r="9384" spans="1:4" ht="51">
      <c r="A9384" s="356">
        <v>12768</v>
      </c>
      <c r="B9384" s="357" t="s">
        <v>9829</v>
      </c>
      <c r="C9384" s="356" t="s">
        <v>641</v>
      </c>
      <c r="D9384" s="358">
        <v>1129.04</v>
      </c>
    </row>
    <row r="9385" spans="1:4" ht="51">
      <c r="A9385" s="356">
        <v>12769</v>
      </c>
      <c r="B9385" s="357" t="s">
        <v>9830</v>
      </c>
      <c r="C9385" s="356" t="s">
        <v>641</v>
      </c>
      <c r="D9385" s="358">
        <v>92.5</v>
      </c>
    </row>
    <row r="9386" spans="1:4" ht="51">
      <c r="A9386" s="356">
        <v>12773</v>
      </c>
      <c r="B9386" s="357" t="s">
        <v>9831</v>
      </c>
      <c r="C9386" s="356" t="s">
        <v>641</v>
      </c>
      <c r="D9386" s="358">
        <v>99.3</v>
      </c>
    </row>
    <row r="9387" spans="1:4" ht="51">
      <c r="A9387" s="356">
        <v>12774</v>
      </c>
      <c r="B9387" s="357" t="s">
        <v>9832</v>
      </c>
      <c r="C9387" s="356" t="s">
        <v>641</v>
      </c>
      <c r="D9387" s="358">
        <v>122.42</v>
      </c>
    </row>
    <row r="9388" spans="1:4" ht="51">
      <c r="A9388" s="356">
        <v>12776</v>
      </c>
      <c r="B9388" s="357" t="s">
        <v>9833</v>
      </c>
      <c r="C9388" s="356" t="s">
        <v>641</v>
      </c>
      <c r="D9388" s="358">
        <v>1822.79</v>
      </c>
    </row>
    <row r="9389" spans="1:4" ht="51">
      <c r="A9389" s="356">
        <v>12777</v>
      </c>
      <c r="B9389" s="357" t="s">
        <v>9834</v>
      </c>
      <c r="C9389" s="356" t="s">
        <v>641</v>
      </c>
      <c r="D9389" s="358">
        <v>2380.5100000000002</v>
      </c>
    </row>
    <row r="9390" spans="1:4" ht="38.25">
      <c r="A9390" s="356">
        <v>3391</v>
      </c>
      <c r="B9390" s="357" t="s">
        <v>9835</v>
      </c>
      <c r="C9390" s="356" t="s">
        <v>641</v>
      </c>
      <c r="D9390" s="358">
        <v>33.729999999999997</v>
      </c>
    </row>
    <row r="9391" spans="1:4" ht="38.25">
      <c r="A9391" s="356">
        <v>3389</v>
      </c>
      <c r="B9391" s="357" t="s">
        <v>9836</v>
      </c>
      <c r="C9391" s="356" t="s">
        <v>641</v>
      </c>
      <c r="D9391" s="358">
        <v>17.5</v>
      </c>
    </row>
    <row r="9392" spans="1:4" ht="38.25">
      <c r="A9392" s="356">
        <v>3390</v>
      </c>
      <c r="B9392" s="357" t="s">
        <v>9837</v>
      </c>
      <c r="C9392" s="356" t="s">
        <v>641</v>
      </c>
      <c r="D9392" s="358">
        <v>19.690000000000001</v>
      </c>
    </row>
    <row r="9393" spans="1:4">
      <c r="A9393" s="356">
        <v>12873</v>
      </c>
      <c r="B9393" s="357" t="s">
        <v>9838</v>
      </c>
      <c r="C9393" s="356" t="s">
        <v>644</v>
      </c>
      <c r="D9393" s="358">
        <v>14.47</v>
      </c>
    </row>
    <row r="9394" spans="1:4">
      <c r="A9394" s="356">
        <v>41076</v>
      </c>
      <c r="B9394" s="357" t="s">
        <v>9839</v>
      </c>
      <c r="C9394" s="356" t="s">
        <v>759</v>
      </c>
      <c r="D9394" s="358">
        <v>2565.5300000000002</v>
      </c>
    </row>
    <row r="9395" spans="1:4" ht="25.5">
      <c r="A9395" s="356">
        <v>140</v>
      </c>
      <c r="B9395" s="357" t="s">
        <v>9840</v>
      </c>
      <c r="C9395" s="356" t="s">
        <v>638</v>
      </c>
      <c r="D9395" s="358">
        <v>14.27</v>
      </c>
    </row>
    <row r="9396" spans="1:4" ht="25.5">
      <c r="A9396" s="356">
        <v>151</v>
      </c>
      <c r="B9396" s="357" t="s">
        <v>9841</v>
      </c>
      <c r="C9396" s="356" t="s">
        <v>640</v>
      </c>
      <c r="D9396" s="358">
        <v>21.07</v>
      </c>
    </row>
    <row r="9397" spans="1:4">
      <c r="A9397" s="356">
        <v>7340</v>
      </c>
      <c r="B9397" s="357" t="s">
        <v>9842</v>
      </c>
      <c r="C9397" s="356" t="s">
        <v>640</v>
      </c>
      <c r="D9397" s="358">
        <v>47</v>
      </c>
    </row>
    <row r="9398" spans="1:4" ht="25.5">
      <c r="A9398" s="356">
        <v>2701</v>
      </c>
      <c r="B9398" s="357" t="s">
        <v>9843</v>
      </c>
      <c r="C9398" s="356" t="s">
        <v>644</v>
      </c>
      <c r="D9398" s="358">
        <v>10.48</v>
      </c>
    </row>
    <row r="9399" spans="1:4" ht="25.5">
      <c r="A9399" s="356">
        <v>40929</v>
      </c>
      <c r="B9399" s="357" t="s">
        <v>9844</v>
      </c>
      <c r="C9399" s="356" t="s">
        <v>759</v>
      </c>
      <c r="D9399" s="358">
        <v>1859.92</v>
      </c>
    </row>
    <row r="9400" spans="1:4" ht="25.5">
      <c r="A9400" s="356">
        <v>38114</v>
      </c>
      <c r="B9400" s="357" t="s">
        <v>9845</v>
      </c>
      <c r="C9400" s="356" t="s">
        <v>641</v>
      </c>
      <c r="D9400" s="358">
        <v>14.45</v>
      </c>
    </row>
    <row r="9401" spans="1:4" ht="38.25">
      <c r="A9401" s="356">
        <v>38064</v>
      </c>
      <c r="B9401" s="357" t="s">
        <v>9846</v>
      </c>
      <c r="C9401" s="356" t="s">
        <v>641</v>
      </c>
      <c r="D9401" s="358">
        <v>16.16</v>
      </c>
    </row>
    <row r="9402" spans="1:4" ht="25.5">
      <c r="A9402" s="356">
        <v>38115</v>
      </c>
      <c r="B9402" s="357" t="s">
        <v>9847</v>
      </c>
      <c r="C9402" s="356" t="s">
        <v>641</v>
      </c>
      <c r="D9402" s="358">
        <v>15.43</v>
      </c>
    </row>
    <row r="9403" spans="1:4" ht="38.25">
      <c r="A9403" s="356">
        <v>38065</v>
      </c>
      <c r="B9403" s="357" t="s">
        <v>9848</v>
      </c>
      <c r="C9403" s="356" t="s">
        <v>641</v>
      </c>
      <c r="D9403" s="358">
        <v>22.93</v>
      </c>
    </row>
    <row r="9404" spans="1:4" ht="38.25">
      <c r="A9404" s="356">
        <v>38078</v>
      </c>
      <c r="B9404" s="357" t="s">
        <v>9849</v>
      </c>
      <c r="C9404" s="356" t="s">
        <v>641</v>
      </c>
      <c r="D9404" s="358">
        <v>13.37</v>
      </c>
    </row>
    <row r="9405" spans="1:4" ht="25.5">
      <c r="A9405" s="356">
        <v>38113</v>
      </c>
      <c r="B9405" s="357" t="s">
        <v>9850</v>
      </c>
      <c r="C9405" s="356" t="s">
        <v>641</v>
      </c>
      <c r="D9405" s="358">
        <v>7.26</v>
      </c>
    </row>
    <row r="9406" spans="1:4" ht="38.25">
      <c r="A9406" s="356">
        <v>38063</v>
      </c>
      <c r="B9406" s="357" t="s">
        <v>9851</v>
      </c>
      <c r="C9406" s="356" t="s">
        <v>641</v>
      </c>
      <c r="D9406" s="358">
        <v>7.79</v>
      </c>
    </row>
    <row r="9407" spans="1:4" ht="51">
      <c r="A9407" s="356">
        <v>38080</v>
      </c>
      <c r="B9407" s="357" t="s">
        <v>9852</v>
      </c>
      <c r="C9407" s="356" t="s">
        <v>641</v>
      </c>
      <c r="D9407" s="358">
        <v>23.23</v>
      </c>
    </row>
    <row r="9408" spans="1:4" ht="38.25">
      <c r="A9408" s="356">
        <v>38069</v>
      </c>
      <c r="B9408" s="357" t="s">
        <v>9853</v>
      </c>
      <c r="C9408" s="356" t="s">
        <v>641</v>
      </c>
      <c r="D9408" s="358">
        <v>12.7</v>
      </c>
    </row>
    <row r="9409" spans="1:4" ht="38.25">
      <c r="A9409" s="356">
        <v>38077</v>
      </c>
      <c r="B9409" s="357" t="s">
        <v>9854</v>
      </c>
      <c r="C9409" s="356" t="s">
        <v>641</v>
      </c>
      <c r="D9409" s="358">
        <v>12.41</v>
      </c>
    </row>
    <row r="9410" spans="1:4" ht="51">
      <c r="A9410" s="356">
        <v>38073</v>
      </c>
      <c r="B9410" s="357" t="s">
        <v>9855</v>
      </c>
      <c r="C9410" s="356" t="s">
        <v>641</v>
      </c>
      <c r="D9410" s="358">
        <v>18.91</v>
      </c>
    </row>
    <row r="9411" spans="1:4" ht="25.5">
      <c r="A9411" s="356">
        <v>38112</v>
      </c>
      <c r="B9411" s="357" t="s">
        <v>9856</v>
      </c>
      <c r="C9411" s="356" t="s">
        <v>641</v>
      </c>
      <c r="D9411" s="358">
        <v>5.58</v>
      </c>
    </row>
    <row r="9412" spans="1:4" ht="38.25">
      <c r="A9412" s="356">
        <v>38062</v>
      </c>
      <c r="B9412" s="357" t="s">
        <v>9857</v>
      </c>
      <c r="C9412" s="356" t="s">
        <v>641</v>
      </c>
      <c r="D9412" s="358">
        <v>5.72</v>
      </c>
    </row>
    <row r="9413" spans="1:4" ht="38.25">
      <c r="A9413" s="356">
        <v>12128</v>
      </c>
      <c r="B9413" s="357" t="s">
        <v>9858</v>
      </c>
      <c r="C9413" s="356" t="s">
        <v>641</v>
      </c>
      <c r="D9413" s="358">
        <v>7.65</v>
      </c>
    </row>
    <row r="9414" spans="1:4" ht="38.25">
      <c r="A9414" s="356">
        <v>12129</v>
      </c>
      <c r="B9414" s="357" t="s">
        <v>9859</v>
      </c>
      <c r="C9414" s="356" t="s">
        <v>641</v>
      </c>
      <c r="D9414" s="358">
        <v>10.11</v>
      </c>
    </row>
    <row r="9415" spans="1:4" ht="51">
      <c r="A9415" s="356">
        <v>38081</v>
      </c>
      <c r="B9415" s="357" t="s">
        <v>9860</v>
      </c>
      <c r="C9415" s="356" t="s">
        <v>641</v>
      </c>
      <c r="D9415" s="358">
        <v>19.7</v>
      </c>
    </row>
    <row r="9416" spans="1:4" ht="38.25">
      <c r="A9416" s="356">
        <v>38070</v>
      </c>
      <c r="B9416" s="357" t="s">
        <v>9861</v>
      </c>
      <c r="C9416" s="356" t="s">
        <v>641</v>
      </c>
      <c r="D9416" s="358">
        <v>13.58</v>
      </c>
    </row>
    <row r="9417" spans="1:4" ht="38.25">
      <c r="A9417" s="356">
        <v>38074</v>
      </c>
      <c r="B9417" s="357" t="s">
        <v>9862</v>
      </c>
      <c r="C9417" s="356" t="s">
        <v>641</v>
      </c>
      <c r="D9417" s="358">
        <v>20.64</v>
      </c>
    </row>
    <row r="9418" spans="1:4" ht="51">
      <c r="A9418" s="356">
        <v>38079</v>
      </c>
      <c r="B9418" s="357" t="s">
        <v>9863</v>
      </c>
      <c r="C9418" s="356" t="s">
        <v>641</v>
      </c>
      <c r="D9418" s="358">
        <v>17.72</v>
      </c>
    </row>
    <row r="9419" spans="1:4" ht="51">
      <c r="A9419" s="356">
        <v>38072</v>
      </c>
      <c r="B9419" s="357" t="s">
        <v>9864</v>
      </c>
      <c r="C9419" s="356" t="s">
        <v>641</v>
      </c>
      <c r="D9419" s="358">
        <v>17.03</v>
      </c>
    </row>
    <row r="9420" spans="1:4" ht="38.25">
      <c r="A9420" s="356">
        <v>38068</v>
      </c>
      <c r="B9420" s="357" t="s">
        <v>9865</v>
      </c>
      <c r="C9420" s="356" t="s">
        <v>641</v>
      </c>
      <c r="D9420" s="358">
        <v>11.75</v>
      </c>
    </row>
    <row r="9421" spans="1:4" ht="38.25">
      <c r="A9421" s="356">
        <v>38071</v>
      </c>
      <c r="B9421" s="357" t="s">
        <v>9866</v>
      </c>
      <c r="C9421" s="356" t="s">
        <v>641</v>
      </c>
      <c r="D9421" s="358">
        <v>14.05</v>
      </c>
    </row>
    <row r="9422" spans="1:4" ht="51">
      <c r="A9422" s="356">
        <v>38412</v>
      </c>
      <c r="B9422" s="357" t="s">
        <v>9867</v>
      </c>
      <c r="C9422" s="356" t="s">
        <v>641</v>
      </c>
      <c r="D9422" s="358">
        <v>1849.5</v>
      </c>
    </row>
    <row r="9423" spans="1:4" ht="38.25">
      <c r="A9423" s="356">
        <v>3405</v>
      </c>
      <c r="B9423" s="357" t="s">
        <v>9868</v>
      </c>
      <c r="C9423" s="356" t="s">
        <v>641</v>
      </c>
      <c r="D9423" s="358">
        <v>84.94</v>
      </c>
    </row>
    <row r="9424" spans="1:4" ht="25.5">
      <c r="A9424" s="356">
        <v>3394</v>
      </c>
      <c r="B9424" s="357" t="s">
        <v>9869</v>
      </c>
      <c r="C9424" s="356" t="s">
        <v>641</v>
      </c>
      <c r="D9424" s="358">
        <v>448.38</v>
      </c>
    </row>
    <row r="9425" spans="1:4" ht="25.5">
      <c r="A9425" s="356">
        <v>3393</v>
      </c>
      <c r="B9425" s="357" t="s">
        <v>9870</v>
      </c>
      <c r="C9425" s="356" t="s">
        <v>641</v>
      </c>
      <c r="D9425" s="358">
        <v>763.41</v>
      </c>
    </row>
    <row r="9426" spans="1:4" ht="25.5">
      <c r="A9426" s="356">
        <v>3406</v>
      </c>
      <c r="B9426" s="357" t="s">
        <v>9871</v>
      </c>
      <c r="C9426" s="356" t="s">
        <v>641</v>
      </c>
      <c r="D9426" s="358">
        <v>26</v>
      </c>
    </row>
    <row r="9427" spans="1:4" ht="25.5">
      <c r="A9427" s="356">
        <v>3395</v>
      </c>
      <c r="B9427" s="357" t="s">
        <v>9872</v>
      </c>
      <c r="C9427" s="356" t="s">
        <v>641</v>
      </c>
      <c r="D9427" s="358">
        <v>109.68</v>
      </c>
    </row>
    <row r="9428" spans="1:4" ht="38.25">
      <c r="A9428" s="356">
        <v>3398</v>
      </c>
      <c r="B9428" s="357" t="s">
        <v>9873</v>
      </c>
      <c r="C9428" s="356" t="s">
        <v>641</v>
      </c>
      <c r="D9428" s="358">
        <v>5.21</v>
      </c>
    </row>
    <row r="9429" spans="1:4" ht="51">
      <c r="A9429" s="356">
        <v>34377</v>
      </c>
      <c r="B9429" s="357" t="s">
        <v>9874</v>
      </c>
      <c r="C9429" s="356" t="s">
        <v>641</v>
      </c>
      <c r="D9429" s="358">
        <v>340.19</v>
      </c>
    </row>
    <row r="9430" spans="1:4" ht="76.5">
      <c r="A9430" s="356">
        <v>40662</v>
      </c>
      <c r="B9430" s="357" t="s">
        <v>9875</v>
      </c>
      <c r="C9430" s="356" t="s">
        <v>641</v>
      </c>
      <c r="D9430" s="358">
        <v>214.54</v>
      </c>
    </row>
    <row r="9431" spans="1:4" ht="76.5">
      <c r="A9431" s="356">
        <v>3437</v>
      </c>
      <c r="B9431" s="357" t="s">
        <v>9876</v>
      </c>
      <c r="C9431" s="356" t="s">
        <v>646</v>
      </c>
      <c r="D9431" s="358">
        <v>595.95000000000005</v>
      </c>
    </row>
    <row r="9432" spans="1:4" ht="25.5">
      <c r="A9432" s="356">
        <v>11190</v>
      </c>
      <c r="B9432" s="357" t="s">
        <v>9877</v>
      </c>
      <c r="C9432" s="356" t="s">
        <v>641</v>
      </c>
      <c r="D9432" s="358">
        <v>204.9</v>
      </c>
    </row>
    <row r="9433" spans="1:4" ht="89.25">
      <c r="A9433" s="356">
        <v>3428</v>
      </c>
      <c r="B9433" s="357" t="s">
        <v>9878</v>
      </c>
      <c r="C9433" s="356" t="s">
        <v>646</v>
      </c>
      <c r="D9433" s="358">
        <v>884</v>
      </c>
    </row>
    <row r="9434" spans="1:4" ht="76.5">
      <c r="A9434" s="356">
        <v>3429</v>
      </c>
      <c r="B9434" s="357" t="s">
        <v>9879</v>
      </c>
      <c r="C9434" s="356" t="s">
        <v>646</v>
      </c>
      <c r="D9434" s="358">
        <v>505.07</v>
      </c>
    </row>
    <row r="9435" spans="1:4" ht="63.75">
      <c r="A9435" s="356">
        <v>34370</v>
      </c>
      <c r="B9435" s="357" t="s">
        <v>9880</v>
      </c>
      <c r="C9435" s="356" t="s">
        <v>641</v>
      </c>
      <c r="D9435" s="358">
        <v>1032.6199999999999</v>
      </c>
    </row>
    <row r="9436" spans="1:4" ht="63.75">
      <c r="A9436" s="356">
        <v>34372</v>
      </c>
      <c r="B9436" s="357" t="s">
        <v>9881</v>
      </c>
      <c r="C9436" s="356" t="s">
        <v>641</v>
      </c>
      <c r="D9436" s="358">
        <v>1436.52</v>
      </c>
    </row>
    <row r="9437" spans="1:4" ht="51">
      <c r="A9437" s="356">
        <v>36896</v>
      </c>
      <c r="B9437" s="357" t="s">
        <v>9882</v>
      </c>
      <c r="C9437" s="356" t="s">
        <v>641</v>
      </c>
      <c r="D9437" s="358">
        <v>592.5</v>
      </c>
    </row>
    <row r="9438" spans="1:4" ht="51">
      <c r="A9438" s="356">
        <v>34367</v>
      </c>
      <c r="B9438" s="357" t="s">
        <v>9883</v>
      </c>
      <c r="C9438" s="356" t="s">
        <v>641</v>
      </c>
      <c r="D9438" s="358">
        <v>695.97</v>
      </c>
    </row>
    <row r="9439" spans="1:4" ht="51">
      <c r="A9439" s="356">
        <v>36897</v>
      </c>
      <c r="B9439" s="357" t="s">
        <v>9884</v>
      </c>
      <c r="C9439" s="356" t="s">
        <v>641</v>
      </c>
      <c r="D9439" s="358">
        <v>820.71</v>
      </c>
    </row>
    <row r="9440" spans="1:4" ht="51">
      <c r="A9440" s="356">
        <v>34369</v>
      </c>
      <c r="B9440" s="357" t="s">
        <v>9885</v>
      </c>
      <c r="C9440" s="356" t="s">
        <v>641</v>
      </c>
      <c r="D9440" s="358">
        <v>972.38</v>
      </c>
    </row>
    <row r="9441" spans="1:4" ht="63.75">
      <c r="A9441" s="356">
        <v>34364</v>
      </c>
      <c r="B9441" s="357" t="s">
        <v>9886</v>
      </c>
      <c r="C9441" s="356" t="s">
        <v>641</v>
      </c>
      <c r="D9441" s="358">
        <v>951.11</v>
      </c>
    </row>
    <row r="9442" spans="1:4" ht="102">
      <c r="A9442" s="356">
        <v>40659</v>
      </c>
      <c r="B9442" s="357" t="s">
        <v>9887</v>
      </c>
      <c r="C9442" s="356" t="s">
        <v>646</v>
      </c>
      <c r="D9442" s="358">
        <v>843.19</v>
      </c>
    </row>
    <row r="9443" spans="1:4" ht="102">
      <c r="A9443" s="356">
        <v>40660</v>
      </c>
      <c r="B9443" s="357" t="s">
        <v>9888</v>
      </c>
      <c r="C9443" s="356" t="s">
        <v>646</v>
      </c>
      <c r="D9443" s="358">
        <v>1068.6400000000001</v>
      </c>
    </row>
    <row r="9444" spans="1:4" ht="102">
      <c r="A9444" s="356">
        <v>40661</v>
      </c>
      <c r="B9444" s="357" t="s">
        <v>9889</v>
      </c>
      <c r="C9444" s="356" t="s">
        <v>646</v>
      </c>
      <c r="D9444" s="358">
        <v>657.03</v>
      </c>
    </row>
    <row r="9445" spans="1:4" ht="89.25">
      <c r="A9445" s="356">
        <v>3421</v>
      </c>
      <c r="B9445" s="357" t="s">
        <v>9890</v>
      </c>
      <c r="C9445" s="356" t="s">
        <v>646</v>
      </c>
      <c r="D9445" s="358">
        <v>662.06</v>
      </c>
    </row>
    <row r="9446" spans="1:4" ht="38.25">
      <c r="A9446" s="356">
        <v>599</v>
      </c>
      <c r="B9446" s="357" t="s">
        <v>9891</v>
      </c>
      <c r="C9446" s="356" t="s">
        <v>646</v>
      </c>
      <c r="D9446" s="358">
        <v>513.83000000000004</v>
      </c>
    </row>
    <row r="9447" spans="1:4" ht="38.25">
      <c r="A9447" s="356">
        <v>34381</v>
      </c>
      <c r="B9447" s="357" t="s">
        <v>9892</v>
      </c>
      <c r="C9447" s="356" t="s">
        <v>641</v>
      </c>
      <c r="D9447" s="358">
        <v>347.27</v>
      </c>
    </row>
    <row r="9448" spans="1:4" ht="76.5">
      <c r="A9448" s="356">
        <v>3423</v>
      </c>
      <c r="B9448" s="357" t="s">
        <v>9893</v>
      </c>
      <c r="C9448" s="356" t="s">
        <v>646</v>
      </c>
      <c r="D9448" s="358">
        <v>933.66</v>
      </c>
    </row>
    <row r="9449" spans="1:4" ht="38.25">
      <c r="A9449" s="356">
        <v>34797</v>
      </c>
      <c r="B9449" s="357" t="s">
        <v>9894</v>
      </c>
      <c r="C9449" s="356" t="s">
        <v>641</v>
      </c>
      <c r="D9449" s="358">
        <v>446.3</v>
      </c>
    </row>
    <row r="9450" spans="1:4">
      <c r="A9450" s="356">
        <v>25964</v>
      </c>
      <c r="B9450" s="357" t="s">
        <v>9895</v>
      </c>
      <c r="C9450" s="356" t="s">
        <v>644</v>
      </c>
      <c r="D9450" s="358">
        <v>13.22</v>
      </c>
    </row>
    <row r="9451" spans="1:4">
      <c r="A9451" s="356">
        <v>41077</v>
      </c>
      <c r="B9451" s="357" t="s">
        <v>9896</v>
      </c>
      <c r="C9451" s="356" t="s">
        <v>759</v>
      </c>
      <c r="D9451" s="358">
        <v>2343.13</v>
      </c>
    </row>
    <row r="9452" spans="1:4" ht="38.25">
      <c r="A9452" s="356">
        <v>20159</v>
      </c>
      <c r="B9452" s="357" t="s">
        <v>9897</v>
      </c>
      <c r="C9452" s="356" t="s">
        <v>641</v>
      </c>
      <c r="D9452" s="358">
        <v>49.75</v>
      </c>
    </row>
    <row r="9453" spans="1:4" ht="25.5">
      <c r="A9453" s="356">
        <v>37963</v>
      </c>
      <c r="B9453" s="357" t="s">
        <v>9898</v>
      </c>
      <c r="C9453" s="356" t="s">
        <v>641</v>
      </c>
      <c r="D9453" s="358">
        <v>5.16</v>
      </c>
    </row>
    <row r="9454" spans="1:4" ht="25.5">
      <c r="A9454" s="356">
        <v>37964</v>
      </c>
      <c r="B9454" s="357" t="s">
        <v>9899</v>
      </c>
      <c r="C9454" s="356" t="s">
        <v>641</v>
      </c>
      <c r="D9454" s="358">
        <v>8.6</v>
      </c>
    </row>
    <row r="9455" spans="1:4" ht="25.5">
      <c r="A9455" s="356">
        <v>37965</v>
      </c>
      <c r="B9455" s="357" t="s">
        <v>9900</v>
      </c>
      <c r="C9455" s="356" t="s">
        <v>641</v>
      </c>
      <c r="D9455" s="358">
        <v>12.47</v>
      </c>
    </row>
    <row r="9456" spans="1:4" ht="25.5">
      <c r="A9456" s="356">
        <v>37966</v>
      </c>
      <c r="B9456" s="357" t="s">
        <v>9901</v>
      </c>
      <c r="C9456" s="356" t="s">
        <v>641</v>
      </c>
      <c r="D9456" s="358">
        <v>22.59</v>
      </c>
    </row>
    <row r="9457" spans="1:4" ht="25.5">
      <c r="A9457" s="356">
        <v>37967</v>
      </c>
      <c r="B9457" s="357" t="s">
        <v>9902</v>
      </c>
      <c r="C9457" s="356" t="s">
        <v>641</v>
      </c>
      <c r="D9457" s="358">
        <v>36.22</v>
      </c>
    </row>
    <row r="9458" spans="1:4" ht="25.5">
      <c r="A9458" s="356">
        <v>37968</v>
      </c>
      <c r="B9458" s="357" t="s">
        <v>9903</v>
      </c>
      <c r="C9458" s="356" t="s">
        <v>641</v>
      </c>
      <c r="D9458" s="358">
        <v>79.44</v>
      </c>
    </row>
    <row r="9459" spans="1:4" ht="25.5">
      <c r="A9459" s="356">
        <v>37969</v>
      </c>
      <c r="B9459" s="357" t="s">
        <v>9904</v>
      </c>
      <c r="C9459" s="356" t="s">
        <v>641</v>
      </c>
      <c r="D9459" s="358">
        <v>212.21</v>
      </c>
    </row>
    <row r="9460" spans="1:4" ht="25.5">
      <c r="A9460" s="356">
        <v>37970</v>
      </c>
      <c r="B9460" s="357" t="s">
        <v>9905</v>
      </c>
      <c r="C9460" s="356" t="s">
        <v>641</v>
      </c>
      <c r="D9460" s="358">
        <v>247.56</v>
      </c>
    </row>
    <row r="9461" spans="1:4" ht="25.5">
      <c r="A9461" s="356">
        <v>21118</v>
      </c>
      <c r="B9461" s="357" t="s">
        <v>9906</v>
      </c>
      <c r="C9461" s="356" t="s">
        <v>641</v>
      </c>
      <c r="D9461" s="358">
        <v>3.9</v>
      </c>
    </row>
    <row r="9462" spans="1:4" ht="25.5">
      <c r="A9462" s="356">
        <v>37956</v>
      </c>
      <c r="B9462" s="357" t="s">
        <v>9907</v>
      </c>
      <c r="C9462" s="356" t="s">
        <v>641</v>
      </c>
      <c r="D9462" s="358">
        <v>6.18</v>
      </c>
    </row>
    <row r="9463" spans="1:4" ht="25.5">
      <c r="A9463" s="356">
        <v>37957</v>
      </c>
      <c r="B9463" s="357" t="s">
        <v>9908</v>
      </c>
      <c r="C9463" s="356" t="s">
        <v>641</v>
      </c>
      <c r="D9463" s="358">
        <v>13.03</v>
      </c>
    </row>
    <row r="9464" spans="1:4" ht="25.5">
      <c r="A9464" s="356">
        <v>37958</v>
      </c>
      <c r="B9464" s="357" t="s">
        <v>9909</v>
      </c>
      <c r="C9464" s="356" t="s">
        <v>641</v>
      </c>
      <c r="D9464" s="358">
        <v>22.59</v>
      </c>
    </row>
    <row r="9465" spans="1:4" ht="25.5">
      <c r="A9465" s="356">
        <v>37959</v>
      </c>
      <c r="B9465" s="357" t="s">
        <v>9910</v>
      </c>
      <c r="C9465" s="356" t="s">
        <v>641</v>
      </c>
      <c r="D9465" s="358">
        <v>36.22</v>
      </c>
    </row>
    <row r="9466" spans="1:4" ht="25.5">
      <c r="A9466" s="356">
        <v>37960</v>
      </c>
      <c r="B9466" s="357" t="s">
        <v>9911</v>
      </c>
      <c r="C9466" s="356" t="s">
        <v>641</v>
      </c>
      <c r="D9466" s="358">
        <v>78</v>
      </c>
    </row>
    <row r="9467" spans="1:4" ht="25.5">
      <c r="A9467" s="356">
        <v>37961</v>
      </c>
      <c r="B9467" s="357" t="s">
        <v>9912</v>
      </c>
      <c r="C9467" s="356" t="s">
        <v>641</v>
      </c>
      <c r="D9467" s="358">
        <v>206.94</v>
      </c>
    </row>
    <row r="9468" spans="1:4" ht="25.5">
      <c r="A9468" s="356">
        <v>37962</v>
      </c>
      <c r="B9468" s="357" t="s">
        <v>9913</v>
      </c>
      <c r="C9468" s="356" t="s">
        <v>641</v>
      </c>
      <c r="D9468" s="358">
        <v>240.46</v>
      </c>
    </row>
    <row r="9469" spans="1:4" ht="25.5">
      <c r="A9469" s="356">
        <v>3533</v>
      </c>
      <c r="B9469" s="357" t="s">
        <v>9914</v>
      </c>
      <c r="C9469" s="356" t="s">
        <v>641</v>
      </c>
      <c r="D9469" s="358">
        <v>2.2400000000000002</v>
      </c>
    </row>
    <row r="9470" spans="1:4" ht="25.5">
      <c r="A9470" s="356">
        <v>3538</v>
      </c>
      <c r="B9470" s="357" t="s">
        <v>9915</v>
      </c>
      <c r="C9470" s="356" t="s">
        <v>641</v>
      </c>
      <c r="D9470" s="358">
        <v>3.86</v>
      </c>
    </row>
    <row r="9471" spans="1:4" ht="38.25">
      <c r="A9471" s="356">
        <v>3497</v>
      </c>
      <c r="B9471" s="357" t="s">
        <v>9916</v>
      </c>
      <c r="C9471" s="356" t="s">
        <v>641</v>
      </c>
      <c r="D9471" s="358">
        <v>14.43</v>
      </c>
    </row>
    <row r="9472" spans="1:4" ht="25.5">
      <c r="A9472" s="356">
        <v>3498</v>
      </c>
      <c r="B9472" s="357" t="s">
        <v>9917</v>
      </c>
      <c r="C9472" s="356" t="s">
        <v>641</v>
      </c>
      <c r="D9472" s="358">
        <v>4.58</v>
      </c>
    </row>
    <row r="9473" spans="1:4" ht="25.5">
      <c r="A9473" s="356">
        <v>3496</v>
      </c>
      <c r="B9473" s="357" t="s">
        <v>9918</v>
      </c>
      <c r="C9473" s="356" t="s">
        <v>641</v>
      </c>
      <c r="D9473" s="358">
        <v>3.7</v>
      </c>
    </row>
    <row r="9474" spans="1:4" ht="25.5">
      <c r="A9474" s="356">
        <v>38429</v>
      </c>
      <c r="B9474" s="357" t="s">
        <v>9919</v>
      </c>
      <c r="C9474" s="356" t="s">
        <v>641</v>
      </c>
      <c r="D9474" s="358">
        <v>13.17</v>
      </c>
    </row>
    <row r="9475" spans="1:4" ht="25.5">
      <c r="A9475" s="356">
        <v>38431</v>
      </c>
      <c r="B9475" s="357" t="s">
        <v>9920</v>
      </c>
      <c r="C9475" s="356" t="s">
        <v>641</v>
      </c>
      <c r="D9475" s="358">
        <v>20.87</v>
      </c>
    </row>
    <row r="9476" spans="1:4" ht="25.5">
      <c r="A9476" s="356">
        <v>38430</v>
      </c>
      <c r="B9476" s="357" t="s">
        <v>9921</v>
      </c>
      <c r="C9476" s="356" t="s">
        <v>641</v>
      </c>
      <c r="D9476" s="358">
        <v>26.66</v>
      </c>
    </row>
    <row r="9477" spans="1:4" ht="25.5">
      <c r="A9477" s="356">
        <v>36348</v>
      </c>
      <c r="B9477" s="357" t="s">
        <v>9922</v>
      </c>
      <c r="C9477" s="356" t="s">
        <v>641</v>
      </c>
      <c r="D9477" s="358">
        <v>1.87</v>
      </c>
    </row>
    <row r="9478" spans="1:4" ht="25.5">
      <c r="A9478" s="356">
        <v>36349</v>
      </c>
      <c r="B9478" s="357" t="s">
        <v>9923</v>
      </c>
      <c r="C9478" s="356" t="s">
        <v>641</v>
      </c>
      <c r="D9478" s="358">
        <v>2.81</v>
      </c>
    </row>
    <row r="9479" spans="1:4" ht="25.5">
      <c r="A9479" s="356">
        <v>38433</v>
      </c>
      <c r="B9479" s="357" t="s">
        <v>9924</v>
      </c>
      <c r="C9479" s="356" t="s">
        <v>641</v>
      </c>
      <c r="D9479" s="358">
        <v>5.21</v>
      </c>
    </row>
    <row r="9480" spans="1:4" ht="25.5">
      <c r="A9480" s="356">
        <v>38440</v>
      </c>
      <c r="B9480" s="357" t="s">
        <v>9925</v>
      </c>
      <c r="C9480" s="356" t="s">
        <v>641</v>
      </c>
      <c r="D9480" s="358">
        <v>179.81</v>
      </c>
    </row>
    <row r="9481" spans="1:4" ht="25.5">
      <c r="A9481" s="356">
        <v>36359</v>
      </c>
      <c r="B9481" s="357" t="s">
        <v>9926</v>
      </c>
      <c r="C9481" s="356" t="s">
        <v>641</v>
      </c>
      <c r="D9481" s="358">
        <v>2.23</v>
      </c>
    </row>
    <row r="9482" spans="1:4" ht="25.5">
      <c r="A9482" s="356">
        <v>36360</v>
      </c>
      <c r="B9482" s="357" t="s">
        <v>9927</v>
      </c>
      <c r="C9482" s="356" t="s">
        <v>641</v>
      </c>
      <c r="D9482" s="358">
        <v>3.45</v>
      </c>
    </row>
    <row r="9483" spans="1:4" ht="25.5">
      <c r="A9483" s="356">
        <v>38434</v>
      </c>
      <c r="B9483" s="357" t="s">
        <v>9928</v>
      </c>
      <c r="C9483" s="356" t="s">
        <v>641</v>
      </c>
      <c r="D9483" s="358">
        <v>5.28</v>
      </c>
    </row>
    <row r="9484" spans="1:4" ht="25.5">
      <c r="A9484" s="356">
        <v>38435</v>
      </c>
      <c r="B9484" s="357" t="s">
        <v>9929</v>
      </c>
      <c r="C9484" s="356" t="s">
        <v>641</v>
      </c>
      <c r="D9484" s="358">
        <v>10.029999999999999</v>
      </c>
    </row>
    <row r="9485" spans="1:4" ht="25.5">
      <c r="A9485" s="356">
        <v>38436</v>
      </c>
      <c r="B9485" s="357" t="s">
        <v>9930</v>
      </c>
      <c r="C9485" s="356" t="s">
        <v>641</v>
      </c>
      <c r="D9485" s="358">
        <v>20.73</v>
      </c>
    </row>
    <row r="9486" spans="1:4" ht="25.5">
      <c r="A9486" s="356">
        <v>38437</v>
      </c>
      <c r="B9486" s="357" t="s">
        <v>9931</v>
      </c>
      <c r="C9486" s="356" t="s">
        <v>641</v>
      </c>
      <c r="D9486" s="358">
        <v>31.13</v>
      </c>
    </row>
    <row r="9487" spans="1:4" ht="25.5">
      <c r="A9487" s="356">
        <v>38438</v>
      </c>
      <c r="B9487" s="357" t="s">
        <v>9932</v>
      </c>
      <c r="C9487" s="356" t="s">
        <v>641</v>
      </c>
      <c r="D9487" s="358">
        <v>78.66</v>
      </c>
    </row>
    <row r="9488" spans="1:4" ht="25.5">
      <c r="A9488" s="356">
        <v>38439</v>
      </c>
      <c r="B9488" s="357" t="s">
        <v>9933</v>
      </c>
      <c r="C9488" s="356" t="s">
        <v>641</v>
      </c>
      <c r="D9488" s="358">
        <v>119.9</v>
      </c>
    </row>
    <row r="9489" spans="1:4" ht="25.5">
      <c r="A9489" s="356">
        <v>10836</v>
      </c>
      <c r="B9489" s="357" t="s">
        <v>9934</v>
      </c>
      <c r="C9489" s="356" t="s">
        <v>641</v>
      </c>
      <c r="D9489" s="358">
        <v>17.440000000000001</v>
      </c>
    </row>
    <row r="9490" spans="1:4" ht="25.5">
      <c r="A9490" s="356">
        <v>20128</v>
      </c>
      <c r="B9490" s="357" t="s">
        <v>9935</v>
      </c>
      <c r="C9490" s="356" t="s">
        <v>641</v>
      </c>
      <c r="D9490" s="358">
        <v>51.11</v>
      </c>
    </row>
    <row r="9491" spans="1:4" ht="25.5">
      <c r="A9491" s="356">
        <v>20131</v>
      </c>
      <c r="B9491" s="357" t="s">
        <v>9936</v>
      </c>
      <c r="C9491" s="356" t="s">
        <v>641</v>
      </c>
      <c r="D9491" s="358">
        <v>46.65</v>
      </c>
    </row>
    <row r="9492" spans="1:4" ht="25.5">
      <c r="A9492" s="356">
        <v>3521</v>
      </c>
      <c r="B9492" s="357" t="s">
        <v>9937</v>
      </c>
      <c r="C9492" s="356" t="s">
        <v>641</v>
      </c>
      <c r="D9492" s="358">
        <v>1.94</v>
      </c>
    </row>
    <row r="9493" spans="1:4" ht="25.5">
      <c r="A9493" s="356">
        <v>3531</v>
      </c>
      <c r="B9493" s="357" t="s">
        <v>9938</v>
      </c>
      <c r="C9493" s="356" t="s">
        <v>641</v>
      </c>
      <c r="D9493" s="358">
        <v>2.2000000000000002</v>
      </c>
    </row>
    <row r="9494" spans="1:4" ht="25.5">
      <c r="A9494" s="356">
        <v>3522</v>
      </c>
      <c r="B9494" s="357" t="s">
        <v>9939</v>
      </c>
      <c r="C9494" s="356" t="s">
        <v>641</v>
      </c>
      <c r="D9494" s="358">
        <v>3.27</v>
      </c>
    </row>
    <row r="9495" spans="1:4" ht="25.5">
      <c r="A9495" s="356">
        <v>3527</v>
      </c>
      <c r="B9495" s="357" t="s">
        <v>9940</v>
      </c>
      <c r="C9495" s="356" t="s">
        <v>641</v>
      </c>
      <c r="D9495" s="358">
        <v>11.26</v>
      </c>
    </row>
    <row r="9496" spans="1:4" ht="38.25">
      <c r="A9496" s="356">
        <v>10835</v>
      </c>
      <c r="B9496" s="357" t="s">
        <v>9941</v>
      </c>
      <c r="C9496" s="356" t="s">
        <v>641</v>
      </c>
      <c r="D9496" s="358">
        <v>3.65</v>
      </c>
    </row>
    <row r="9497" spans="1:4" ht="25.5">
      <c r="A9497" s="356">
        <v>3475</v>
      </c>
      <c r="B9497" s="357" t="s">
        <v>9942</v>
      </c>
      <c r="C9497" s="356" t="s">
        <v>641</v>
      </c>
      <c r="D9497" s="358">
        <v>3.78</v>
      </c>
    </row>
    <row r="9498" spans="1:4" ht="25.5">
      <c r="A9498" s="356">
        <v>3485</v>
      </c>
      <c r="B9498" s="357" t="s">
        <v>9943</v>
      </c>
      <c r="C9498" s="356" t="s">
        <v>641</v>
      </c>
      <c r="D9498" s="358">
        <v>12.09</v>
      </c>
    </row>
    <row r="9499" spans="1:4" ht="25.5">
      <c r="A9499" s="356">
        <v>3534</v>
      </c>
      <c r="B9499" s="357" t="s">
        <v>9944</v>
      </c>
      <c r="C9499" s="356" t="s">
        <v>641</v>
      </c>
      <c r="D9499" s="358">
        <v>4.78</v>
      </c>
    </row>
    <row r="9500" spans="1:4" ht="25.5">
      <c r="A9500" s="356">
        <v>3543</v>
      </c>
      <c r="B9500" s="357" t="s">
        <v>9945</v>
      </c>
      <c r="C9500" s="356" t="s">
        <v>641</v>
      </c>
      <c r="D9500" s="358">
        <v>2.4</v>
      </c>
    </row>
    <row r="9501" spans="1:4" ht="25.5">
      <c r="A9501" s="356">
        <v>3482</v>
      </c>
      <c r="B9501" s="357" t="s">
        <v>9946</v>
      </c>
      <c r="C9501" s="356" t="s">
        <v>641</v>
      </c>
      <c r="D9501" s="358">
        <v>6.08</v>
      </c>
    </row>
    <row r="9502" spans="1:4" ht="25.5">
      <c r="A9502" s="356">
        <v>3505</v>
      </c>
      <c r="B9502" s="357" t="s">
        <v>9947</v>
      </c>
      <c r="C9502" s="356" t="s">
        <v>641</v>
      </c>
      <c r="D9502" s="358">
        <v>3.44</v>
      </c>
    </row>
    <row r="9503" spans="1:4" ht="25.5">
      <c r="A9503" s="356">
        <v>3516</v>
      </c>
      <c r="B9503" s="357" t="s">
        <v>9948</v>
      </c>
      <c r="C9503" s="356" t="s">
        <v>641</v>
      </c>
      <c r="D9503" s="358">
        <v>0.95</v>
      </c>
    </row>
    <row r="9504" spans="1:4" ht="25.5">
      <c r="A9504" s="356">
        <v>3517</v>
      </c>
      <c r="B9504" s="357" t="s">
        <v>9949</v>
      </c>
      <c r="C9504" s="356" t="s">
        <v>641</v>
      </c>
      <c r="D9504" s="358">
        <v>3.33</v>
      </c>
    </row>
    <row r="9505" spans="1:4" ht="38.25">
      <c r="A9505" s="356">
        <v>3515</v>
      </c>
      <c r="B9505" s="357" t="s">
        <v>9950</v>
      </c>
      <c r="C9505" s="356" t="s">
        <v>641</v>
      </c>
      <c r="D9505" s="358">
        <v>5.58</v>
      </c>
    </row>
    <row r="9506" spans="1:4" ht="38.25">
      <c r="A9506" s="356">
        <v>20147</v>
      </c>
      <c r="B9506" s="357" t="s">
        <v>9951</v>
      </c>
      <c r="C9506" s="356" t="s">
        <v>641</v>
      </c>
      <c r="D9506" s="358">
        <v>6.01</v>
      </c>
    </row>
    <row r="9507" spans="1:4" ht="38.25">
      <c r="A9507" s="356">
        <v>3524</v>
      </c>
      <c r="B9507" s="357" t="s">
        <v>9952</v>
      </c>
      <c r="C9507" s="356" t="s">
        <v>641</v>
      </c>
      <c r="D9507" s="358">
        <v>7.12</v>
      </c>
    </row>
    <row r="9508" spans="1:4" ht="38.25">
      <c r="A9508" s="356">
        <v>3532</v>
      </c>
      <c r="B9508" s="357" t="s">
        <v>9953</v>
      </c>
      <c r="C9508" s="356" t="s">
        <v>641</v>
      </c>
      <c r="D9508" s="358">
        <v>13.04</v>
      </c>
    </row>
    <row r="9509" spans="1:4" ht="25.5">
      <c r="A9509" s="356">
        <v>3528</v>
      </c>
      <c r="B9509" s="357" t="s">
        <v>9954</v>
      </c>
      <c r="C9509" s="356" t="s">
        <v>641</v>
      </c>
      <c r="D9509" s="358">
        <v>7.52</v>
      </c>
    </row>
    <row r="9510" spans="1:4" ht="25.5">
      <c r="A9510" s="356">
        <v>37952</v>
      </c>
      <c r="B9510" s="357" t="s">
        <v>9955</v>
      </c>
      <c r="C9510" s="356" t="s">
        <v>641</v>
      </c>
      <c r="D9510" s="358">
        <v>53.59</v>
      </c>
    </row>
    <row r="9511" spans="1:4" ht="25.5">
      <c r="A9511" s="356">
        <v>37951</v>
      </c>
      <c r="B9511" s="357" t="s">
        <v>9956</v>
      </c>
      <c r="C9511" s="356" t="s">
        <v>641</v>
      </c>
      <c r="D9511" s="358">
        <v>1.95</v>
      </c>
    </row>
    <row r="9512" spans="1:4" ht="25.5">
      <c r="A9512" s="356">
        <v>3518</v>
      </c>
      <c r="B9512" s="357" t="s">
        <v>9957</v>
      </c>
      <c r="C9512" s="356" t="s">
        <v>641</v>
      </c>
      <c r="D9512" s="358">
        <v>2.85</v>
      </c>
    </row>
    <row r="9513" spans="1:4" ht="25.5">
      <c r="A9513" s="356">
        <v>3519</v>
      </c>
      <c r="B9513" s="357" t="s">
        <v>9958</v>
      </c>
      <c r="C9513" s="356" t="s">
        <v>641</v>
      </c>
      <c r="D9513" s="358">
        <v>6.76</v>
      </c>
    </row>
    <row r="9514" spans="1:4" ht="25.5">
      <c r="A9514" s="356">
        <v>3520</v>
      </c>
      <c r="B9514" s="357" t="s">
        <v>9959</v>
      </c>
      <c r="C9514" s="356" t="s">
        <v>641</v>
      </c>
      <c r="D9514" s="358">
        <v>7.57</v>
      </c>
    </row>
    <row r="9515" spans="1:4" ht="25.5">
      <c r="A9515" s="356">
        <v>37950</v>
      </c>
      <c r="B9515" s="357" t="s">
        <v>9960</v>
      </c>
      <c r="C9515" s="356" t="s">
        <v>641</v>
      </c>
      <c r="D9515" s="358">
        <v>46.65</v>
      </c>
    </row>
    <row r="9516" spans="1:4" ht="25.5">
      <c r="A9516" s="356">
        <v>37949</v>
      </c>
      <c r="B9516" s="357" t="s">
        <v>9961</v>
      </c>
      <c r="C9516" s="356" t="s">
        <v>641</v>
      </c>
      <c r="D9516" s="358">
        <v>1.71</v>
      </c>
    </row>
    <row r="9517" spans="1:4" ht="25.5">
      <c r="A9517" s="356">
        <v>3526</v>
      </c>
      <c r="B9517" s="357" t="s">
        <v>9962</v>
      </c>
      <c r="C9517" s="356" t="s">
        <v>641</v>
      </c>
      <c r="D9517" s="358">
        <v>2.29</v>
      </c>
    </row>
    <row r="9518" spans="1:4" ht="25.5">
      <c r="A9518" s="356">
        <v>3509</v>
      </c>
      <c r="B9518" s="357" t="s">
        <v>9963</v>
      </c>
      <c r="C9518" s="356" t="s">
        <v>641</v>
      </c>
      <c r="D9518" s="358">
        <v>5.95</v>
      </c>
    </row>
    <row r="9519" spans="1:4" ht="25.5">
      <c r="A9519" s="356">
        <v>3530</v>
      </c>
      <c r="B9519" s="357" t="s">
        <v>9964</v>
      </c>
      <c r="C9519" s="356" t="s">
        <v>641</v>
      </c>
      <c r="D9519" s="358">
        <v>224.43</v>
      </c>
    </row>
    <row r="9520" spans="1:4" ht="25.5">
      <c r="A9520" s="356">
        <v>3542</v>
      </c>
      <c r="B9520" s="357" t="s">
        <v>9965</v>
      </c>
      <c r="C9520" s="356" t="s">
        <v>641</v>
      </c>
      <c r="D9520" s="358">
        <v>0.52</v>
      </c>
    </row>
    <row r="9521" spans="1:4" ht="25.5">
      <c r="A9521" s="356">
        <v>3529</v>
      </c>
      <c r="B9521" s="357" t="s">
        <v>9966</v>
      </c>
      <c r="C9521" s="356" t="s">
        <v>641</v>
      </c>
      <c r="D9521" s="358">
        <v>0.72</v>
      </c>
    </row>
    <row r="9522" spans="1:4" ht="25.5">
      <c r="A9522" s="356">
        <v>3536</v>
      </c>
      <c r="B9522" s="357" t="s">
        <v>9967</v>
      </c>
      <c r="C9522" s="356" t="s">
        <v>641</v>
      </c>
      <c r="D9522" s="358">
        <v>2.15</v>
      </c>
    </row>
    <row r="9523" spans="1:4" ht="25.5">
      <c r="A9523" s="356">
        <v>3535</v>
      </c>
      <c r="B9523" s="357" t="s">
        <v>9968</v>
      </c>
      <c r="C9523" s="356" t="s">
        <v>641</v>
      </c>
      <c r="D9523" s="358">
        <v>5.0999999999999996</v>
      </c>
    </row>
    <row r="9524" spans="1:4" ht="25.5">
      <c r="A9524" s="356">
        <v>3540</v>
      </c>
      <c r="B9524" s="357" t="s">
        <v>9969</v>
      </c>
      <c r="C9524" s="356" t="s">
        <v>641</v>
      </c>
      <c r="D9524" s="358">
        <v>5.51</v>
      </c>
    </row>
    <row r="9525" spans="1:4" ht="25.5">
      <c r="A9525" s="356">
        <v>3539</v>
      </c>
      <c r="B9525" s="357" t="s">
        <v>9970</v>
      </c>
      <c r="C9525" s="356" t="s">
        <v>641</v>
      </c>
      <c r="D9525" s="358">
        <v>23.94</v>
      </c>
    </row>
    <row r="9526" spans="1:4" ht="25.5">
      <c r="A9526" s="356">
        <v>3513</v>
      </c>
      <c r="B9526" s="357" t="s">
        <v>9971</v>
      </c>
      <c r="C9526" s="356" t="s">
        <v>641</v>
      </c>
      <c r="D9526" s="358">
        <v>106.39</v>
      </c>
    </row>
    <row r="9527" spans="1:4" ht="25.5">
      <c r="A9527" s="356">
        <v>3492</v>
      </c>
      <c r="B9527" s="357" t="s">
        <v>9972</v>
      </c>
      <c r="C9527" s="356" t="s">
        <v>641</v>
      </c>
      <c r="D9527" s="358">
        <v>20.48</v>
      </c>
    </row>
    <row r="9528" spans="1:4" ht="25.5">
      <c r="A9528" s="356">
        <v>3491</v>
      </c>
      <c r="B9528" s="357" t="s">
        <v>9973</v>
      </c>
      <c r="C9528" s="356" t="s">
        <v>641</v>
      </c>
      <c r="D9528" s="358">
        <v>11.68</v>
      </c>
    </row>
    <row r="9529" spans="1:4" ht="25.5">
      <c r="A9529" s="356">
        <v>3493</v>
      </c>
      <c r="B9529" s="357" t="s">
        <v>9974</v>
      </c>
      <c r="C9529" s="356" t="s">
        <v>641</v>
      </c>
      <c r="D9529" s="358">
        <v>28</v>
      </c>
    </row>
    <row r="9530" spans="1:4" ht="25.5">
      <c r="A9530" s="356">
        <v>12628</v>
      </c>
      <c r="B9530" s="357" t="s">
        <v>9975</v>
      </c>
      <c r="C9530" s="356" t="s">
        <v>641</v>
      </c>
      <c r="D9530" s="358">
        <v>7.43</v>
      </c>
    </row>
    <row r="9531" spans="1:4" ht="25.5">
      <c r="A9531" s="356">
        <v>12629</v>
      </c>
      <c r="B9531" s="357" t="s">
        <v>9976</v>
      </c>
      <c r="C9531" s="356" t="s">
        <v>641</v>
      </c>
      <c r="D9531" s="358">
        <v>8.06</v>
      </c>
    </row>
    <row r="9532" spans="1:4" ht="25.5">
      <c r="A9532" s="356">
        <v>3481</v>
      </c>
      <c r="B9532" s="357" t="s">
        <v>9977</v>
      </c>
      <c r="C9532" s="356" t="s">
        <v>641</v>
      </c>
      <c r="D9532" s="358">
        <v>14.18</v>
      </c>
    </row>
    <row r="9533" spans="1:4" ht="25.5">
      <c r="A9533" s="356">
        <v>3510</v>
      </c>
      <c r="B9533" s="357" t="s">
        <v>9978</v>
      </c>
      <c r="C9533" s="356" t="s">
        <v>641</v>
      </c>
      <c r="D9533" s="358">
        <v>13.25</v>
      </c>
    </row>
    <row r="9534" spans="1:4" ht="25.5">
      <c r="A9534" s="356">
        <v>3508</v>
      </c>
      <c r="B9534" s="357" t="s">
        <v>9979</v>
      </c>
      <c r="C9534" s="356" t="s">
        <v>641</v>
      </c>
      <c r="D9534" s="358">
        <v>34.65</v>
      </c>
    </row>
    <row r="9535" spans="1:4" ht="38.25">
      <c r="A9535" s="356">
        <v>38939</v>
      </c>
      <c r="B9535" s="357" t="s">
        <v>9980</v>
      </c>
      <c r="C9535" s="356" t="s">
        <v>641</v>
      </c>
      <c r="D9535" s="358">
        <v>19.98</v>
      </c>
    </row>
    <row r="9536" spans="1:4" ht="38.25">
      <c r="A9536" s="356">
        <v>38940</v>
      </c>
      <c r="B9536" s="357" t="s">
        <v>9981</v>
      </c>
      <c r="C9536" s="356" t="s">
        <v>641</v>
      </c>
      <c r="D9536" s="358">
        <v>30.51</v>
      </c>
    </row>
    <row r="9537" spans="1:4" ht="38.25">
      <c r="A9537" s="356">
        <v>38941</v>
      </c>
      <c r="B9537" s="357" t="s">
        <v>9982</v>
      </c>
      <c r="C9537" s="356" t="s">
        <v>641</v>
      </c>
      <c r="D9537" s="358">
        <v>36.04</v>
      </c>
    </row>
    <row r="9538" spans="1:4" ht="38.25">
      <c r="A9538" s="356">
        <v>38942</v>
      </c>
      <c r="B9538" s="357" t="s">
        <v>9983</v>
      </c>
      <c r="C9538" s="356" t="s">
        <v>641</v>
      </c>
      <c r="D9538" s="358">
        <v>40.369999999999997</v>
      </c>
    </row>
    <row r="9539" spans="1:4" ht="25.5">
      <c r="A9539" s="356">
        <v>38987</v>
      </c>
      <c r="B9539" s="357" t="s">
        <v>9984</v>
      </c>
      <c r="C9539" s="356" t="s">
        <v>641</v>
      </c>
      <c r="D9539" s="358">
        <v>9.33</v>
      </c>
    </row>
    <row r="9540" spans="1:4" ht="25.5">
      <c r="A9540" s="356">
        <v>38988</v>
      </c>
      <c r="B9540" s="357" t="s">
        <v>9985</v>
      </c>
      <c r="C9540" s="356" t="s">
        <v>641</v>
      </c>
      <c r="D9540" s="358">
        <v>21.68</v>
      </c>
    </row>
    <row r="9541" spans="1:4" ht="25.5">
      <c r="A9541" s="356">
        <v>38989</v>
      </c>
      <c r="B9541" s="357" t="s">
        <v>9986</v>
      </c>
      <c r="C9541" s="356" t="s">
        <v>641</v>
      </c>
      <c r="D9541" s="358">
        <v>28.81</v>
      </c>
    </row>
    <row r="9542" spans="1:4" ht="25.5">
      <c r="A9542" s="356">
        <v>38990</v>
      </c>
      <c r="B9542" s="357" t="s">
        <v>9987</v>
      </c>
      <c r="C9542" s="356" t="s">
        <v>641</v>
      </c>
      <c r="D9542" s="358">
        <v>75.930000000000007</v>
      </c>
    </row>
    <row r="9543" spans="1:4" ht="25.5">
      <c r="A9543" s="356">
        <v>38991</v>
      </c>
      <c r="B9543" s="357" t="s">
        <v>9988</v>
      </c>
      <c r="C9543" s="356" t="s">
        <v>641</v>
      </c>
      <c r="D9543" s="358">
        <v>153.41</v>
      </c>
    </row>
    <row r="9544" spans="1:4" ht="25.5">
      <c r="A9544" s="356">
        <v>38913</v>
      </c>
      <c r="B9544" s="357" t="s">
        <v>9989</v>
      </c>
      <c r="C9544" s="356" t="s">
        <v>641</v>
      </c>
      <c r="D9544" s="358">
        <v>18.54</v>
      </c>
    </row>
    <row r="9545" spans="1:4" ht="25.5">
      <c r="A9545" s="356">
        <v>38914</v>
      </c>
      <c r="B9545" s="357" t="s">
        <v>9990</v>
      </c>
      <c r="C9545" s="356" t="s">
        <v>641</v>
      </c>
      <c r="D9545" s="358">
        <v>21.51</v>
      </c>
    </row>
    <row r="9546" spans="1:4" ht="25.5">
      <c r="A9546" s="356">
        <v>38915</v>
      </c>
      <c r="B9546" s="357" t="s">
        <v>9991</v>
      </c>
      <c r="C9546" s="356" t="s">
        <v>641</v>
      </c>
      <c r="D9546" s="358">
        <v>37.340000000000003</v>
      </c>
    </row>
    <row r="9547" spans="1:4" ht="25.5">
      <c r="A9547" s="356">
        <v>38916</v>
      </c>
      <c r="B9547" s="357" t="s">
        <v>9992</v>
      </c>
      <c r="C9547" s="356" t="s">
        <v>641</v>
      </c>
      <c r="D9547" s="358">
        <v>49.27</v>
      </c>
    </row>
    <row r="9548" spans="1:4" ht="25.5">
      <c r="A9548" s="356">
        <v>39300</v>
      </c>
      <c r="B9548" s="357" t="s">
        <v>9993</v>
      </c>
      <c r="C9548" s="356" t="s">
        <v>641</v>
      </c>
      <c r="D9548" s="358">
        <v>16.75</v>
      </c>
    </row>
    <row r="9549" spans="1:4" ht="25.5">
      <c r="A9549" s="356">
        <v>39301</v>
      </c>
      <c r="B9549" s="357" t="s">
        <v>9994</v>
      </c>
      <c r="C9549" s="356" t="s">
        <v>641</v>
      </c>
      <c r="D9549" s="358">
        <v>23.24</v>
      </c>
    </row>
    <row r="9550" spans="1:4" ht="25.5">
      <c r="A9550" s="356">
        <v>39302</v>
      </c>
      <c r="B9550" s="357" t="s">
        <v>9995</v>
      </c>
      <c r="C9550" s="356" t="s">
        <v>641</v>
      </c>
      <c r="D9550" s="358">
        <v>29.2</v>
      </c>
    </row>
    <row r="9551" spans="1:4" ht="25.5">
      <c r="A9551" s="356">
        <v>39303</v>
      </c>
      <c r="B9551" s="357" t="s">
        <v>9996</v>
      </c>
      <c r="C9551" s="356" t="s">
        <v>641</v>
      </c>
      <c r="D9551" s="358">
        <v>51.35</v>
      </c>
    </row>
    <row r="9552" spans="1:4" ht="38.25">
      <c r="A9552" s="356">
        <v>38923</v>
      </c>
      <c r="B9552" s="357" t="s">
        <v>9997</v>
      </c>
      <c r="C9552" s="356" t="s">
        <v>641</v>
      </c>
      <c r="D9552" s="358">
        <v>16.36</v>
      </c>
    </row>
    <row r="9553" spans="1:4" ht="38.25">
      <c r="A9553" s="356">
        <v>38925</v>
      </c>
      <c r="B9553" s="357" t="s">
        <v>9998</v>
      </c>
      <c r="C9553" s="356" t="s">
        <v>641</v>
      </c>
      <c r="D9553" s="358">
        <v>17.579999999999998</v>
      </c>
    </row>
    <row r="9554" spans="1:4" ht="38.25">
      <c r="A9554" s="356">
        <v>38926</v>
      </c>
      <c r="B9554" s="357" t="s">
        <v>9999</v>
      </c>
      <c r="C9554" s="356" t="s">
        <v>641</v>
      </c>
      <c r="D9554" s="358">
        <v>25.1</v>
      </c>
    </row>
    <row r="9555" spans="1:4" ht="38.25">
      <c r="A9555" s="356">
        <v>38927</v>
      </c>
      <c r="B9555" s="357" t="s">
        <v>10000</v>
      </c>
      <c r="C9555" s="356" t="s">
        <v>641</v>
      </c>
      <c r="D9555" s="358">
        <v>26.85</v>
      </c>
    </row>
    <row r="9556" spans="1:4" ht="38.25">
      <c r="A9556" s="356">
        <v>39304</v>
      </c>
      <c r="B9556" s="357" t="s">
        <v>10001</v>
      </c>
      <c r="C9556" s="356" t="s">
        <v>641</v>
      </c>
      <c r="D9556" s="358">
        <v>20.69</v>
      </c>
    </row>
    <row r="9557" spans="1:4" ht="38.25">
      <c r="A9557" s="356">
        <v>38924</v>
      </c>
      <c r="B9557" s="357" t="s">
        <v>10002</v>
      </c>
      <c r="C9557" s="356" t="s">
        <v>641</v>
      </c>
      <c r="D9557" s="358">
        <v>29.48</v>
      </c>
    </row>
    <row r="9558" spans="1:4" ht="38.25">
      <c r="A9558" s="356">
        <v>39305</v>
      </c>
      <c r="B9558" s="357" t="s">
        <v>10003</v>
      </c>
      <c r="C9558" s="356" t="s">
        <v>641</v>
      </c>
      <c r="D9558" s="358">
        <v>27.08</v>
      </c>
    </row>
    <row r="9559" spans="1:4" ht="38.25">
      <c r="A9559" s="356">
        <v>39306</v>
      </c>
      <c r="B9559" s="357" t="s">
        <v>10004</v>
      </c>
      <c r="C9559" s="356" t="s">
        <v>641</v>
      </c>
      <c r="D9559" s="358">
        <v>33.880000000000003</v>
      </c>
    </row>
    <row r="9560" spans="1:4" ht="38.25">
      <c r="A9560" s="356">
        <v>38928</v>
      </c>
      <c r="B9560" s="357" t="s">
        <v>10005</v>
      </c>
      <c r="C9560" s="356" t="s">
        <v>641</v>
      </c>
      <c r="D9560" s="358">
        <v>29.76</v>
      </c>
    </row>
    <row r="9561" spans="1:4" ht="38.25">
      <c r="A9561" s="356">
        <v>38929</v>
      </c>
      <c r="B9561" s="357" t="s">
        <v>10006</v>
      </c>
      <c r="C9561" s="356" t="s">
        <v>641</v>
      </c>
      <c r="D9561" s="358">
        <v>52.77</v>
      </c>
    </row>
    <row r="9562" spans="1:4" ht="38.25">
      <c r="A9562" s="356">
        <v>39307</v>
      </c>
      <c r="B9562" s="357" t="s">
        <v>10007</v>
      </c>
      <c r="C9562" s="356" t="s">
        <v>641</v>
      </c>
      <c r="D9562" s="358">
        <v>38.99</v>
      </c>
    </row>
    <row r="9563" spans="1:4" ht="38.25">
      <c r="A9563" s="356">
        <v>38930</v>
      </c>
      <c r="B9563" s="357" t="s">
        <v>10008</v>
      </c>
      <c r="C9563" s="356" t="s">
        <v>641</v>
      </c>
      <c r="D9563" s="358">
        <v>66.290000000000006</v>
      </c>
    </row>
    <row r="9564" spans="1:4" ht="38.25">
      <c r="A9564" s="356">
        <v>38931</v>
      </c>
      <c r="B9564" s="357" t="s">
        <v>10009</v>
      </c>
      <c r="C9564" s="356" t="s">
        <v>641</v>
      </c>
      <c r="D9564" s="358">
        <v>16.690000000000001</v>
      </c>
    </row>
    <row r="9565" spans="1:4" ht="38.25">
      <c r="A9565" s="356">
        <v>38932</v>
      </c>
      <c r="B9565" s="357" t="s">
        <v>10010</v>
      </c>
      <c r="C9565" s="356" t="s">
        <v>641</v>
      </c>
      <c r="D9565" s="358">
        <v>16.86</v>
      </c>
    </row>
    <row r="9566" spans="1:4" ht="38.25">
      <c r="A9566" s="356">
        <v>38934</v>
      </c>
      <c r="B9566" s="357" t="s">
        <v>10011</v>
      </c>
      <c r="C9566" s="356" t="s">
        <v>641</v>
      </c>
      <c r="D9566" s="358">
        <v>24.91</v>
      </c>
    </row>
    <row r="9567" spans="1:4" ht="38.25">
      <c r="A9567" s="356">
        <v>38935</v>
      </c>
      <c r="B9567" s="357" t="s">
        <v>10012</v>
      </c>
      <c r="C9567" s="356" t="s">
        <v>641</v>
      </c>
      <c r="D9567" s="358">
        <v>26.66</v>
      </c>
    </row>
    <row r="9568" spans="1:4" ht="38.25">
      <c r="A9568" s="356">
        <v>38936</v>
      </c>
      <c r="B9568" s="357" t="s">
        <v>10013</v>
      </c>
      <c r="C9568" s="356" t="s">
        <v>641</v>
      </c>
      <c r="D9568" s="358">
        <v>28.55</v>
      </c>
    </row>
    <row r="9569" spans="1:4" ht="38.25">
      <c r="A9569" s="356">
        <v>38937</v>
      </c>
      <c r="B9569" s="357" t="s">
        <v>10014</v>
      </c>
      <c r="C9569" s="356" t="s">
        <v>641</v>
      </c>
      <c r="D9569" s="358">
        <v>34.799999999999997</v>
      </c>
    </row>
    <row r="9570" spans="1:4" ht="38.25">
      <c r="A9570" s="356">
        <v>38938</v>
      </c>
      <c r="B9570" s="357" t="s">
        <v>10015</v>
      </c>
      <c r="C9570" s="356" t="s">
        <v>641</v>
      </c>
      <c r="D9570" s="358">
        <v>51.74</v>
      </c>
    </row>
    <row r="9571" spans="1:4" ht="25.5">
      <c r="A9571" s="356">
        <v>3489</v>
      </c>
      <c r="B9571" s="357" t="s">
        <v>10016</v>
      </c>
      <c r="C9571" s="356" t="s">
        <v>641</v>
      </c>
      <c r="D9571" s="358">
        <v>13.1</v>
      </c>
    </row>
    <row r="9572" spans="1:4" ht="25.5">
      <c r="A9572" s="356">
        <v>20151</v>
      </c>
      <c r="B9572" s="357" t="s">
        <v>10017</v>
      </c>
      <c r="C9572" s="356" t="s">
        <v>641</v>
      </c>
      <c r="D9572" s="358">
        <v>21.01</v>
      </c>
    </row>
    <row r="9573" spans="1:4" ht="25.5">
      <c r="A9573" s="356">
        <v>20152</v>
      </c>
      <c r="B9573" s="357" t="s">
        <v>10018</v>
      </c>
      <c r="C9573" s="356" t="s">
        <v>641</v>
      </c>
      <c r="D9573" s="358">
        <v>73.11</v>
      </c>
    </row>
    <row r="9574" spans="1:4" ht="25.5">
      <c r="A9574" s="356">
        <v>20148</v>
      </c>
      <c r="B9574" s="357" t="s">
        <v>10019</v>
      </c>
      <c r="C9574" s="356" t="s">
        <v>641</v>
      </c>
      <c r="D9574" s="358">
        <v>4.18</v>
      </c>
    </row>
    <row r="9575" spans="1:4" ht="25.5">
      <c r="A9575" s="356">
        <v>20149</v>
      </c>
      <c r="B9575" s="357" t="s">
        <v>10020</v>
      </c>
      <c r="C9575" s="356" t="s">
        <v>641</v>
      </c>
      <c r="D9575" s="358">
        <v>6.47</v>
      </c>
    </row>
    <row r="9576" spans="1:4" ht="25.5">
      <c r="A9576" s="356">
        <v>20150</v>
      </c>
      <c r="B9576" s="357" t="s">
        <v>10021</v>
      </c>
      <c r="C9576" s="356" t="s">
        <v>641</v>
      </c>
      <c r="D9576" s="358">
        <v>15.08</v>
      </c>
    </row>
    <row r="9577" spans="1:4" ht="25.5">
      <c r="A9577" s="356">
        <v>20157</v>
      </c>
      <c r="B9577" s="357" t="s">
        <v>10022</v>
      </c>
      <c r="C9577" s="356" t="s">
        <v>641</v>
      </c>
      <c r="D9577" s="358">
        <v>28.35</v>
      </c>
    </row>
    <row r="9578" spans="1:4" ht="25.5">
      <c r="A9578" s="356">
        <v>20158</v>
      </c>
      <c r="B9578" s="357" t="s">
        <v>10023</v>
      </c>
      <c r="C9578" s="356" t="s">
        <v>641</v>
      </c>
      <c r="D9578" s="358">
        <v>94.18</v>
      </c>
    </row>
    <row r="9579" spans="1:4" ht="25.5">
      <c r="A9579" s="356">
        <v>20154</v>
      </c>
      <c r="B9579" s="357" t="s">
        <v>10024</v>
      </c>
      <c r="C9579" s="356" t="s">
        <v>641</v>
      </c>
      <c r="D9579" s="358">
        <v>5.37</v>
      </c>
    </row>
    <row r="9580" spans="1:4" ht="25.5">
      <c r="A9580" s="356">
        <v>20155</v>
      </c>
      <c r="B9580" s="357" t="s">
        <v>10025</v>
      </c>
      <c r="C9580" s="356" t="s">
        <v>641</v>
      </c>
      <c r="D9580" s="358">
        <v>8.0399999999999991</v>
      </c>
    </row>
    <row r="9581" spans="1:4" ht="25.5">
      <c r="A9581" s="356">
        <v>20156</v>
      </c>
      <c r="B9581" s="357" t="s">
        <v>10026</v>
      </c>
      <c r="C9581" s="356" t="s">
        <v>641</v>
      </c>
      <c r="D9581" s="358">
        <v>18.100000000000001</v>
      </c>
    </row>
    <row r="9582" spans="1:4" ht="25.5">
      <c r="A9582" s="356">
        <v>3512</v>
      </c>
      <c r="B9582" s="357" t="s">
        <v>10027</v>
      </c>
      <c r="C9582" s="356" t="s">
        <v>641</v>
      </c>
      <c r="D9582" s="358">
        <v>205.24</v>
      </c>
    </row>
    <row r="9583" spans="1:4" ht="25.5">
      <c r="A9583" s="356">
        <v>3499</v>
      </c>
      <c r="B9583" s="357" t="s">
        <v>10028</v>
      </c>
      <c r="C9583" s="356" t="s">
        <v>641</v>
      </c>
      <c r="D9583" s="358">
        <v>0.87</v>
      </c>
    </row>
    <row r="9584" spans="1:4" ht="25.5">
      <c r="A9584" s="356">
        <v>3500</v>
      </c>
      <c r="B9584" s="357" t="s">
        <v>10029</v>
      </c>
      <c r="C9584" s="356" t="s">
        <v>641</v>
      </c>
      <c r="D9584" s="358">
        <v>1.47</v>
      </c>
    </row>
    <row r="9585" spans="1:4" ht="25.5">
      <c r="A9585" s="356">
        <v>3501</v>
      </c>
      <c r="B9585" s="357" t="s">
        <v>10030</v>
      </c>
      <c r="C9585" s="356" t="s">
        <v>641</v>
      </c>
      <c r="D9585" s="358">
        <v>4.26</v>
      </c>
    </row>
    <row r="9586" spans="1:4" ht="25.5">
      <c r="A9586" s="356">
        <v>3502</v>
      </c>
      <c r="B9586" s="357" t="s">
        <v>10031</v>
      </c>
      <c r="C9586" s="356" t="s">
        <v>641</v>
      </c>
      <c r="D9586" s="358">
        <v>6.06</v>
      </c>
    </row>
    <row r="9587" spans="1:4" ht="25.5">
      <c r="A9587" s="356">
        <v>3503</v>
      </c>
      <c r="B9587" s="357" t="s">
        <v>10032</v>
      </c>
      <c r="C9587" s="356" t="s">
        <v>641</v>
      </c>
      <c r="D9587" s="358">
        <v>7.25</v>
      </c>
    </row>
    <row r="9588" spans="1:4" ht="25.5">
      <c r="A9588" s="356">
        <v>3477</v>
      </c>
      <c r="B9588" s="357" t="s">
        <v>10033</v>
      </c>
      <c r="C9588" s="356" t="s">
        <v>641</v>
      </c>
      <c r="D9588" s="358">
        <v>28.09</v>
      </c>
    </row>
    <row r="9589" spans="1:4" ht="25.5">
      <c r="A9589" s="356">
        <v>3478</v>
      </c>
      <c r="B9589" s="357" t="s">
        <v>10034</v>
      </c>
      <c r="C9589" s="356" t="s">
        <v>641</v>
      </c>
      <c r="D9589" s="358">
        <v>64.55</v>
      </c>
    </row>
    <row r="9590" spans="1:4" ht="25.5">
      <c r="A9590" s="356">
        <v>3525</v>
      </c>
      <c r="B9590" s="357" t="s">
        <v>10035</v>
      </c>
      <c r="C9590" s="356" t="s">
        <v>641</v>
      </c>
      <c r="D9590" s="358">
        <v>76.59</v>
      </c>
    </row>
    <row r="9591" spans="1:4" ht="25.5">
      <c r="A9591" s="356">
        <v>3511</v>
      </c>
      <c r="B9591" s="357" t="s">
        <v>10036</v>
      </c>
      <c r="C9591" s="356" t="s">
        <v>641</v>
      </c>
      <c r="D9591" s="358">
        <v>89.86</v>
      </c>
    </row>
    <row r="9592" spans="1:4" ht="38.25">
      <c r="A9592" s="356">
        <v>38917</v>
      </c>
      <c r="B9592" s="357" t="s">
        <v>10037</v>
      </c>
      <c r="C9592" s="356" t="s">
        <v>641</v>
      </c>
      <c r="D9592" s="358">
        <v>15.97</v>
      </c>
    </row>
    <row r="9593" spans="1:4" ht="38.25">
      <c r="A9593" s="356">
        <v>38919</v>
      </c>
      <c r="B9593" s="357" t="s">
        <v>10038</v>
      </c>
      <c r="C9593" s="356" t="s">
        <v>641</v>
      </c>
      <c r="D9593" s="358">
        <v>23.76</v>
      </c>
    </row>
    <row r="9594" spans="1:4" ht="38.25">
      <c r="A9594" s="356">
        <v>38922</v>
      </c>
      <c r="B9594" s="357" t="s">
        <v>10039</v>
      </c>
      <c r="C9594" s="356" t="s">
        <v>641</v>
      </c>
      <c r="D9594" s="358">
        <v>30.7</v>
      </c>
    </row>
    <row r="9595" spans="1:4" ht="38.25">
      <c r="A9595" s="356">
        <v>38921</v>
      </c>
      <c r="B9595" s="357" t="s">
        <v>10040</v>
      </c>
      <c r="C9595" s="356" t="s">
        <v>641</v>
      </c>
      <c r="D9595" s="358">
        <v>37.950000000000003</v>
      </c>
    </row>
    <row r="9596" spans="1:4" ht="38.25">
      <c r="A9596" s="356">
        <v>38918</v>
      </c>
      <c r="B9596" s="357" t="s">
        <v>10041</v>
      </c>
      <c r="C9596" s="356" t="s">
        <v>641</v>
      </c>
      <c r="D9596" s="358">
        <v>36.07</v>
      </c>
    </row>
    <row r="9597" spans="1:4" ht="38.25">
      <c r="A9597" s="356">
        <v>38920</v>
      </c>
      <c r="B9597" s="357" t="s">
        <v>10042</v>
      </c>
      <c r="C9597" s="356" t="s">
        <v>641</v>
      </c>
      <c r="D9597" s="358">
        <v>45.09</v>
      </c>
    </row>
    <row r="9598" spans="1:4" ht="51">
      <c r="A9598" s="356">
        <v>12032</v>
      </c>
      <c r="B9598" s="357" t="s">
        <v>10043</v>
      </c>
      <c r="C9598" s="356" t="s">
        <v>643</v>
      </c>
      <c r="D9598" s="358">
        <v>58.68</v>
      </c>
    </row>
    <row r="9599" spans="1:4" ht="51">
      <c r="A9599" s="356">
        <v>12030</v>
      </c>
      <c r="B9599" s="357" t="s">
        <v>10044</v>
      </c>
      <c r="C9599" s="356" t="s">
        <v>643</v>
      </c>
      <c r="D9599" s="358">
        <v>55.14</v>
      </c>
    </row>
    <row r="9600" spans="1:4" ht="38.25">
      <c r="A9600" s="356">
        <v>10908</v>
      </c>
      <c r="B9600" s="357" t="s">
        <v>10045</v>
      </c>
      <c r="C9600" s="356" t="s">
        <v>641</v>
      </c>
      <c r="D9600" s="358">
        <v>15.87</v>
      </c>
    </row>
    <row r="9601" spans="1:4" ht="38.25">
      <c r="A9601" s="356">
        <v>10909</v>
      </c>
      <c r="B9601" s="357" t="s">
        <v>10046</v>
      </c>
      <c r="C9601" s="356" t="s">
        <v>641</v>
      </c>
      <c r="D9601" s="358">
        <v>25.31</v>
      </c>
    </row>
    <row r="9602" spans="1:4" ht="38.25">
      <c r="A9602" s="356">
        <v>3669</v>
      </c>
      <c r="B9602" s="357" t="s">
        <v>10047</v>
      </c>
      <c r="C9602" s="356" t="s">
        <v>641</v>
      </c>
      <c r="D9602" s="358">
        <v>10.84</v>
      </c>
    </row>
    <row r="9603" spans="1:4" ht="38.25">
      <c r="A9603" s="356">
        <v>20138</v>
      </c>
      <c r="B9603" s="357" t="s">
        <v>10048</v>
      </c>
      <c r="C9603" s="356" t="s">
        <v>641</v>
      </c>
      <c r="D9603" s="358">
        <v>53.88</v>
      </c>
    </row>
    <row r="9604" spans="1:4" ht="25.5">
      <c r="A9604" s="356">
        <v>20139</v>
      </c>
      <c r="B9604" s="357" t="s">
        <v>10049</v>
      </c>
      <c r="C9604" s="356" t="s">
        <v>641</v>
      </c>
      <c r="D9604" s="358">
        <v>90.53</v>
      </c>
    </row>
    <row r="9605" spans="1:4" ht="25.5">
      <c r="A9605" s="356">
        <v>3668</v>
      </c>
      <c r="B9605" s="357" t="s">
        <v>10050</v>
      </c>
      <c r="C9605" s="356" t="s">
        <v>641</v>
      </c>
      <c r="D9605" s="358">
        <v>35.89</v>
      </c>
    </row>
    <row r="9606" spans="1:4" ht="25.5">
      <c r="A9606" s="356">
        <v>3656</v>
      </c>
      <c r="B9606" s="357" t="s">
        <v>10051</v>
      </c>
      <c r="C9606" s="356" t="s">
        <v>641</v>
      </c>
      <c r="D9606" s="358">
        <v>17.79</v>
      </c>
    </row>
    <row r="9607" spans="1:4" ht="25.5">
      <c r="A9607" s="356">
        <v>10911</v>
      </c>
      <c r="B9607" s="357" t="s">
        <v>10052</v>
      </c>
      <c r="C9607" s="356" t="s">
        <v>641</v>
      </c>
      <c r="D9607" s="358">
        <v>19.739999999999998</v>
      </c>
    </row>
    <row r="9608" spans="1:4" ht="25.5">
      <c r="A9608" s="356">
        <v>3654</v>
      </c>
      <c r="B9608" s="357" t="s">
        <v>10053</v>
      </c>
      <c r="C9608" s="356" t="s">
        <v>641</v>
      </c>
      <c r="D9608" s="358">
        <v>4.5599999999999996</v>
      </c>
    </row>
    <row r="9609" spans="1:4" ht="25.5">
      <c r="A9609" s="356">
        <v>3664</v>
      </c>
      <c r="B9609" s="357" t="s">
        <v>10054</v>
      </c>
      <c r="C9609" s="356" t="s">
        <v>641</v>
      </c>
      <c r="D9609" s="358">
        <v>5.66</v>
      </c>
    </row>
    <row r="9610" spans="1:4" ht="25.5">
      <c r="A9610" s="356">
        <v>3657</v>
      </c>
      <c r="B9610" s="357" t="s">
        <v>10055</v>
      </c>
      <c r="C9610" s="356" t="s">
        <v>641</v>
      </c>
      <c r="D9610" s="358">
        <v>6.1</v>
      </c>
    </row>
    <row r="9611" spans="1:4" ht="38.25">
      <c r="A9611" s="356">
        <v>12625</v>
      </c>
      <c r="B9611" s="357" t="s">
        <v>10056</v>
      </c>
      <c r="C9611" s="356" t="s">
        <v>641</v>
      </c>
      <c r="D9611" s="358">
        <v>10.19</v>
      </c>
    </row>
    <row r="9612" spans="1:4" ht="25.5">
      <c r="A9612" s="356">
        <v>20136</v>
      </c>
      <c r="B9612" s="357" t="s">
        <v>10057</v>
      </c>
      <c r="C9612" s="356" t="s">
        <v>641</v>
      </c>
      <c r="D9612" s="358">
        <v>121.6</v>
      </c>
    </row>
    <row r="9613" spans="1:4" ht="25.5">
      <c r="A9613" s="356">
        <v>20144</v>
      </c>
      <c r="B9613" s="357" t="s">
        <v>10058</v>
      </c>
      <c r="C9613" s="356" t="s">
        <v>641</v>
      </c>
      <c r="D9613" s="358">
        <v>53.41</v>
      </c>
    </row>
    <row r="9614" spans="1:4" ht="25.5">
      <c r="A9614" s="356">
        <v>20143</v>
      </c>
      <c r="B9614" s="357" t="s">
        <v>10059</v>
      </c>
      <c r="C9614" s="356" t="s">
        <v>641</v>
      </c>
      <c r="D9614" s="358">
        <v>49.88</v>
      </c>
    </row>
    <row r="9615" spans="1:4" ht="25.5">
      <c r="A9615" s="356">
        <v>20145</v>
      </c>
      <c r="B9615" s="357" t="s">
        <v>10060</v>
      </c>
      <c r="C9615" s="356" t="s">
        <v>641</v>
      </c>
      <c r="D9615" s="358">
        <v>141.56</v>
      </c>
    </row>
    <row r="9616" spans="1:4" ht="25.5">
      <c r="A9616" s="356">
        <v>20146</v>
      </c>
      <c r="B9616" s="357" t="s">
        <v>10061</v>
      </c>
      <c r="C9616" s="356" t="s">
        <v>641</v>
      </c>
      <c r="D9616" s="358">
        <v>159.63</v>
      </c>
    </row>
    <row r="9617" spans="1:4" ht="25.5">
      <c r="A9617" s="356">
        <v>20140</v>
      </c>
      <c r="B9617" s="357" t="s">
        <v>10062</v>
      </c>
      <c r="C9617" s="356" t="s">
        <v>641</v>
      </c>
      <c r="D9617" s="358">
        <v>6.36</v>
      </c>
    </row>
    <row r="9618" spans="1:4" ht="25.5">
      <c r="A9618" s="356">
        <v>20141</v>
      </c>
      <c r="B9618" s="357" t="s">
        <v>10063</v>
      </c>
      <c r="C9618" s="356" t="s">
        <v>641</v>
      </c>
      <c r="D9618" s="358">
        <v>11.16</v>
      </c>
    </row>
    <row r="9619" spans="1:4" ht="25.5">
      <c r="A9619" s="356">
        <v>20142</v>
      </c>
      <c r="B9619" s="357" t="s">
        <v>10064</v>
      </c>
      <c r="C9619" s="356" t="s">
        <v>641</v>
      </c>
      <c r="D9619" s="358">
        <v>34.14</v>
      </c>
    </row>
    <row r="9620" spans="1:4" ht="25.5">
      <c r="A9620" s="356">
        <v>3659</v>
      </c>
      <c r="B9620" s="357" t="s">
        <v>10065</v>
      </c>
      <c r="C9620" s="356" t="s">
        <v>641</v>
      </c>
      <c r="D9620" s="358">
        <v>14.81</v>
      </c>
    </row>
    <row r="9621" spans="1:4" ht="25.5">
      <c r="A9621" s="356">
        <v>3660</v>
      </c>
      <c r="B9621" s="357" t="s">
        <v>10066</v>
      </c>
      <c r="C9621" s="356" t="s">
        <v>641</v>
      </c>
      <c r="D9621" s="358">
        <v>21.34</v>
      </c>
    </row>
    <row r="9622" spans="1:4" ht="25.5">
      <c r="A9622" s="356">
        <v>3662</v>
      </c>
      <c r="B9622" s="357" t="s">
        <v>10067</v>
      </c>
      <c r="C9622" s="356" t="s">
        <v>641</v>
      </c>
      <c r="D9622" s="358">
        <v>8.06</v>
      </c>
    </row>
    <row r="9623" spans="1:4" ht="25.5">
      <c r="A9623" s="356">
        <v>3661</v>
      </c>
      <c r="B9623" s="357" t="s">
        <v>10068</v>
      </c>
      <c r="C9623" s="356" t="s">
        <v>641</v>
      </c>
      <c r="D9623" s="358">
        <v>11.86</v>
      </c>
    </row>
    <row r="9624" spans="1:4" ht="25.5">
      <c r="A9624" s="356">
        <v>3658</v>
      </c>
      <c r="B9624" s="357" t="s">
        <v>10069</v>
      </c>
      <c r="C9624" s="356" t="s">
        <v>641</v>
      </c>
      <c r="D9624" s="358">
        <v>15.1</v>
      </c>
    </row>
    <row r="9625" spans="1:4" ht="25.5">
      <c r="A9625" s="356">
        <v>3670</v>
      </c>
      <c r="B9625" s="357" t="s">
        <v>10070</v>
      </c>
      <c r="C9625" s="356" t="s">
        <v>641</v>
      </c>
      <c r="D9625" s="358">
        <v>19.7</v>
      </c>
    </row>
    <row r="9626" spans="1:4" ht="25.5">
      <c r="A9626" s="356">
        <v>3666</v>
      </c>
      <c r="B9626" s="357" t="s">
        <v>10071</v>
      </c>
      <c r="C9626" s="356" t="s">
        <v>641</v>
      </c>
      <c r="D9626" s="358">
        <v>3.33</v>
      </c>
    </row>
    <row r="9627" spans="1:4">
      <c r="A9627" s="356">
        <v>14157</v>
      </c>
      <c r="B9627" s="357" t="s">
        <v>10072</v>
      </c>
      <c r="C9627" s="356" t="s">
        <v>641</v>
      </c>
      <c r="D9627" s="358">
        <v>1.21</v>
      </c>
    </row>
    <row r="9628" spans="1:4" ht="25.5">
      <c r="A9628" s="356">
        <v>3653</v>
      </c>
      <c r="B9628" s="357" t="s">
        <v>10073</v>
      </c>
      <c r="C9628" s="356" t="s">
        <v>641</v>
      </c>
      <c r="D9628" s="358">
        <v>129.81</v>
      </c>
    </row>
    <row r="9629" spans="1:4" ht="25.5">
      <c r="A9629" s="356">
        <v>3649</v>
      </c>
      <c r="B9629" s="357" t="s">
        <v>10074</v>
      </c>
      <c r="C9629" s="356" t="s">
        <v>641</v>
      </c>
      <c r="D9629" s="358">
        <v>268.87</v>
      </c>
    </row>
    <row r="9630" spans="1:4" ht="38.25">
      <c r="A9630" s="356">
        <v>42696</v>
      </c>
      <c r="B9630" s="357" t="s">
        <v>10075</v>
      </c>
      <c r="C9630" s="356" t="s">
        <v>641</v>
      </c>
      <c r="D9630" s="358">
        <v>752.27</v>
      </c>
    </row>
    <row r="9631" spans="1:4" ht="38.25">
      <c r="A9631" s="356">
        <v>42697</v>
      </c>
      <c r="B9631" s="357" t="s">
        <v>10076</v>
      </c>
      <c r="C9631" s="356" t="s">
        <v>641</v>
      </c>
      <c r="D9631" s="358">
        <v>1132.94</v>
      </c>
    </row>
    <row r="9632" spans="1:4" ht="38.25">
      <c r="A9632" s="356">
        <v>42698</v>
      </c>
      <c r="B9632" s="357" t="s">
        <v>10077</v>
      </c>
      <c r="C9632" s="356" t="s">
        <v>641</v>
      </c>
      <c r="D9632" s="358">
        <v>1578.15</v>
      </c>
    </row>
    <row r="9633" spans="1:4" ht="25.5">
      <c r="A9633" s="356">
        <v>39875</v>
      </c>
      <c r="B9633" s="357" t="s">
        <v>10078</v>
      </c>
      <c r="C9633" s="356" t="s">
        <v>641</v>
      </c>
      <c r="D9633" s="358">
        <v>674.97</v>
      </c>
    </row>
    <row r="9634" spans="1:4" ht="25.5">
      <c r="A9634" s="356">
        <v>39876</v>
      </c>
      <c r="B9634" s="357" t="s">
        <v>10079</v>
      </c>
      <c r="C9634" s="356" t="s">
        <v>641</v>
      </c>
      <c r="D9634" s="358">
        <v>845.06</v>
      </c>
    </row>
    <row r="9635" spans="1:4" ht="25.5">
      <c r="A9635" s="356">
        <v>39877</v>
      </c>
      <c r="B9635" s="357" t="s">
        <v>10080</v>
      </c>
      <c r="C9635" s="356" t="s">
        <v>641</v>
      </c>
      <c r="D9635" s="358">
        <v>1172.06</v>
      </c>
    </row>
    <row r="9636" spans="1:4" ht="25.5">
      <c r="A9636" s="356">
        <v>39878</v>
      </c>
      <c r="B9636" s="357" t="s">
        <v>10081</v>
      </c>
      <c r="C9636" s="356" t="s">
        <v>641</v>
      </c>
      <c r="D9636" s="358">
        <v>1548.1</v>
      </c>
    </row>
    <row r="9637" spans="1:4" ht="25.5">
      <c r="A9637" s="356">
        <v>39872</v>
      </c>
      <c r="B9637" s="357" t="s">
        <v>10082</v>
      </c>
      <c r="C9637" s="356" t="s">
        <v>641</v>
      </c>
      <c r="D9637" s="358">
        <v>462.88</v>
      </c>
    </row>
    <row r="9638" spans="1:4" ht="25.5">
      <c r="A9638" s="356">
        <v>39873</v>
      </c>
      <c r="B9638" s="357" t="s">
        <v>10083</v>
      </c>
      <c r="C9638" s="356" t="s">
        <v>641</v>
      </c>
      <c r="D9638" s="358">
        <v>536.91</v>
      </c>
    </row>
    <row r="9639" spans="1:4" ht="25.5">
      <c r="A9639" s="356">
        <v>39874</v>
      </c>
      <c r="B9639" s="357" t="s">
        <v>10084</v>
      </c>
      <c r="C9639" s="356" t="s">
        <v>641</v>
      </c>
      <c r="D9639" s="358">
        <v>589.72</v>
      </c>
    </row>
    <row r="9640" spans="1:4" ht="25.5">
      <c r="A9640" s="356">
        <v>3674</v>
      </c>
      <c r="B9640" s="357" t="s">
        <v>10085</v>
      </c>
      <c r="C9640" s="356" t="s">
        <v>645</v>
      </c>
      <c r="D9640" s="358">
        <v>62.4</v>
      </c>
    </row>
    <row r="9641" spans="1:4" ht="25.5">
      <c r="A9641" s="356">
        <v>3681</v>
      </c>
      <c r="B9641" s="357" t="s">
        <v>10086</v>
      </c>
      <c r="C9641" s="356" t="s">
        <v>645</v>
      </c>
      <c r="D9641" s="358">
        <v>92.84</v>
      </c>
    </row>
    <row r="9642" spans="1:4" ht="25.5">
      <c r="A9642" s="356">
        <v>3676</v>
      </c>
      <c r="B9642" s="357" t="s">
        <v>10087</v>
      </c>
      <c r="C9642" s="356" t="s">
        <v>645</v>
      </c>
      <c r="D9642" s="358">
        <v>349.41</v>
      </c>
    </row>
    <row r="9643" spans="1:4" ht="25.5">
      <c r="A9643" s="356">
        <v>3679</v>
      </c>
      <c r="B9643" s="357" t="s">
        <v>10088</v>
      </c>
      <c r="C9643" s="356" t="s">
        <v>645</v>
      </c>
      <c r="D9643" s="358">
        <v>289.07</v>
      </c>
    </row>
    <row r="9644" spans="1:4" ht="25.5">
      <c r="A9644" s="356">
        <v>3672</v>
      </c>
      <c r="B9644" s="357" t="s">
        <v>10089</v>
      </c>
      <c r="C9644" s="356" t="s">
        <v>645</v>
      </c>
      <c r="D9644" s="358">
        <v>0.98</v>
      </c>
    </row>
    <row r="9645" spans="1:4" ht="25.5">
      <c r="A9645" s="356">
        <v>3671</v>
      </c>
      <c r="B9645" s="357" t="s">
        <v>10090</v>
      </c>
      <c r="C9645" s="356" t="s">
        <v>645</v>
      </c>
      <c r="D9645" s="358">
        <v>0.93</v>
      </c>
    </row>
    <row r="9646" spans="1:4" ht="25.5">
      <c r="A9646" s="356">
        <v>3673</v>
      </c>
      <c r="B9646" s="357" t="s">
        <v>10091</v>
      </c>
      <c r="C9646" s="356" t="s">
        <v>645</v>
      </c>
      <c r="D9646" s="358">
        <v>1.46</v>
      </c>
    </row>
    <row r="9647" spans="1:4" ht="38.25">
      <c r="A9647" s="356">
        <v>38394</v>
      </c>
      <c r="B9647" s="357" t="s">
        <v>10092</v>
      </c>
      <c r="C9647" s="356" t="s">
        <v>641</v>
      </c>
      <c r="D9647" s="358">
        <v>323.39</v>
      </c>
    </row>
    <row r="9648" spans="1:4" ht="25.5">
      <c r="A9648" s="356">
        <v>3729</v>
      </c>
      <c r="B9648" s="357" t="s">
        <v>10093</v>
      </c>
      <c r="C9648" s="356" t="s">
        <v>641</v>
      </c>
      <c r="D9648" s="358">
        <v>76.2</v>
      </c>
    </row>
    <row r="9649" spans="1:4" ht="102">
      <c r="A9649" s="356">
        <v>39357</v>
      </c>
      <c r="B9649" s="357" t="s">
        <v>10094</v>
      </c>
      <c r="C9649" s="356" t="s">
        <v>641</v>
      </c>
      <c r="D9649" s="358">
        <v>145.07</v>
      </c>
    </row>
    <row r="9650" spans="1:4" ht="102">
      <c r="A9650" s="356">
        <v>39358</v>
      </c>
      <c r="B9650" s="357" t="s">
        <v>10095</v>
      </c>
      <c r="C9650" s="356" t="s">
        <v>641</v>
      </c>
      <c r="D9650" s="358">
        <v>159.08000000000001</v>
      </c>
    </row>
    <row r="9651" spans="1:4" ht="114.75">
      <c r="A9651" s="356">
        <v>39356</v>
      </c>
      <c r="B9651" s="357" t="s">
        <v>10096</v>
      </c>
      <c r="C9651" s="356" t="s">
        <v>641</v>
      </c>
      <c r="D9651" s="358">
        <v>271.39</v>
      </c>
    </row>
    <row r="9652" spans="1:4" ht="114.75">
      <c r="A9652" s="356">
        <v>39355</v>
      </c>
      <c r="B9652" s="357" t="s">
        <v>10097</v>
      </c>
      <c r="C9652" s="356" t="s">
        <v>641</v>
      </c>
      <c r="D9652" s="358">
        <v>233.54</v>
      </c>
    </row>
    <row r="9653" spans="1:4" ht="102">
      <c r="A9653" s="356">
        <v>39353</v>
      </c>
      <c r="B9653" s="357" t="s">
        <v>10098</v>
      </c>
      <c r="C9653" s="356" t="s">
        <v>641</v>
      </c>
      <c r="D9653" s="358">
        <v>320.26</v>
      </c>
    </row>
    <row r="9654" spans="1:4" ht="102">
      <c r="A9654" s="356">
        <v>39354</v>
      </c>
      <c r="B9654" s="357" t="s">
        <v>10099</v>
      </c>
      <c r="C9654" s="356" t="s">
        <v>641</v>
      </c>
      <c r="D9654" s="358">
        <v>319.19</v>
      </c>
    </row>
    <row r="9655" spans="1:4" ht="25.5">
      <c r="A9655" s="356">
        <v>39398</v>
      </c>
      <c r="B9655" s="357" t="s">
        <v>10100</v>
      </c>
      <c r="C9655" s="356" t="s">
        <v>641</v>
      </c>
      <c r="D9655" s="358">
        <v>77.64</v>
      </c>
    </row>
    <row r="9656" spans="1:4" ht="51">
      <c r="A9656" s="356">
        <v>13343</v>
      </c>
      <c r="B9656" s="357" t="s">
        <v>10101</v>
      </c>
      <c r="C9656" s="356" t="s">
        <v>641</v>
      </c>
      <c r="D9656" s="358">
        <v>29.47</v>
      </c>
    </row>
    <row r="9657" spans="1:4" ht="38.25">
      <c r="A9657" s="356">
        <v>12118</v>
      </c>
      <c r="B9657" s="357" t="s">
        <v>10102</v>
      </c>
      <c r="C9657" s="356" t="s">
        <v>641</v>
      </c>
      <c r="D9657" s="358">
        <v>18.36</v>
      </c>
    </row>
    <row r="9658" spans="1:4" ht="76.5">
      <c r="A9658" s="356">
        <v>39482</v>
      </c>
      <c r="B9658" s="357" t="s">
        <v>10103</v>
      </c>
      <c r="C9658" s="356" t="s">
        <v>641</v>
      </c>
      <c r="D9658" s="358">
        <v>543.05999999999995</v>
      </c>
    </row>
    <row r="9659" spans="1:4" ht="89.25">
      <c r="A9659" s="356">
        <v>39486</v>
      </c>
      <c r="B9659" s="357" t="s">
        <v>10104</v>
      </c>
      <c r="C9659" s="356" t="s">
        <v>641</v>
      </c>
      <c r="D9659" s="358">
        <v>443.21</v>
      </c>
    </row>
    <row r="9660" spans="1:4" ht="76.5">
      <c r="A9660" s="356">
        <v>39484</v>
      </c>
      <c r="B9660" s="357" t="s">
        <v>10105</v>
      </c>
      <c r="C9660" s="356" t="s">
        <v>641</v>
      </c>
      <c r="D9660" s="358">
        <v>543.05999999999995</v>
      </c>
    </row>
    <row r="9661" spans="1:4" ht="76.5">
      <c r="A9661" s="356">
        <v>39488</v>
      </c>
      <c r="B9661" s="357" t="s">
        <v>10106</v>
      </c>
      <c r="C9661" s="356" t="s">
        <v>641</v>
      </c>
      <c r="D9661" s="358">
        <v>450.47</v>
      </c>
    </row>
    <row r="9662" spans="1:4" ht="76.5">
      <c r="A9662" s="356">
        <v>39485</v>
      </c>
      <c r="B9662" s="357" t="s">
        <v>10107</v>
      </c>
      <c r="C9662" s="356" t="s">
        <v>641</v>
      </c>
      <c r="D9662" s="358">
        <v>543.05999999999995</v>
      </c>
    </row>
    <row r="9663" spans="1:4" ht="76.5">
      <c r="A9663" s="356">
        <v>39489</v>
      </c>
      <c r="B9663" s="357" t="s">
        <v>10108</v>
      </c>
      <c r="C9663" s="356" t="s">
        <v>641</v>
      </c>
      <c r="D9663" s="358">
        <v>458.1</v>
      </c>
    </row>
    <row r="9664" spans="1:4" ht="89.25">
      <c r="A9664" s="356">
        <v>39490</v>
      </c>
      <c r="B9664" s="357" t="s">
        <v>10109</v>
      </c>
      <c r="C9664" s="356" t="s">
        <v>641</v>
      </c>
      <c r="D9664" s="358">
        <v>682.63</v>
      </c>
    </row>
    <row r="9665" spans="1:4" ht="89.25">
      <c r="A9665" s="356">
        <v>39494</v>
      </c>
      <c r="B9665" s="357" t="s">
        <v>10110</v>
      </c>
      <c r="C9665" s="356" t="s">
        <v>641</v>
      </c>
      <c r="D9665" s="358">
        <v>490.19</v>
      </c>
    </row>
    <row r="9666" spans="1:4" ht="89.25">
      <c r="A9666" s="356">
        <v>39495</v>
      </c>
      <c r="B9666" s="357" t="s">
        <v>10111</v>
      </c>
      <c r="C9666" s="356" t="s">
        <v>641</v>
      </c>
      <c r="D9666" s="358">
        <v>552.38</v>
      </c>
    </row>
    <row r="9667" spans="1:4" ht="89.25">
      <c r="A9667" s="356">
        <v>39496</v>
      </c>
      <c r="B9667" s="357" t="s">
        <v>10112</v>
      </c>
      <c r="C9667" s="356" t="s">
        <v>641</v>
      </c>
      <c r="D9667" s="358">
        <v>607.61</v>
      </c>
    </row>
    <row r="9668" spans="1:4" ht="89.25">
      <c r="A9668" s="356">
        <v>39492</v>
      </c>
      <c r="B9668" s="357" t="s">
        <v>10113</v>
      </c>
      <c r="C9668" s="356" t="s">
        <v>641</v>
      </c>
      <c r="D9668" s="358">
        <v>703.45</v>
      </c>
    </row>
    <row r="9669" spans="1:4" ht="89.25">
      <c r="A9669" s="356">
        <v>39497</v>
      </c>
      <c r="B9669" s="357" t="s">
        <v>10114</v>
      </c>
      <c r="C9669" s="356" t="s">
        <v>641</v>
      </c>
      <c r="D9669" s="358">
        <v>635.4</v>
      </c>
    </row>
    <row r="9670" spans="1:4" ht="89.25">
      <c r="A9670" s="356">
        <v>39493</v>
      </c>
      <c r="B9670" s="357" t="s">
        <v>10115</v>
      </c>
      <c r="C9670" s="356" t="s">
        <v>641</v>
      </c>
      <c r="D9670" s="358">
        <v>754.52</v>
      </c>
    </row>
    <row r="9671" spans="1:4" ht="76.5">
      <c r="A9671" s="356">
        <v>39500</v>
      </c>
      <c r="B9671" s="357" t="s">
        <v>10116</v>
      </c>
      <c r="C9671" s="356" t="s">
        <v>641</v>
      </c>
      <c r="D9671" s="358">
        <v>823.24</v>
      </c>
    </row>
    <row r="9672" spans="1:4" ht="76.5">
      <c r="A9672" s="356">
        <v>39498</v>
      </c>
      <c r="B9672" s="357" t="s">
        <v>10117</v>
      </c>
      <c r="C9672" s="356" t="s">
        <v>641</v>
      </c>
      <c r="D9672" s="358">
        <v>1015.33</v>
      </c>
    </row>
    <row r="9673" spans="1:4" ht="76.5">
      <c r="A9673" s="356">
        <v>43628</v>
      </c>
      <c r="B9673" s="357" t="s">
        <v>10118</v>
      </c>
      <c r="C9673" s="356" t="s">
        <v>641</v>
      </c>
      <c r="D9673" s="358">
        <v>800.3</v>
      </c>
    </row>
    <row r="9674" spans="1:4" ht="76.5">
      <c r="A9674" s="356">
        <v>39501</v>
      </c>
      <c r="B9674" s="357" t="s">
        <v>10119</v>
      </c>
      <c r="C9674" s="356" t="s">
        <v>641</v>
      </c>
      <c r="D9674" s="358">
        <v>845.54</v>
      </c>
    </row>
    <row r="9675" spans="1:4" ht="76.5">
      <c r="A9675" s="356">
        <v>39499</v>
      </c>
      <c r="B9675" s="357" t="s">
        <v>10120</v>
      </c>
      <c r="C9675" s="356" t="s">
        <v>641</v>
      </c>
      <c r="D9675" s="358">
        <v>1029.75</v>
      </c>
    </row>
    <row r="9676" spans="1:4" ht="76.5">
      <c r="A9676" s="356">
        <v>43621</v>
      </c>
      <c r="B9676" s="357" t="s">
        <v>10121</v>
      </c>
      <c r="C9676" s="356" t="s">
        <v>641</v>
      </c>
      <c r="D9676" s="358">
        <v>850.32</v>
      </c>
    </row>
    <row r="9677" spans="1:4" ht="38.25">
      <c r="A9677" s="356">
        <v>3733</v>
      </c>
      <c r="B9677" s="357" t="s">
        <v>10122</v>
      </c>
      <c r="C9677" s="356" t="s">
        <v>646</v>
      </c>
      <c r="D9677" s="358">
        <v>54.83</v>
      </c>
    </row>
    <row r="9678" spans="1:4" ht="25.5">
      <c r="A9678" s="356">
        <v>3731</v>
      </c>
      <c r="B9678" s="357" t="s">
        <v>10123</v>
      </c>
      <c r="C9678" s="356" t="s">
        <v>646</v>
      </c>
      <c r="D9678" s="358">
        <v>50.9</v>
      </c>
    </row>
    <row r="9679" spans="1:4" ht="25.5">
      <c r="A9679" s="356">
        <v>38137</v>
      </c>
      <c r="B9679" s="357" t="s">
        <v>10124</v>
      </c>
      <c r="C9679" s="356" t="s">
        <v>646</v>
      </c>
      <c r="D9679" s="358">
        <v>51.2</v>
      </c>
    </row>
    <row r="9680" spans="1:4" ht="25.5">
      <c r="A9680" s="356">
        <v>38135</v>
      </c>
      <c r="B9680" s="357" t="s">
        <v>10125</v>
      </c>
      <c r="C9680" s="356" t="s">
        <v>646</v>
      </c>
      <c r="D9680" s="358">
        <v>64.900000000000006</v>
      </c>
    </row>
    <row r="9681" spans="1:4" ht="25.5">
      <c r="A9681" s="356">
        <v>38138</v>
      </c>
      <c r="B9681" s="357" t="s">
        <v>10126</v>
      </c>
      <c r="C9681" s="356" t="s">
        <v>646</v>
      </c>
      <c r="D9681" s="358">
        <v>50.27</v>
      </c>
    </row>
    <row r="9682" spans="1:4" ht="51">
      <c r="A9682" s="356">
        <v>3736</v>
      </c>
      <c r="B9682" s="357" t="s">
        <v>10127</v>
      </c>
      <c r="C9682" s="356" t="s">
        <v>646</v>
      </c>
      <c r="D9682" s="358">
        <v>66.099999999999994</v>
      </c>
    </row>
    <row r="9683" spans="1:4" ht="51">
      <c r="A9683" s="356">
        <v>3741</v>
      </c>
      <c r="B9683" s="357" t="s">
        <v>10128</v>
      </c>
      <c r="C9683" s="356" t="s">
        <v>646</v>
      </c>
      <c r="D9683" s="358">
        <v>68.900000000000006</v>
      </c>
    </row>
    <row r="9684" spans="1:4" ht="51">
      <c r="A9684" s="356">
        <v>3745</v>
      </c>
      <c r="B9684" s="357" t="s">
        <v>10129</v>
      </c>
      <c r="C9684" s="356" t="s">
        <v>646</v>
      </c>
      <c r="D9684" s="358">
        <v>74.290000000000006</v>
      </c>
    </row>
    <row r="9685" spans="1:4" ht="51">
      <c r="A9685" s="356">
        <v>3743</v>
      </c>
      <c r="B9685" s="357" t="s">
        <v>10130</v>
      </c>
      <c r="C9685" s="356" t="s">
        <v>646</v>
      </c>
      <c r="D9685" s="358">
        <v>68.66</v>
      </c>
    </row>
    <row r="9686" spans="1:4" ht="51">
      <c r="A9686" s="356">
        <v>3744</v>
      </c>
      <c r="B9686" s="357" t="s">
        <v>10131</v>
      </c>
      <c r="C9686" s="356" t="s">
        <v>646</v>
      </c>
      <c r="D9686" s="358">
        <v>75.569999999999993</v>
      </c>
    </row>
    <row r="9687" spans="1:4" ht="51">
      <c r="A9687" s="356">
        <v>3739</v>
      </c>
      <c r="B9687" s="357" t="s">
        <v>10132</v>
      </c>
      <c r="C9687" s="356" t="s">
        <v>646</v>
      </c>
      <c r="D9687" s="358">
        <v>79.42</v>
      </c>
    </row>
    <row r="9688" spans="1:4" ht="51">
      <c r="A9688" s="356">
        <v>3737</v>
      </c>
      <c r="B9688" s="357" t="s">
        <v>10133</v>
      </c>
      <c r="C9688" s="356" t="s">
        <v>646</v>
      </c>
      <c r="D9688" s="358">
        <v>83.26</v>
      </c>
    </row>
    <row r="9689" spans="1:4" ht="51">
      <c r="A9689" s="356">
        <v>3738</v>
      </c>
      <c r="B9689" s="357" t="s">
        <v>10134</v>
      </c>
      <c r="C9689" s="356" t="s">
        <v>646</v>
      </c>
      <c r="D9689" s="358">
        <v>96.07</v>
      </c>
    </row>
    <row r="9690" spans="1:4" ht="51">
      <c r="A9690" s="356">
        <v>3747</v>
      </c>
      <c r="B9690" s="357" t="s">
        <v>10135</v>
      </c>
      <c r="C9690" s="356" t="s">
        <v>646</v>
      </c>
      <c r="D9690" s="358">
        <v>75.569999999999993</v>
      </c>
    </row>
    <row r="9691" spans="1:4" ht="38.25">
      <c r="A9691" s="356">
        <v>11649</v>
      </c>
      <c r="B9691" s="357" t="s">
        <v>10136</v>
      </c>
      <c r="C9691" s="356" t="s">
        <v>641</v>
      </c>
      <c r="D9691" s="358">
        <v>548.27</v>
      </c>
    </row>
    <row r="9692" spans="1:4" ht="38.25">
      <c r="A9692" s="356">
        <v>11650</v>
      </c>
      <c r="B9692" s="357" t="s">
        <v>10137</v>
      </c>
      <c r="C9692" s="356" t="s">
        <v>641</v>
      </c>
      <c r="D9692" s="358">
        <v>934.49</v>
      </c>
    </row>
    <row r="9693" spans="1:4" ht="51">
      <c r="A9693" s="356">
        <v>3742</v>
      </c>
      <c r="B9693" s="357" t="s">
        <v>10138</v>
      </c>
      <c r="C9693" s="356" t="s">
        <v>646</v>
      </c>
      <c r="D9693" s="358">
        <v>99.66</v>
      </c>
    </row>
    <row r="9694" spans="1:4" ht="51">
      <c r="A9694" s="356">
        <v>3746</v>
      </c>
      <c r="B9694" s="357" t="s">
        <v>10139</v>
      </c>
      <c r="C9694" s="356" t="s">
        <v>646</v>
      </c>
      <c r="D9694" s="358">
        <v>116.36</v>
      </c>
    </row>
    <row r="9695" spans="1:4" ht="51">
      <c r="A9695" s="356">
        <v>21106</v>
      </c>
      <c r="B9695" s="357" t="s">
        <v>10140</v>
      </c>
      <c r="C9695" s="356" t="s">
        <v>638</v>
      </c>
      <c r="D9695" s="358">
        <v>41.36</v>
      </c>
    </row>
    <row r="9696" spans="1:4">
      <c r="A9696" s="356">
        <v>3755</v>
      </c>
      <c r="B9696" s="357" t="s">
        <v>10141</v>
      </c>
      <c r="C9696" s="356" t="s">
        <v>641</v>
      </c>
      <c r="D9696" s="358">
        <v>16.64</v>
      </c>
    </row>
    <row r="9697" spans="1:4">
      <c r="A9697" s="356">
        <v>3750</v>
      </c>
      <c r="B9697" s="357" t="s">
        <v>10142</v>
      </c>
      <c r="C9697" s="356" t="s">
        <v>641</v>
      </c>
      <c r="D9697" s="358">
        <v>22.37</v>
      </c>
    </row>
    <row r="9698" spans="1:4">
      <c r="A9698" s="356">
        <v>3756</v>
      </c>
      <c r="B9698" s="357" t="s">
        <v>10143</v>
      </c>
      <c r="C9698" s="356" t="s">
        <v>641</v>
      </c>
      <c r="D9698" s="358">
        <v>41.81</v>
      </c>
    </row>
    <row r="9699" spans="1:4" ht="25.5">
      <c r="A9699" s="356">
        <v>39377</v>
      </c>
      <c r="B9699" s="357" t="s">
        <v>10144</v>
      </c>
      <c r="C9699" s="356" t="s">
        <v>641</v>
      </c>
      <c r="D9699" s="358">
        <v>123.85</v>
      </c>
    </row>
    <row r="9700" spans="1:4" ht="25.5">
      <c r="A9700" s="356">
        <v>38191</v>
      </c>
      <c r="B9700" s="357" t="s">
        <v>10145</v>
      </c>
      <c r="C9700" s="356" t="s">
        <v>641</v>
      </c>
      <c r="D9700" s="358">
        <v>9.2200000000000006</v>
      </c>
    </row>
    <row r="9701" spans="1:4" ht="25.5">
      <c r="A9701" s="356">
        <v>39381</v>
      </c>
      <c r="B9701" s="357" t="s">
        <v>10146</v>
      </c>
      <c r="C9701" s="356" t="s">
        <v>641</v>
      </c>
      <c r="D9701" s="358">
        <v>8.6</v>
      </c>
    </row>
    <row r="9702" spans="1:4" ht="25.5">
      <c r="A9702" s="356">
        <v>38780</v>
      </c>
      <c r="B9702" s="357" t="s">
        <v>10147</v>
      </c>
      <c r="C9702" s="356" t="s">
        <v>641</v>
      </c>
      <c r="D9702" s="358">
        <v>10.52</v>
      </c>
    </row>
    <row r="9703" spans="1:4" ht="25.5">
      <c r="A9703" s="356">
        <v>38781</v>
      </c>
      <c r="B9703" s="357" t="s">
        <v>10148</v>
      </c>
      <c r="C9703" s="356" t="s">
        <v>641</v>
      </c>
      <c r="D9703" s="358">
        <v>35.520000000000003</v>
      </c>
    </row>
    <row r="9704" spans="1:4" ht="25.5">
      <c r="A9704" s="356">
        <v>38192</v>
      </c>
      <c r="B9704" s="357" t="s">
        <v>10149</v>
      </c>
      <c r="C9704" s="356" t="s">
        <v>641</v>
      </c>
      <c r="D9704" s="358">
        <v>64.27</v>
      </c>
    </row>
    <row r="9705" spans="1:4" ht="25.5">
      <c r="A9705" s="356">
        <v>3753</v>
      </c>
      <c r="B9705" s="357" t="s">
        <v>10150</v>
      </c>
      <c r="C9705" s="356" t="s">
        <v>641</v>
      </c>
      <c r="D9705" s="358">
        <v>5.62</v>
      </c>
    </row>
    <row r="9706" spans="1:4" ht="25.5">
      <c r="A9706" s="356">
        <v>38782</v>
      </c>
      <c r="B9706" s="357" t="s">
        <v>10151</v>
      </c>
      <c r="C9706" s="356" t="s">
        <v>641</v>
      </c>
      <c r="D9706" s="358">
        <v>7.32</v>
      </c>
    </row>
    <row r="9707" spans="1:4" ht="25.5">
      <c r="A9707" s="356">
        <v>38778</v>
      </c>
      <c r="B9707" s="357" t="s">
        <v>10152</v>
      </c>
      <c r="C9707" s="356" t="s">
        <v>641</v>
      </c>
      <c r="D9707" s="358">
        <v>5.5</v>
      </c>
    </row>
    <row r="9708" spans="1:4" ht="25.5">
      <c r="A9708" s="356">
        <v>38779</v>
      </c>
      <c r="B9708" s="357" t="s">
        <v>10153</v>
      </c>
      <c r="C9708" s="356" t="s">
        <v>641</v>
      </c>
      <c r="D9708" s="358">
        <v>5.83</v>
      </c>
    </row>
    <row r="9709" spans="1:4" ht="25.5">
      <c r="A9709" s="356">
        <v>39388</v>
      </c>
      <c r="B9709" s="357" t="s">
        <v>10154</v>
      </c>
      <c r="C9709" s="356" t="s">
        <v>641</v>
      </c>
      <c r="D9709" s="358">
        <v>8.59</v>
      </c>
    </row>
    <row r="9710" spans="1:4" ht="25.5">
      <c r="A9710" s="356">
        <v>39387</v>
      </c>
      <c r="B9710" s="357" t="s">
        <v>10155</v>
      </c>
      <c r="C9710" s="356" t="s">
        <v>641</v>
      </c>
      <c r="D9710" s="358">
        <v>13.4</v>
      </c>
    </row>
    <row r="9711" spans="1:4">
      <c r="A9711" s="356">
        <v>39386</v>
      </c>
      <c r="B9711" s="357" t="s">
        <v>10156</v>
      </c>
      <c r="C9711" s="356" t="s">
        <v>641</v>
      </c>
      <c r="D9711" s="358">
        <v>9.34</v>
      </c>
    </row>
    <row r="9712" spans="1:4" ht="25.5">
      <c r="A9712" s="356">
        <v>38194</v>
      </c>
      <c r="B9712" s="357" t="s">
        <v>10157</v>
      </c>
      <c r="C9712" s="356" t="s">
        <v>641</v>
      </c>
      <c r="D9712" s="358">
        <v>6.99</v>
      </c>
    </row>
    <row r="9713" spans="1:4" ht="25.5">
      <c r="A9713" s="356">
        <v>38193</v>
      </c>
      <c r="B9713" s="357" t="s">
        <v>10158</v>
      </c>
      <c r="C9713" s="356" t="s">
        <v>641</v>
      </c>
      <c r="D9713" s="358">
        <v>6.07</v>
      </c>
    </row>
    <row r="9714" spans="1:4" ht="25.5">
      <c r="A9714" s="356">
        <v>12216</v>
      </c>
      <c r="B9714" s="357" t="s">
        <v>10159</v>
      </c>
      <c r="C9714" s="356" t="s">
        <v>641</v>
      </c>
      <c r="D9714" s="358">
        <v>32.14</v>
      </c>
    </row>
    <row r="9715" spans="1:4" ht="25.5">
      <c r="A9715" s="356">
        <v>3757</v>
      </c>
      <c r="B9715" s="357" t="s">
        <v>10160</v>
      </c>
      <c r="C9715" s="356" t="s">
        <v>641</v>
      </c>
      <c r="D9715" s="358">
        <v>37.17</v>
      </c>
    </row>
    <row r="9716" spans="1:4" ht="25.5">
      <c r="A9716" s="356">
        <v>3758</v>
      </c>
      <c r="B9716" s="357" t="s">
        <v>10161</v>
      </c>
      <c r="C9716" s="356" t="s">
        <v>641</v>
      </c>
      <c r="D9716" s="358">
        <v>43.34</v>
      </c>
    </row>
    <row r="9717" spans="1:4">
      <c r="A9717" s="356">
        <v>12214</v>
      </c>
      <c r="B9717" s="357" t="s">
        <v>10162</v>
      </c>
      <c r="C9717" s="356" t="s">
        <v>641</v>
      </c>
      <c r="D9717" s="358">
        <v>14.84</v>
      </c>
    </row>
    <row r="9718" spans="1:4">
      <c r="A9718" s="356">
        <v>3749</v>
      </c>
      <c r="B9718" s="357" t="s">
        <v>10163</v>
      </c>
      <c r="C9718" s="356" t="s">
        <v>641</v>
      </c>
      <c r="D9718" s="358">
        <v>26.45</v>
      </c>
    </row>
    <row r="9719" spans="1:4">
      <c r="A9719" s="356">
        <v>3751</v>
      </c>
      <c r="B9719" s="357" t="s">
        <v>10164</v>
      </c>
      <c r="C9719" s="356" t="s">
        <v>641</v>
      </c>
      <c r="D9719" s="358">
        <v>36.090000000000003</v>
      </c>
    </row>
    <row r="9720" spans="1:4" ht="25.5">
      <c r="A9720" s="356">
        <v>39376</v>
      </c>
      <c r="B9720" s="357" t="s">
        <v>10165</v>
      </c>
      <c r="C9720" s="356" t="s">
        <v>641</v>
      </c>
      <c r="D9720" s="358">
        <v>30.43</v>
      </c>
    </row>
    <row r="9721" spans="1:4" ht="25.5">
      <c r="A9721" s="356">
        <v>3752</v>
      </c>
      <c r="B9721" s="357" t="s">
        <v>10166</v>
      </c>
      <c r="C9721" s="356" t="s">
        <v>641</v>
      </c>
      <c r="D9721" s="358">
        <v>59.54</v>
      </c>
    </row>
    <row r="9722" spans="1:4" ht="63.75">
      <c r="A9722" s="356">
        <v>746</v>
      </c>
      <c r="B9722" s="357" t="s">
        <v>10167</v>
      </c>
      <c r="C9722" s="356" t="s">
        <v>641</v>
      </c>
      <c r="D9722" s="358">
        <v>2730.9</v>
      </c>
    </row>
    <row r="9723" spans="1:4" ht="38.25">
      <c r="A9723" s="356">
        <v>20269</v>
      </c>
      <c r="B9723" s="357" t="s">
        <v>10168</v>
      </c>
      <c r="C9723" s="356" t="s">
        <v>641</v>
      </c>
      <c r="D9723" s="358">
        <v>77.83</v>
      </c>
    </row>
    <row r="9724" spans="1:4" ht="38.25">
      <c r="A9724" s="356">
        <v>20270</v>
      </c>
      <c r="B9724" s="357" t="s">
        <v>10169</v>
      </c>
      <c r="C9724" s="356" t="s">
        <v>641</v>
      </c>
      <c r="D9724" s="358">
        <v>86.01</v>
      </c>
    </row>
    <row r="9725" spans="1:4" ht="38.25">
      <c r="A9725" s="356">
        <v>11696</v>
      </c>
      <c r="B9725" s="357" t="s">
        <v>10170</v>
      </c>
      <c r="C9725" s="356" t="s">
        <v>641</v>
      </c>
      <c r="D9725" s="358">
        <v>137.68</v>
      </c>
    </row>
    <row r="9726" spans="1:4" ht="38.25">
      <c r="A9726" s="356">
        <v>10427</v>
      </c>
      <c r="B9726" s="357" t="s">
        <v>10171</v>
      </c>
      <c r="C9726" s="356" t="s">
        <v>641</v>
      </c>
      <c r="D9726" s="358">
        <v>385.28</v>
      </c>
    </row>
    <row r="9727" spans="1:4" ht="38.25">
      <c r="A9727" s="356">
        <v>10428</v>
      </c>
      <c r="B9727" s="357" t="s">
        <v>10172</v>
      </c>
      <c r="C9727" s="356" t="s">
        <v>641</v>
      </c>
      <c r="D9727" s="358">
        <v>396.96</v>
      </c>
    </row>
    <row r="9728" spans="1:4" ht="38.25">
      <c r="A9728" s="356">
        <v>36521</v>
      </c>
      <c r="B9728" s="357" t="s">
        <v>10173</v>
      </c>
      <c r="C9728" s="356" t="s">
        <v>641</v>
      </c>
      <c r="D9728" s="358">
        <v>123.86</v>
      </c>
    </row>
    <row r="9729" spans="1:4" ht="25.5">
      <c r="A9729" s="356">
        <v>36794</v>
      </c>
      <c r="B9729" s="357" t="s">
        <v>10174</v>
      </c>
      <c r="C9729" s="356" t="s">
        <v>641</v>
      </c>
      <c r="D9729" s="358">
        <v>131.85</v>
      </c>
    </row>
    <row r="9730" spans="1:4" ht="25.5">
      <c r="A9730" s="356">
        <v>10426</v>
      </c>
      <c r="B9730" s="357" t="s">
        <v>10175</v>
      </c>
      <c r="C9730" s="356" t="s">
        <v>641</v>
      </c>
      <c r="D9730" s="358">
        <v>147.65</v>
      </c>
    </row>
    <row r="9731" spans="1:4" ht="25.5">
      <c r="A9731" s="356">
        <v>10425</v>
      </c>
      <c r="B9731" s="357" t="s">
        <v>10176</v>
      </c>
      <c r="C9731" s="356" t="s">
        <v>641</v>
      </c>
      <c r="D9731" s="358">
        <v>74.900000000000006</v>
      </c>
    </row>
    <row r="9732" spans="1:4" ht="25.5">
      <c r="A9732" s="356">
        <v>10431</v>
      </c>
      <c r="B9732" s="357" t="s">
        <v>10177</v>
      </c>
      <c r="C9732" s="356" t="s">
        <v>641</v>
      </c>
      <c r="D9732" s="358">
        <v>256.45</v>
      </c>
    </row>
    <row r="9733" spans="1:4" ht="25.5">
      <c r="A9733" s="356">
        <v>10429</v>
      </c>
      <c r="B9733" s="357" t="s">
        <v>10178</v>
      </c>
      <c r="C9733" s="356" t="s">
        <v>641</v>
      </c>
      <c r="D9733" s="358">
        <v>126.51</v>
      </c>
    </row>
    <row r="9734" spans="1:4" ht="25.5">
      <c r="A9734" s="356">
        <v>2354</v>
      </c>
      <c r="B9734" s="357" t="s">
        <v>10179</v>
      </c>
      <c r="C9734" s="356" t="s">
        <v>644</v>
      </c>
      <c r="D9734" s="358">
        <v>9.0399999999999991</v>
      </c>
    </row>
    <row r="9735" spans="1:4" ht="25.5">
      <c r="A9735" s="356">
        <v>40932</v>
      </c>
      <c r="B9735" s="357" t="s">
        <v>10180</v>
      </c>
      <c r="C9735" s="356" t="s">
        <v>759</v>
      </c>
      <c r="D9735" s="358">
        <v>1603.89</v>
      </c>
    </row>
    <row r="9736" spans="1:4" ht="25.5">
      <c r="A9736" s="356">
        <v>10853</v>
      </c>
      <c r="B9736" s="357" t="s">
        <v>10181</v>
      </c>
      <c r="C9736" s="356" t="s">
        <v>641</v>
      </c>
      <c r="D9736" s="358">
        <v>96.65</v>
      </c>
    </row>
    <row r="9737" spans="1:4" ht="25.5">
      <c r="A9737" s="356">
        <v>5093</v>
      </c>
      <c r="B9737" s="357" t="s">
        <v>10182</v>
      </c>
      <c r="C9737" s="356" t="s">
        <v>652</v>
      </c>
      <c r="D9737" s="358">
        <v>18.649999999999999</v>
      </c>
    </row>
    <row r="9738" spans="1:4" ht="51">
      <c r="A9738" s="356">
        <v>37768</v>
      </c>
      <c r="B9738" s="357" t="s">
        <v>10183</v>
      </c>
      <c r="C9738" s="356" t="s">
        <v>641</v>
      </c>
      <c r="D9738" s="358">
        <v>130000</v>
      </c>
    </row>
    <row r="9739" spans="1:4" ht="38.25">
      <c r="A9739" s="356">
        <v>37773</v>
      </c>
      <c r="B9739" s="357" t="s">
        <v>10184</v>
      </c>
      <c r="C9739" s="356" t="s">
        <v>641</v>
      </c>
      <c r="D9739" s="358">
        <v>110391.91</v>
      </c>
    </row>
    <row r="9740" spans="1:4" ht="38.25">
      <c r="A9740" s="356">
        <v>37769</v>
      </c>
      <c r="B9740" s="357" t="s">
        <v>10185</v>
      </c>
      <c r="C9740" s="356" t="s">
        <v>641</v>
      </c>
      <c r="D9740" s="358">
        <v>184809.97</v>
      </c>
    </row>
    <row r="9741" spans="1:4" ht="38.25">
      <c r="A9741" s="356">
        <v>37770</v>
      </c>
      <c r="B9741" s="357" t="s">
        <v>10186</v>
      </c>
      <c r="C9741" s="356" t="s">
        <v>641</v>
      </c>
      <c r="D9741" s="358">
        <v>313652.01</v>
      </c>
    </row>
    <row r="9742" spans="1:4">
      <c r="A9742" s="356">
        <v>38382</v>
      </c>
      <c r="B9742" s="357" t="s">
        <v>10187</v>
      </c>
      <c r="C9742" s="356" t="s">
        <v>641</v>
      </c>
      <c r="D9742" s="358">
        <v>11.77</v>
      </c>
    </row>
    <row r="9743" spans="1:4">
      <c r="A9743" s="356">
        <v>38383</v>
      </c>
      <c r="B9743" s="357" t="s">
        <v>10188</v>
      </c>
      <c r="C9743" s="356" t="s">
        <v>641</v>
      </c>
      <c r="D9743" s="358">
        <v>2.2000000000000002</v>
      </c>
    </row>
    <row r="9744" spans="1:4">
      <c r="A9744" s="356">
        <v>3768</v>
      </c>
      <c r="B9744" s="357" t="s">
        <v>10189</v>
      </c>
      <c r="C9744" s="356" t="s">
        <v>641</v>
      </c>
      <c r="D9744" s="358">
        <v>2.93</v>
      </c>
    </row>
    <row r="9745" spans="1:4" ht="25.5">
      <c r="A9745" s="356">
        <v>3767</v>
      </c>
      <c r="B9745" s="357" t="s">
        <v>10190</v>
      </c>
      <c r="C9745" s="356" t="s">
        <v>641</v>
      </c>
      <c r="D9745" s="358">
        <v>0.7</v>
      </c>
    </row>
    <row r="9746" spans="1:4" ht="25.5">
      <c r="A9746" s="356">
        <v>13192</v>
      </c>
      <c r="B9746" s="357" t="s">
        <v>10191</v>
      </c>
      <c r="C9746" s="356" t="s">
        <v>641</v>
      </c>
      <c r="D9746" s="358">
        <v>6364.16</v>
      </c>
    </row>
    <row r="9747" spans="1:4" ht="38.25">
      <c r="A9747" s="356">
        <v>38413</v>
      </c>
      <c r="B9747" s="357" t="s">
        <v>10192</v>
      </c>
      <c r="C9747" s="356" t="s">
        <v>641</v>
      </c>
      <c r="D9747" s="358">
        <v>1052.54</v>
      </c>
    </row>
    <row r="9748" spans="1:4" ht="76.5">
      <c r="A9748" s="356">
        <v>42440</v>
      </c>
      <c r="B9748" s="357" t="s">
        <v>10193</v>
      </c>
      <c r="C9748" s="356" t="s">
        <v>641</v>
      </c>
      <c r="D9748" s="358">
        <v>946.93</v>
      </c>
    </row>
    <row r="9749" spans="1:4" ht="51">
      <c r="A9749" s="356">
        <v>20193</v>
      </c>
      <c r="B9749" s="357" t="s">
        <v>10194</v>
      </c>
      <c r="C9749" s="356" t="s">
        <v>4888</v>
      </c>
      <c r="D9749" s="358">
        <v>5.24</v>
      </c>
    </row>
    <row r="9750" spans="1:4" ht="51">
      <c r="A9750" s="356">
        <v>10527</v>
      </c>
      <c r="B9750" s="357" t="s">
        <v>10195</v>
      </c>
      <c r="C9750" s="356" t="s">
        <v>4889</v>
      </c>
      <c r="D9750" s="358">
        <v>15.75</v>
      </c>
    </row>
    <row r="9751" spans="1:4" ht="51">
      <c r="A9751" s="356">
        <v>41805</v>
      </c>
      <c r="B9751" s="357" t="s">
        <v>10196</v>
      </c>
      <c r="C9751" s="356" t="s">
        <v>759</v>
      </c>
      <c r="D9751" s="358">
        <v>450</v>
      </c>
    </row>
    <row r="9752" spans="1:4" ht="38.25">
      <c r="A9752" s="356">
        <v>40271</v>
      </c>
      <c r="B9752" s="357" t="s">
        <v>10197</v>
      </c>
      <c r="C9752" s="356" t="s">
        <v>759</v>
      </c>
      <c r="D9752" s="358">
        <v>10.23</v>
      </c>
    </row>
    <row r="9753" spans="1:4" ht="38.25">
      <c r="A9753" s="356">
        <v>40287</v>
      </c>
      <c r="B9753" s="357" t="s">
        <v>10198</v>
      </c>
      <c r="C9753" s="356" t="s">
        <v>759</v>
      </c>
      <c r="D9753" s="358">
        <v>3.93</v>
      </c>
    </row>
    <row r="9754" spans="1:4" ht="25.5">
      <c r="A9754" s="356">
        <v>40295</v>
      </c>
      <c r="B9754" s="357" t="s">
        <v>10199</v>
      </c>
      <c r="C9754" s="356" t="s">
        <v>644</v>
      </c>
      <c r="D9754" s="358">
        <v>3.47</v>
      </c>
    </row>
    <row r="9755" spans="1:4" ht="25.5">
      <c r="A9755" s="356">
        <v>745</v>
      </c>
      <c r="B9755" s="357" t="s">
        <v>10200</v>
      </c>
      <c r="C9755" s="356" t="s">
        <v>644</v>
      </c>
      <c r="D9755" s="358">
        <v>3.67</v>
      </c>
    </row>
    <row r="9756" spans="1:4" ht="76.5">
      <c r="A9756" s="356">
        <v>4084</v>
      </c>
      <c r="B9756" s="357" t="s">
        <v>10201</v>
      </c>
      <c r="C9756" s="356" t="s">
        <v>644</v>
      </c>
      <c r="D9756" s="358">
        <v>2.2400000000000002</v>
      </c>
    </row>
    <row r="9757" spans="1:4" ht="76.5">
      <c r="A9757" s="356">
        <v>743</v>
      </c>
      <c r="B9757" s="357" t="s">
        <v>10202</v>
      </c>
      <c r="C9757" s="356" t="s">
        <v>644</v>
      </c>
      <c r="D9757" s="358">
        <v>2.2400000000000002</v>
      </c>
    </row>
    <row r="9758" spans="1:4" ht="76.5">
      <c r="A9758" s="356">
        <v>40293</v>
      </c>
      <c r="B9758" s="357" t="s">
        <v>10203</v>
      </c>
      <c r="C9758" s="356" t="s">
        <v>644</v>
      </c>
      <c r="D9758" s="358">
        <v>2.68</v>
      </c>
    </row>
    <row r="9759" spans="1:4" ht="76.5">
      <c r="A9759" s="356">
        <v>40294</v>
      </c>
      <c r="B9759" s="357" t="s">
        <v>10204</v>
      </c>
      <c r="C9759" s="356" t="s">
        <v>644</v>
      </c>
      <c r="D9759" s="358">
        <v>2.2400000000000002</v>
      </c>
    </row>
    <row r="9760" spans="1:4" ht="76.5">
      <c r="A9760" s="356">
        <v>4085</v>
      </c>
      <c r="B9760" s="357" t="s">
        <v>10205</v>
      </c>
      <c r="C9760" s="356" t="s">
        <v>644</v>
      </c>
      <c r="D9760" s="358">
        <v>3.13</v>
      </c>
    </row>
    <row r="9761" spans="1:4" ht="38.25">
      <c r="A9761" s="356">
        <v>10775</v>
      </c>
      <c r="B9761" s="357" t="s">
        <v>10206</v>
      </c>
      <c r="C9761" s="356" t="s">
        <v>759</v>
      </c>
      <c r="D9761" s="358">
        <v>585</v>
      </c>
    </row>
    <row r="9762" spans="1:4" ht="38.25">
      <c r="A9762" s="356">
        <v>10776</v>
      </c>
      <c r="B9762" s="357" t="s">
        <v>10207</v>
      </c>
      <c r="C9762" s="356" t="s">
        <v>759</v>
      </c>
      <c r="D9762" s="358">
        <v>457.03</v>
      </c>
    </row>
    <row r="9763" spans="1:4" ht="38.25">
      <c r="A9763" s="356">
        <v>10779</v>
      </c>
      <c r="B9763" s="357" t="s">
        <v>10208</v>
      </c>
      <c r="C9763" s="356" t="s">
        <v>759</v>
      </c>
      <c r="D9763" s="358">
        <v>731.25</v>
      </c>
    </row>
    <row r="9764" spans="1:4" ht="38.25">
      <c r="A9764" s="356">
        <v>10777</v>
      </c>
      <c r="B9764" s="357" t="s">
        <v>10209</v>
      </c>
      <c r="C9764" s="356" t="s">
        <v>759</v>
      </c>
      <c r="D9764" s="358">
        <v>664.21</v>
      </c>
    </row>
    <row r="9765" spans="1:4" ht="38.25">
      <c r="A9765" s="356">
        <v>10778</v>
      </c>
      <c r="B9765" s="357" t="s">
        <v>10210</v>
      </c>
      <c r="C9765" s="356" t="s">
        <v>759</v>
      </c>
      <c r="D9765" s="358">
        <v>731.25</v>
      </c>
    </row>
    <row r="9766" spans="1:4">
      <c r="A9766" s="356">
        <v>40339</v>
      </c>
      <c r="B9766" s="357" t="s">
        <v>10211</v>
      </c>
      <c r="C9766" s="356" t="s">
        <v>759</v>
      </c>
      <c r="D9766" s="358">
        <v>3.93</v>
      </c>
    </row>
    <row r="9767" spans="1:4" ht="51">
      <c r="A9767" s="356">
        <v>10749</v>
      </c>
      <c r="B9767" s="357" t="s">
        <v>10212</v>
      </c>
      <c r="C9767" s="356" t="s">
        <v>759</v>
      </c>
      <c r="D9767" s="358">
        <v>7.21</v>
      </c>
    </row>
    <row r="9768" spans="1:4" ht="25.5">
      <c r="A9768" s="356">
        <v>40290</v>
      </c>
      <c r="B9768" s="357" t="s">
        <v>10213</v>
      </c>
      <c r="C9768" s="356" t="s">
        <v>759</v>
      </c>
      <c r="D9768" s="358">
        <v>10.39</v>
      </c>
    </row>
    <row r="9769" spans="1:4" ht="38.25">
      <c r="A9769" s="356">
        <v>3346</v>
      </c>
      <c r="B9769" s="357" t="s">
        <v>10214</v>
      </c>
      <c r="C9769" s="356" t="s">
        <v>644</v>
      </c>
      <c r="D9769" s="358">
        <v>14.17</v>
      </c>
    </row>
    <row r="9770" spans="1:4" ht="38.25">
      <c r="A9770" s="356">
        <v>3348</v>
      </c>
      <c r="B9770" s="357" t="s">
        <v>10215</v>
      </c>
      <c r="C9770" s="356" t="s">
        <v>644</v>
      </c>
      <c r="D9770" s="358">
        <v>16.95</v>
      </c>
    </row>
    <row r="9771" spans="1:4" ht="25.5">
      <c r="A9771" s="356">
        <v>39833</v>
      </c>
      <c r="B9771" s="357" t="s">
        <v>10216</v>
      </c>
      <c r="C9771" s="356" t="s">
        <v>644</v>
      </c>
      <c r="D9771" s="358">
        <v>23.22</v>
      </c>
    </row>
    <row r="9772" spans="1:4" ht="25.5">
      <c r="A9772" s="356">
        <v>7252</v>
      </c>
      <c r="B9772" s="357" t="s">
        <v>10217</v>
      </c>
      <c r="C9772" s="356" t="s">
        <v>644</v>
      </c>
      <c r="D9772" s="358">
        <v>2.25</v>
      </c>
    </row>
    <row r="9773" spans="1:4" ht="25.5">
      <c r="A9773" s="356">
        <v>4778</v>
      </c>
      <c r="B9773" s="357" t="s">
        <v>10218</v>
      </c>
      <c r="C9773" s="356" t="s">
        <v>644</v>
      </c>
      <c r="D9773" s="358">
        <v>2.93</v>
      </c>
    </row>
    <row r="9774" spans="1:4" ht="25.5">
      <c r="A9774" s="356">
        <v>4780</v>
      </c>
      <c r="B9774" s="357" t="s">
        <v>10219</v>
      </c>
      <c r="C9774" s="356" t="s">
        <v>644</v>
      </c>
      <c r="D9774" s="358">
        <v>3.17</v>
      </c>
    </row>
    <row r="9775" spans="1:4" ht="25.5">
      <c r="A9775" s="356">
        <v>10809</v>
      </c>
      <c r="B9775" s="357" t="s">
        <v>10220</v>
      </c>
      <c r="C9775" s="356" t="s">
        <v>644</v>
      </c>
      <c r="D9775" s="358">
        <v>1.24</v>
      </c>
    </row>
    <row r="9776" spans="1:4" ht="25.5">
      <c r="A9776" s="356">
        <v>10811</v>
      </c>
      <c r="B9776" s="357" t="s">
        <v>10221</v>
      </c>
      <c r="C9776" s="356" t="s">
        <v>644</v>
      </c>
      <c r="D9776" s="358">
        <v>1.06</v>
      </c>
    </row>
    <row r="9777" spans="1:4" ht="25.5">
      <c r="A9777" s="356">
        <v>7247</v>
      </c>
      <c r="B9777" s="357" t="s">
        <v>10222</v>
      </c>
      <c r="C9777" s="356" t="s">
        <v>644</v>
      </c>
      <c r="D9777" s="358">
        <v>2.25</v>
      </c>
    </row>
    <row r="9778" spans="1:4" ht="51">
      <c r="A9778" s="356">
        <v>40291</v>
      </c>
      <c r="B9778" s="357" t="s">
        <v>10223</v>
      </c>
      <c r="C9778" s="356" t="s">
        <v>759</v>
      </c>
      <c r="D9778" s="358">
        <v>549.42999999999995</v>
      </c>
    </row>
    <row r="9779" spans="1:4" ht="38.25">
      <c r="A9779" s="356">
        <v>40275</v>
      </c>
      <c r="B9779" s="357" t="s">
        <v>10224</v>
      </c>
      <c r="C9779" s="356" t="s">
        <v>759</v>
      </c>
      <c r="D9779" s="358">
        <v>15.75</v>
      </c>
    </row>
    <row r="9780" spans="1:4" ht="25.5">
      <c r="A9780" s="356">
        <v>42408</v>
      </c>
      <c r="B9780" s="357" t="s">
        <v>10225</v>
      </c>
      <c r="C9780" s="356" t="s">
        <v>646</v>
      </c>
      <c r="D9780" s="358">
        <v>2.08</v>
      </c>
    </row>
    <row r="9781" spans="1:4">
      <c r="A9781" s="356">
        <v>3777</v>
      </c>
      <c r="B9781" s="357" t="s">
        <v>10226</v>
      </c>
      <c r="C9781" s="356" t="s">
        <v>646</v>
      </c>
      <c r="D9781" s="358">
        <v>1.5</v>
      </c>
    </row>
    <row r="9782" spans="1:4" ht="25.5">
      <c r="A9782" s="356">
        <v>3798</v>
      </c>
      <c r="B9782" s="357" t="s">
        <v>10227</v>
      </c>
      <c r="C9782" s="356" t="s">
        <v>641</v>
      </c>
      <c r="D9782" s="358">
        <v>79.680000000000007</v>
      </c>
    </row>
    <row r="9783" spans="1:4" ht="38.25">
      <c r="A9783" s="356">
        <v>38769</v>
      </c>
      <c r="B9783" s="357" t="s">
        <v>10228</v>
      </c>
      <c r="C9783" s="356" t="s">
        <v>641</v>
      </c>
      <c r="D9783" s="358">
        <v>62.22</v>
      </c>
    </row>
    <row r="9784" spans="1:4" ht="51">
      <c r="A9784" s="356">
        <v>39510</v>
      </c>
      <c r="B9784" s="357" t="s">
        <v>10229</v>
      </c>
      <c r="C9784" s="356" t="s">
        <v>641</v>
      </c>
      <c r="D9784" s="358">
        <v>251.82</v>
      </c>
    </row>
    <row r="9785" spans="1:4" ht="38.25">
      <c r="A9785" s="356">
        <v>38776</v>
      </c>
      <c r="B9785" s="357" t="s">
        <v>10230</v>
      </c>
      <c r="C9785" s="356" t="s">
        <v>641</v>
      </c>
      <c r="D9785" s="358">
        <v>267.26</v>
      </c>
    </row>
    <row r="9786" spans="1:4" ht="25.5">
      <c r="A9786" s="356">
        <v>38774</v>
      </c>
      <c r="B9786" s="357" t="s">
        <v>10231</v>
      </c>
      <c r="C9786" s="356" t="s">
        <v>641</v>
      </c>
      <c r="D9786" s="358">
        <v>17.559999999999999</v>
      </c>
    </row>
    <row r="9787" spans="1:4" ht="38.25">
      <c r="A9787" s="356">
        <v>42247</v>
      </c>
      <c r="B9787" s="357" t="s">
        <v>10232</v>
      </c>
      <c r="C9787" s="356" t="s">
        <v>641</v>
      </c>
      <c r="D9787" s="358">
        <v>599.38</v>
      </c>
    </row>
    <row r="9788" spans="1:4" ht="38.25">
      <c r="A9788" s="356">
        <v>42248</v>
      </c>
      <c r="B9788" s="357" t="s">
        <v>10233</v>
      </c>
      <c r="C9788" s="356" t="s">
        <v>641</v>
      </c>
      <c r="D9788" s="358">
        <v>696.23</v>
      </c>
    </row>
    <row r="9789" spans="1:4" ht="38.25">
      <c r="A9789" s="356">
        <v>42249</v>
      </c>
      <c r="B9789" s="357" t="s">
        <v>10234</v>
      </c>
      <c r="C9789" s="356" t="s">
        <v>641</v>
      </c>
      <c r="D9789" s="358">
        <v>1153.4000000000001</v>
      </c>
    </row>
    <row r="9790" spans="1:4" ht="38.25">
      <c r="A9790" s="356">
        <v>42244</v>
      </c>
      <c r="B9790" s="357" t="s">
        <v>10235</v>
      </c>
      <c r="C9790" s="356" t="s">
        <v>641</v>
      </c>
      <c r="D9790" s="358">
        <v>180.13</v>
      </c>
    </row>
    <row r="9791" spans="1:4" ht="38.25">
      <c r="A9791" s="356">
        <v>42245</v>
      </c>
      <c r="B9791" s="357" t="s">
        <v>10236</v>
      </c>
      <c r="C9791" s="356" t="s">
        <v>641</v>
      </c>
      <c r="D9791" s="358">
        <v>332.39</v>
      </c>
    </row>
    <row r="9792" spans="1:4" ht="38.25">
      <c r="A9792" s="356">
        <v>42246</v>
      </c>
      <c r="B9792" s="357" t="s">
        <v>10237</v>
      </c>
      <c r="C9792" s="356" t="s">
        <v>641</v>
      </c>
      <c r="D9792" s="358">
        <v>367.94</v>
      </c>
    </row>
    <row r="9793" spans="1:4" ht="38.25">
      <c r="A9793" s="356">
        <v>42243</v>
      </c>
      <c r="B9793" s="357" t="s">
        <v>10238</v>
      </c>
      <c r="C9793" s="356" t="s">
        <v>641</v>
      </c>
      <c r="D9793" s="358">
        <v>443.67</v>
      </c>
    </row>
    <row r="9794" spans="1:4" ht="51">
      <c r="A9794" s="356">
        <v>38889</v>
      </c>
      <c r="B9794" s="357" t="s">
        <v>10239</v>
      </c>
      <c r="C9794" s="356" t="s">
        <v>641</v>
      </c>
      <c r="D9794" s="358">
        <v>47.69</v>
      </c>
    </row>
    <row r="9795" spans="1:4" ht="51">
      <c r="A9795" s="356">
        <v>38784</v>
      </c>
      <c r="B9795" s="357" t="s">
        <v>10240</v>
      </c>
      <c r="C9795" s="356" t="s">
        <v>641</v>
      </c>
      <c r="D9795" s="358">
        <v>63.8</v>
      </c>
    </row>
    <row r="9796" spans="1:4" ht="51">
      <c r="A9796" s="356">
        <v>3788</v>
      </c>
      <c r="B9796" s="357" t="s">
        <v>10241</v>
      </c>
      <c r="C9796" s="356" t="s">
        <v>641</v>
      </c>
      <c r="D9796" s="358">
        <v>66.489999999999995</v>
      </c>
    </row>
    <row r="9797" spans="1:4" ht="51">
      <c r="A9797" s="356">
        <v>12230</v>
      </c>
      <c r="B9797" s="357" t="s">
        <v>10242</v>
      </c>
      <c r="C9797" s="356" t="s">
        <v>641</v>
      </c>
      <c r="D9797" s="358">
        <v>17.100000000000001</v>
      </c>
    </row>
    <row r="9798" spans="1:4" ht="51">
      <c r="A9798" s="356">
        <v>3780</v>
      </c>
      <c r="B9798" s="357" t="s">
        <v>10243</v>
      </c>
      <c r="C9798" s="356" t="s">
        <v>641</v>
      </c>
      <c r="D9798" s="358">
        <v>98.1</v>
      </c>
    </row>
    <row r="9799" spans="1:4" ht="51">
      <c r="A9799" s="356">
        <v>12231</v>
      </c>
      <c r="B9799" s="357" t="s">
        <v>10244</v>
      </c>
      <c r="C9799" s="356" t="s">
        <v>641</v>
      </c>
      <c r="D9799" s="358">
        <v>28.44</v>
      </c>
    </row>
    <row r="9800" spans="1:4" ht="51">
      <c r="A9800" s="356">
        <v>3811</v>
      </c>
      <c r="B9800" s="357" t="s">
        <v>10245</v>
      </c>
      <c r="C9800" s="356" t="s">
        <v>641</v>
      </c>
      <c r="D9800" s="358">
        <v>92.14</v>
      </c>
    </row>
    <row r="9801" spans="1:4" ht="51">
      <c r="A9801" s="356">
        <v>12232</v>
      </c>
      <c r="B9801" s="357" t="s">
        <v>10246</v>
      </c>
      <c r="C9801" s="356" t="s">
        <v>641</v>
      </c>
      <c r="D9801" s="358">
        <v>29.79</v>
      </c>
    </row>
    <row r="9802" spans="1:4" ht="51">
      <c r="A9802" s="356">
        <v>3799</v>
      </c>
      <c r="B9802" s="357" t="s">
        <v>10247</v>
      </c>
      <c r="C9802" s="356" t="s">
        <v>641</v>
      </c>
      <c r="D9802" s="358">
        <v>130.32</v>
      </c>
    </row>
    <row r="9803" spans="1:4" ht="51">
      <c r="A9803" s="356">
        <v>12239</v>
      </c>
      <c r="B9803" s="357" t="s">
        <v>10248</v>
      </c>
      <c r="C9803" s="356" t="s">
        <v>641</v>
      </c>
      <c r="D9803" s="358">
        <v>39.01</v>
      </c>
    </row>
    <row r="9804" spans="1:4" ht="38.25">
      <c r="A9804" s="356">
        <v>38773</v>
      </c>
      <c r="B9804" s="357" t="s">
        <v>10249</v>
      </c>
      <c r="C9804" s="356" t="s">
        <v>641</v>
      </c>
      <c r="D9804" s="358">
        <v>6.25</v>
      </c>
    </row>
    <row r="9805" spans="1:4" ht="25.5">
      <c r="A9805" s="356">
        <v>12271</v>
      </c>
      <c r="B9805" s="357" t="s">
        <v>10250</v>
      </c>
      <c r="C9805" s="356" t="s">
        <v>641</v>
      </c>
      <c r="D9805" s="358">
        <v>348.92</v>
      </c>
    </row>
    <row r="9806" spans="1:4" ht="38.25">
      <c r="A9806" s="356">
        <v>38785</v>
      </c>
      <c r="B9806" s="357" t="s">
        <v>10251</v>
      </c>
      <c r="C9806" s="356" t="s">
        <v>641</v>
      </c>
      <c r="D9806" s="358">
        <v>165.19</v>
      </c>
    </row>
    <row r="9807" spans="1:4" ht="38.25">
      <c r="A9807" s="356">
        <v>38786</v>
      </c>
      <c r="B9807" s="357" t="s">
        <v>10252</v>
      </c>
      <c r="C9807" s="356" t="s">
        <v>641</v>
      </c>
      <c r="D9807" s="358">
        <v>203.48</v>
      </c>
    </row>
    <row r="9808" spans="1:4" ht="25.5">
      <c r="A9808" s="356">
        <v>39385</v>
      </c>
      <c r="B9808" s="357" t="s">
        <v>10253</v>
      </c>
      <c r="C9808" s="356" t="s">
        <v>641</v>
      </c>
      <c r="D9808" s="358">
        <v>16.059999999999999</v>
      </c>
    </row>
    <row r="9809" spans="1:4" ht="25.5">
      <c r="A9809" s="356">
        <v>39389</v>
      </c>
      <c r="B9809" s="357" t="s">
        <v>10254</v>
      </c>
      <c r="C9809" s="356" t="s">
        <v>641</v>
      </c>
      <c r="D9809" s="358">
        <v>17.420000000000002</v>
      </c>
    </row>
    <row r="9810" spans="1:4" ht="25.5">
      <c r="A9810" s="356">
        <v>39390</v>
      </c>
      <c r="B9810" s="357" t="s">
        <v>10255</v>
      </c>
      <c r="C9810" s="356" t="s">
        <v>641</v>
      </c>
      <c r="D9810" s="358">
        <v>36.53</v>
      </c>
    </row>
    <row r="9811" spans="1:4" ht="25.5">
      <c r="A9811" s="356">
        <v>39391</v>
      </c>
      <c r="B9811" s="357" t="s">
        <v>10256</v>
      </c>
      <c r="C9811" s="356" t="s">
        <v>641</v>
      </c>
      <c r="D9811" s="358">
        <v>41.01</v>
      </c>
    </row>
    <row r="9812" spans="1:4" ht="38.25">
      <c r="A9812" s="356">
        <v>3803</v>
      </c>
      <c r="B9812" s="357" t="s">
        <v>10257</v>
      </c>
      <c r="C9812" s="356" t="s">
        <v>641</v>
      </c>
      <c r="D9812" s="358">
        <v>59</v>
      </c>
    </row>
    <row r="9813" spans="1:4" ht="51">
      <c r="A9813" s="356">
        <v>38770</v>
      </c>
      <c r="B9813" s="357" t="s">
        <v>10258</v>
      </c>
      <c r="C9813" s="356" t="s">
        <v>641</v>
      </c>
      <c r="D9813" s="358">
        <v>68.319999999999993</v>
      </c>
    </row>
    <row r="9814" spans="1:4">
      <c r="A9814" s="356">
        <v>12267</v>
      </c>
      <c r="B9814" s="357" t="s">
        <v>10259</v>
      </c>
      <c r="C9814" s="356" t="s">
        <v>641</v>
      </c>
      <c r="D9814" s="358">
        <v>200.2</v>
      </c>
    </row>
    <row r="9815" spans="1:4" ht="102">
      <c r="A9815" s="356">
        <v>43265</v>
      </c>
      <c r="B9815" s="357" t="s">
        <v>10260</v>
      </c>
      <c r="C9815" s="356" t="s">
        <v>641</v>
      </c>
      <c r="D9815" s="358">
        <v>50.22</v>
      </c>
    </row>
    <row r="9816" spans="1:4" ht="51">
      <c r="A9816" s="356">
        <v>12266</v>
      </c>
      <c r="B9816" s="357" t="s">
        <v>10261</v>
      </c>
      <c r="C9816" s="356" t="s">
        <v>641</v>
      </c>
      <c r="D9816" s="358">
        <v>102.47</v>
      </c>
    </row>
    <row r="9817" spans="1:4" ht="51">
      <c r="A9817" s="356">
        <v>39378</v>
      </c>
      <c r="B9817" s="357" t="s">
        <v>10262</v>
      </c>
      <c r="C9817" s="356" t="s">
        <v>641</v>
      </c>
      <c r="D9817" s="358">
        <v>72.650000000000006</v>
      </c>
    </row>
    <row r="9818" spans="1:4" ht="51">
      <c r="A9818" s="356">
        <v>43543</v>
      </c>
      <c r="B9818" s="357" t="s">
        <v>10263</v>
      </c>
      <c r="C9818" s="356" t="s">
        <v>641</v>
      </c>
      <c r="D9818" s="358">
        <v>151.35</v>
      </c>
    </row>
    <row r="9819" spans="1:4" ht="51">
      <c r="A9819" s="356">
        <v>38775</v>
      </c>
      <c r="B9819" s="357" t="s">
        <v>10264</v>
      </c>
      <c r="C9819" s="356" t="s">
        <v>641</v>
      </c>
      <c r="D9819" s="358">
        <v>77.02</v>
      </c>
    </row>
    <row r="9820" spans="1:4" ht="25.5">
      <c r="A9820" s="356">
        <v>21119</v>
      </c>
      <c r="B9820" s="357" t="s">
        <v>10265</v>
      </c>
      <c r="C9820" s="356" t="s">
        <v>641</v>
      </c>
      <c r="D9820" s="358">
        <v>2.31</v>
      </c>
    </row>
    <row r="9821" spans="1:4" ht="25.5">
      <c r="A9821" s="356">
        <v>37974</v>
      </c>
      <c r="B9821" s="357" t="s">
        <v>10266</v>
      </c>
      <c r="C9821" s="356" t="s">
        <v>641</v>
      </c>
      <c r="D9821" s="358">
        <v>3.44</v>
      </c>
    </row>
    <row r="9822" spans="1:4" ht="25.5">
      <c r="A9822" s="356">
        <v>37975</v>
      </c>
      <c r="B9822" s="357" t="s">
        <v>10267</v>
      </c>
      <c r="C9822" s="356" t="s">
        <v>641</v>
      </c>
      <c r="D9822" s="358">
        <v>6.99</v>
      </c>
    </row>
    <row r="9823" spans="1:4" ht="25.5">
      <c r="A9823" s="356">
        <v>37976</v>
      </c>
      <c r="B9823" s="357" t="s">
        <v>10268</v>
      </c>
      <c r="C9823" s="356" t="s">
        <v>641</v>
      </c>
      <c r="D9823" s="358">
        <v>14.33</v>
      </c>
    </row>
    <row r="9824" spans="1:4" ht="25.5">
      <c r="A9824" s="356">
        <v>37977</v>
      </c>
      <c r="B9824" s="357" t="s">
        <v>10269</v>
      </c>
      <c r="C9824" s="356" t="s">
        <v>641</v>
      </c>
      <c r="D9824" s="358">
        <v>19.71</v>
      </c>
    </row>
    <row r="9825" spans="1:4" ht="25.5">
      <c r="A9825" s="356">
        <v>37978</v>
      </c>
      <c r="B9825" s="357" t="s">
        <v>10270</v>
      </c>
      <c r="C9825" s="356" t="s">
        <v>641</v>
      </c>
      <c r="D9825" s="358">
        <v>39.94</v>
      </c>
    </row>
    <row r="9826" spans="1:4" ht="25.5">
      <c r="A9826" s="356">
        <v>37979</v>
      </c>
      <c r="B9826" s="357" t="s">
        <v>10271</v>
      </c>
      <c r="C9826" s="356" t="s">
        <v>641</v>
      </c>
      <c r="D9826" s="358">
        <v>171.6</v>
      </c>
    </row>
    <row r="9827" spans="1:4" ht="25.5">
      <c r="A9827" s="356">
        <v>37980</v>
      </c>
      <c r="B9827" s="357" t="s">
        <v>10272</v>
      </c>
      <c r="C9827" s="356" t="s">
        <v>641</v>
      </c>
      <c r="D9827" s="358">
        <v>192.85</v>
      </c>
    </row>
    <row r="9828" spans="1:4" ht="38.25">
      <c r="A9828" s="356">
        <v>36147</v>
      </c>
      <c r="B9828" s="357" t="s">
        <v>10273</v>
      </c>
      <c r="C9828" s="356" t="s">
        <v>652</v>
      </c>
      <c r="D9828" s="358">
        <v>367.44</v>
      </c>
    </row>
    <row r="9829" spans="1:4" ht="25.5">
      <c r="A9829" s="356">
        <v>12731</v>
      </c>
      <c r="B9829" s="357" t="s">
        <v>10274</v>
      </c>
      <c r="C9829" s="356" t="s">
        <v>641</v>
      </c>
      <c r="D9829" s="358">
        <v>385.2</v>
      </c>
    </row>
    <row r="9830" spans="1:4" ht="25.5">
      <c r="A9830" s="356">
        <v>12723</v>
      </c>
      <c r="B9830" s="357" t="s">
        <v>10275</v>
      </c>
      <c r="C9830" s="356" t="s">
        <v>641</v>
      </c>
      <c r="D9830" s="358">
        <v>2.98</v>
      </c>
    </row>
    <row r="9831" spans="1:4" ht="25.5">
      <c r="A9831" s="356">
        <v>12724</v>
      </c>
      <c r="B9831" s="357" t="s">
        <v>10276</v>
      </c>
      <c r="C9831" s="356" t="s">
        <v>641</v>
      </c>
      <c r="D9831" s="358">
        <v>5.74</v>
      </c>
    </row>
    <row r="9832" spans="1:4" ht="25.5">
      <c r="A9832" s="356">
        <v>12725</v>
      </c>
      <c r="B9832" s="357" t="s">
        <v>10277</v>
      </c>
      <c r="C9832" s="356" t="s">
        <v>641</v>
      </c>
      <c r="D9832" s="358">
        <v>11.51</v>
      </c>
    </row>
    <row r="9833" spans="1:4" ht="25.5">
      <c r="A9833" s="356">
        <v>12726</v>
      </c>
      <c r="B9833" s="357" t="s">
        <v>10278</v>
      </c>
      <c r="C9833" s="356" t="s">
        <v>641</v>
      </c>
      <c r="D9833" s="358">
        <v>25.41</v>
      </c>
    </row>
    <row r="9834" spans="1:4" ht="25.5">
      <c r="A9834" s="356">
        <v>12727</v>
      </c>
      <c r="B9834" s="357" t="s">
        <v>10279</v>
      </c>
      <c r="C9834" s="356" t="s">
        <v>641</v>
      </c>
      <c r="D9834" s="358">
        <v>32.229999999999997</v>
      </c>
    </row>
    <row r="9835" spans="1:4" ht="25.5">
      <c r="A9835" s="356">
        <v>12728</v>
      </c>
      <c r="B9835" s="357" t="s">
        <v>10280</v>
      </c>
      <c r="C9835" s="356" t="s">
        <v>641</v>
      </c>
      <c r="D9835" s="358">
        <v>52.64</v>
      </c>
    </row>
    <row r="9836" spans="1:4" ht="25.5">
      <c r="A9836" s="356">
        <v>12729</v>
      </c>
      <c r="B9836" s="357" t="s">
        <v>10281</v>
      </c>
      <c r="C9836" s="356" t="s">
        <v>641</v>
      </c>
      <c r="D9836" s="358">
        <v>172.54</v>
      </c>
    </row>
    <row r="9837" spans="1:4" ht="25.5">
      <c r="A9837" s="356">
        <v>12730</v>
      </c>
      <c r="B9837" s="357" t="s">
        <v>10282</v>
      </c>
      <c r="C9837" s="356" t="s">
        <v>641</v>
      </c>
      <c r="D9837" s="358">
        <v>264.16000000000003</v>
      </c>
    </row>
    <row r="9838" spans="1:4">
      <c r="A9838" s="356">
        <v>3840</v>
      </c>
      <c r="B9838" s="357" t="s">
        <v>10283</v>
      </c>
      <c r="C9838" s="356" t="s">
        <v>641</v>
      </c>
      <c r="D9838" s="358">
        <v>59.04</v>
      </c>
    </row>
    <row r="9839" spans="1:4">
      <c r="A9839" s="356">
        <v>3838</v>
      </c>
      <c r="B9839" s="357" t="s">
        <v>10284</v>
      </c>
      <c r="C9839" s="356" t="s">
        <v>641</v>
      </c>
      <c r="D9839" s="358">
        <v>130.29</v>
      </c>
    </row>
    <row r="9840" spans="1:4">
      <c r="A9840" s="356">
        <v>3844</v>
      </c>
      <c r="B9840" s="357" t="s">
        <v>10285</v>
      </c>
      <c r="C9840" s="356" t="s">
        <v>641</v>
      </c>
      <c r="D9840" s="358">
        <v>232.41</v>
      </c>
    </row>
    <row r="9841" spans="1:4">
      <c r="A9841" s="356">
        <v>3839</v>
      </c>
      <c r="B9841" s="357" t="s">
        <v>10286</v>
      </c>
      <c r="C9841" s="356" t="s">
        <v>641</v>
      </c>
      <c r="D9841" s="358">
        <v>423.32</v>
      </c>
    </row>
    <row r="9842" spans="1:4">
      <c r="A9842" s="356">
        <v>3843</v>
      </c>
      <c r="B9842" s="357" t="s">
        <v>10287</v>
      </c>
      <c r="C9842" s="356" t="s">
        <v>641</v>
      </c>
      <c r="D9842" s="358">
        <v>581.01</v>
      </c>
    </row>
    <row r="9843" spans="1:4" ht="25.5">
      <c r="A9843" s="356">
        <v>3900</v>
      </c>
      <c r="B9843" s="357" t="s">
        <v>10288</v>
      </c>
      <c r="C9843" s="356" t="s">
        <v>641</v>
      </c>
      <c r="D9843" s="358">
        <v>41.11</v>
      </c>
    </row>
    <row r="9844" spans="1:4" ht="25.5">
      <c r="A9844" s="356">
        <v>3846</v>
      </c>
      <c r="B9844" s="357" t="s">
        <v>10289</v>
      </c>
      <c r="C9844" s="356" t="s">
        <v>641</v>
      </c>
      <c r="D9844" s="358">
        <v>12.96</v>
      </c>
    </row>
    <row r="9845" spans="1:4" ht="25.5">
      <c r="A9845" s="356">
        <v>3886</v>
      </c>
      <c r="B9845" s="357" t="s">
        <v>10290</v>
      </c>
      <c r="C9845" s="356" t="s">
        <v>641</v>
      </c>
      <c r="D9845" s="358">
        <v>13.64</v>
      </c>
    </row>
    <row r="9846" spans="1:4" ht="25.5">
      <c r="A9846" s="356">
        <v>3854</v>
      </c>
      <c r="B9846" s="357" t="s">
        <v>10291</v>
      </c>
      <c r="C9846" s="356" t="s">
        <v>641</v>
      </c>
      <c r="D9846" s="358">
        <v>7.58</v>
      </c>
    </row>
    <row r="9847" spans="1:4" ht="25.5">
      <c r="A9847" s="356">
        <v>3873</v>
      </c>
      <c r="B9847" s="357" t="s">
        <v>10292</v>
      </c>
      <c r="C9847" s="356" t="s">
        <v>641</v>
      </c>
      <c r="D9847" s="358">
        <v>10.039999999999999</v>
      </c>
    </row>
    <row r="9848" spans="1:4" ht="25.5">
      <c r="A9848" s="356">
        <v>38021</v>
      </c>
      <c r="B9848" s="357" t="s">
        <v>10293</v>
      </c>
      <c r="C9848" s="356" t="s">
        <v>641</v>
      </c>
      <c r="D9848" s="358">
        <v>24</v>
      </c>
    </row>
    <row r="9849" spans="1:4" ht="25.5">
      <c r="A9849" s="356">
        <v>3847</v>
      </c>
      <c r="B9849" s="357" t="s">
        <v>10294</v>
      </c>
      <c r="C9849" s="356" t="s">
        <v>641</v>
      </c>
      <c r="D9849" s="358">
        <v>27.25</v>
      </c>
    </row>
    <row r="9850" spans="1:4" ht="25.5">
      <c r="A9850" s="356">
        <v>38022</v>
      </c>
      <c r="B9850" s="357" t="s">
        <v>10295</v>
      </c>
      <c r="C9850" s="356" t="s">
        <v>641</v>
      </c>
      <c r="D9850" s="358">
        <v>42.56</v>
      </c>
    </row>
    <row r="9851" spans="1:4" ht="25.5">
      <c r="A9851" s="356">
        <v>3833</v>
      </c>
      <c r="B9851" s="357" t="s">
        <v>10296</v>
      </c>
      <c r="C9851" s="356" t="s">
        <v>641</v>
      </c>
      <c r="D9851" s="358">
        <v>27.24</v>
      </c>
    </row>
    <row r="9852" spans="1:4" ht="25.5">
      <c r="A9852" s="356">
        <v>3835</v>
      </c>
      <c r="B9852" s="357" t="s">
        <v>10297</v>
      </c>
      <c r="C9852" s="356" t="s">
        <v>641</v>
      </c>
      <c r="D9852" s="358">
        <v>88.69</v>
      </c>
    </row>
    <row r="9853" spans="1:4" ht="25.5">
      <c r="A9853" s="356">
        <v>3836</v>
      </c>
      <c r="B9853" s="357" t="s">
        <v>10298</v>
      </c>
      <c r="C9853" s="356" t="s">
        <v>641</v>
      </c>
      <c r="D9853" s="358">
        <v>190.89</v>
      </c>
    </row>
    <row r="9854" spans="1:4" ht="25.5">
      <c r="A9854" s="356">
        <v>3830</v>
      </c>
      <c r="B9854" s="357" t="s">
        <v>10299</v>
      </c>
      <c r="C9854" s="356" t="s">
        <v>641</v>
      </c>
      <c r="D9854" s="358">
        <v>312.11</v>
      </c>
    </row>
    <row r="9855" spans="1:4" ht="25.5">
      <c r="A9855" s="356">
        <v>3831</v>
      </c>
      <c r="B9855" s="357" t="s">
        <v>10300</v>
      </c>
      <c r="C9855" s="356" t="s">
        <v>641</v>
      </c>
      <c r="D9855" s="358">
        <v>521.74</v>
      </c>
    </row>
    <row r="9856" spans="1:4" ht="25.5">
      <c r="A9856" s="356">
        <v>37981</v>
      </c>
      <c r="B9856" s="357" t="s">
        <v>10301</v>
      </c>
      <c r="C9856" s="356" t="s">
        <v>641</v>
      </c>
      <c r="D9856" s="358">
        <v>7.87</v>
      </c>
    </row>
    <row r="9857" spans="1:4" ht="25.5">
      <c r="A9857" s="356">
        <v>37982</v>
      </c>
      <c r="B9857" s="357" t="s">
        <v>10302</v>
      </c>
      <c r="C9857" s="356" t="s">
        <v>641</v>
      </c>
      <c r="D9857" s="358">
        <v>11.94</v>
      </c>
    </row>
    <row r="9858" spans="1:4" ht="25.5">
      <c r="A9858" s="356">
        <v>37983</v>
      </c>
      <c r="B9858" s="357" t="s">
        <v>10303</v>
      </c>
      <c r="C9858" s="356" t="s">
        <v>641</v>
      </c>
      <c r="D9858" s="358">
        <v>16.72</v>
      </c>
    </row>
    <row r="9859" spans="1:4" ht="25.5">
      <c r="A9859" s="356">
        <v>37984</v>
      </c>
      <c r="B9859" s="357" t="s">
        <v>10304</v>
      </c>
      <c r="C9859" s="356" t="s">
        <v>641</v>
      </c>
      <c r="D9859" s="358">
        <v>28.88</v>
      </c>
    </row>
    <row r="9860" spans="1:4" ht="25.5">
      <c r="A9860" s="356">
        <v>37985</v>
      </c>
      <c r="B9860" s="357" t="s">
        <v>10305</v>
      </c>
      <c r="C9860" s="356" t="s">
        <v>641</v>
      </c>
      <c r="D9860" s="358">
        <v>40.44</v>
      </c>
    </row>
    <row r="9861" spans="1:4" ht="25.5">
      <c r="A9861" s="356">
        <v>3826</v>
      </c>
      <c r="B9861" s="357" t="s">
        <v>10306</v>
      </c>
      <c r="C9861" s="356" t="s">
        <v>641</v>
      </c>
      <c r="D9861" s="358">
        <v>58.58</v>
      </c>
    </row>
    <row r="9862" spans="1:4" ht="25.5">
      <c r="A9862" s="356">
        <v>3825</v>
      </c>
      <c r="B9862" s="357" t="s">
        <v>10307</v>
      </c>
      <c r="C9862" s="356" t="s">
        <v>641</v>
      </c>
      <c r="D9862" s="358">
        <v>16.850000000000001</v>
      </c>
    </row>
    <row r="9863" spans="1:4" ht="25.5">
      <c r="A9863" s="356">
        <v>3827</v>
      </c>
      <c r="B9863" s="357" t="s">
        <v>10308</v>
      </c>
      <c r="C9863" s="356" t="s">
        <v>641</v>
      </c>
      <c r="D9863" s="358">
        <v>36.81</v>
      </c>
    </row>
    <row r="9864" spans="1:4" ht="25.5">
      <c r="A9864" s="356">
        <v>20165</v>
      </c>
      <c r="B9864" s="357" t="s">
        <v>10309</v>
      </c>
      <c r="C9864" s="356" t="s">
        <v>641</v>
      </c>
      <c r="D9864" s="358">
        <v>23.49</v>
      </c>
    </row>
    <row r="9865" spans="1:4" ht="25.5">
      <c r="A9865" s="356">
        <v>20166</v>
      </c>
      <c r="B9865" s="357" t="s">
        <v>10310</v>
      </c>
      <c r="C9865" s="356" t="s">
        <v>641</v>
      </c>
      <c r="D9865" s="358">
        <v>75.900000000000006</v>
      </c>
    </row>
    <row r="9866" spans="1:4" ht="25.5">
      <c r="A9866" s="356">
        <v>20164</v>
      </c>
      <c r="B9866" s="357" t="s">
        <v>10311</v>
      </c>
      <c r="C9866" s="356" t="s">
        <v>641</v>
      </c>
      <c r="D9866" s="358">
        <v>12.4</v>
      </c>
    </row>
    <row r="9867" spans="1:4" ht="25.5">
      <c r="A9867" s="356">
        <v>3893</v>
      </c>
      <c r="B9867" s="357" t="s">
        <v>10312</v>
      </c>
      <c r="C9867" s="356" t="s">
        <v>641</v>
      </c>
      <c r="D9867" s="358">
        <v>15.39</v>
      </c>
    </row>
    <row r="9868" spans="1:4" ht="25.5">
      <c r="A9868" s="356">
        <v>3848</v>
      </c>
      <c r="B9868" s="357" t="s">
        <v>10313</v>
      </c>
      <c r="C9868" s="356" t="s">
        <v>641</v>
      </c>
      <c r="D9868" s="358">
        <v>9.35</v>
      </c>
    </row>
    <row r="9869" spans="1:4" ht="25.5">
      <c r="A9869" s="356">
        <v>3895</v>
      </c>
      <c r="B9869" s="357" t="s">
        <v>10314</v>
      </c>
      <c r="C9869" s="356" t="s">
        <v>641</v>
      </c>
      <c r="D9869" s="358">
        <v>10.17</v>
      </c>
    </row>
    <row r="9870" spans="1:4" ht="25.5">
      <c r="A9870" s="356">
        <v>12404</v>
      </c>
      <c r="B9870" s="357" t="s">
        <v>10315</v>
      </c>
      <c r="C9870" s="356" t="s">
        <v>641</v>
      </c>
      <c r="D9870" s="358">
        <v>8.33</v>
      </c>
    </row>
    <row r="9871" spans="1:4" ht="25.5">
      <c r="A9871" s="356">
        <v>3939</v>
      </c>
      <c r="B9871" s="357" t="s">
        <v>10316</v>
      </c>
      <c r="C9871" s="356" t="s">
        <v>641</v>
      </c>
      <c r="D9871" s="358">
        <v>17.170000000000002</v>
      </c>
    </row>
    <row r="9872" spans="1:4" ht="25.5">
      <c r="A9872" s="356">
        <v>3911</v>
      </c>
      <c r="B9872" s="357" t="s">
        <v>10317</v>
      </c>
      <c r="C9872" s="356" t="s">
        <v>641</v>
      </c>
      <c r="D9872" s="358">
        <v>14.02</v>
      </c>
    </row>
    <row r="9873" spans="1:4" ht="25.5">
      <c r="A9873" s="356">
        <v>3908</v>
      </c>
      <c r="B9873" s="357" t="s">
        <v>10318</v>
      </c>
      <c r="C9873" s="356" t="s">
        <v>641</v>
      </c>
      <c r="D9873" s="358">
        <v>4.53</v>
      </c>
    </row>
    <row r="9874" spans="1:4" ht="25.5">
      <c r="A9874" s="356">
        <v>3910</v>
      </c>
      <c r="B9874" s="357" t="s">
        <v>10319</v>
      </c>
      <c r="C9874" s="356" t="s">
        <v>641</v>
      </c>
      <c r="D9874" s="358">
        <v>10.029999999999999</v>
      </c>
    </row>
    <row r="9875" spans="1:4" ht="25.5">
      <c r="A9875" s="356">
        <v>3913</v>
      </c>
      <c r="B9875" s="357" t="s">
        <v>10320</v>
      </c>
      <c r="C9875" s="356" t="s">
        <v>641</v>
      </c>
      <c r="D9875" s="358">
        <v>47.96</v>
      </c>
    </row>
    <row r="9876" spans="1:4" ht="25.5">
      <c r="A9876" s="356">
        <v>3912</v>
      </c>
      <c r="B9876" s="357" t="s">
        <v>10321</v>
      </c>
      <c r="C9876" s="356" t="s">
        <v>641</v>
      </c>
      <c r="D9876" s="358">
        <v>26.29</v>
      </c>
    </row>
    <row r="9877" spans="1:4" ht="25.5">
      <c r="A9877" s="356">
        <v>3909</v>
      </c>
      <c r="B9877" s="357" t="s">
        <v>10322</v>
      </c>
      <c r="C9877" s="356" t="s">
        <v>641</v>
      </c>
      <c r="D9877" s="358">
        <v>6.17</v>
      </c>
    </row>
    <row r="9878" spans="1:4" ht="25.5">
      <c r="A9878" s="356">
        <v>3914</v>
      </c>
      <c r="B9878" s="357" t="s">
        <v>10323</v>
      </c>
      <c r="C9878" s="356" t="s">
        <v>641</v>
      </c>
      <c r="D9878" s="358">
        <v>72.36</v>
      </c>
    </row>
    <row r="9879" spans="1:4" ht="25.5">
      <c r="A9879" s="356">
        <v>3915</v>
      </c>
      <c r="B9879" s="357" t="s">
        <v>10324</v>
      </c>
      <c r="C9879" s="356" t="s">
        <v>641</v>
      </c>
      <c r="D9879" s="358">
        <v>114.1</v>
      </c>
    </row>
    <row r="9880" spans="1:4" ht="25.5">
      <c r="A9880" s="356">
        <v>3916</v>
      </c>
      <c r="B9880" s="357" t="s">
        <v>10325</v>
      </c>
      <c r="C9880" s="356" t="s">
        <v>641</v>
      </c>
      <c r="D9880" s="358">
        <v>207.88</v>
      </c>
    </row>
    <row r="9881" spans="1:4" ht="25.5">
      <c r="A9881" s="356">
        <v>3917</v>
      </c>
      <c r="B9881" s="357" t="s">
        <v>10326</v>
      </c>
      <c r="C9881" s="356" t="s">
        <v>641</v>
      </c>
      <c r="D9881" s="358">
        <v>342.87</v>
      </c>
    </row>
    <row r="9882" spans="1:4" ht="25.5">
      <c r="A9882" s="356">
        <v>1904</v>
      </c>
      <c r="B9882" s="357" t="s">
        <v>10327</v>
      </c>
      <c r="C9882" s="356" t="s">
        <v>641</v>
      </c>
      <c r="D9882" s="358">
        <v>0.69</v>
      </c>
    </row>
    <row r="9883" spans="1:4" ht="25.5">
      <c r="A9883" s="356">
        <v>1899</v>
      </c>
      <c r="B9883" s="357" t="s">
        <v>10328</v>
      </c>
      <c r="C9883" s="356" t="s">
        <v>641</v>
      </c>
      <c r="D9883" s="358">
        <v>0.78</v>
      </c>
    </row>
    <row r="9884" spans="1:4" ht="25.5">
      <c r="A9884" s="356">
        <v>1900</v>
      </c>
      <c r="B9884" s="357" t="s">
        <v>10329</v>
      </c>
      <c r="C9884" s="356" t="s">
        <v>641</v>
      </c>
      <c r="D9884" s="358">
        <v>1.26</v>
      </c>
    </row>
    <row r="9885" spans="1:4" ht="25.5">
      <c r="A9885" s="356">
        <v>12407</v>
      </c>
      <c r="B9885" s="357" t="s">
        <v>10330</v>
      </c>
      <c r="C9885" s="356" t="s">
        <v>641</v>
      </c>
      <c r="D9885" s="358">
        <v>25.96</v>
      </c>
    </row>
    <row r="9886" spans="1:4" ht="25.5">
      <c r="A9886" s="356">
        <v>12408</v>
      </c>
      <c r="B9886" s="357" t="s">
        <v>10331</v>
      </c>
      <c r="C9886" s="356" t="s">
        <v>641</v>
      </c>
      <c r="D9886" s="358">
        <v>14.65</v>
      </c>
    </row>
    <row r="9887" spans="1:4" ht="25.5">
      <c r="A9887" s="356">
        <v>12409</v>
      </c>
      <c r="B9887" s="357" t="s">
        <v>10332</v>
      </c>
      <c r="C9887" s="356" t="s">
        <v>641</v>
      </c>
      <c r="D9887" s="358">
        <v>14.65</v>
      </c>
    </row>
    <row r="9888" spans="1:4" ht="25.5">
      <c r="A9888" s="356">
        <v>12410</v>
      </c>
      <c r="B9888" s="357" t="s">
        <v>10333</v>
      </c>
      <c r="C9888" s="356" t="s">
        <v>641</v>
      </c>
      <c r="D9888" s="358">
        <v>10.09</v>
      </c>
    </row>
    <row r="9889" spans="1:4" ht="25.5">
      <c r="A9889" s="356">
        <v>3936</v>
      </c>
      <c r="B9889" s="357" t="s">
        <v>10334</v>
      </c>
      <c r="C9889" s="356" t="s">
        <v>641</v>
      </c>
      <c r="D9889" s="358">
        <v>18.23</v>
      </c>
    </row>
    <row r="9890" spans="1:4" ht="25.5">
      <c r="A9890" s="356">
        <v>3922</v>
      </c>
      <c r="B9890" s="357" t="s">
        <v>10335</v>
      </c>
      <c r="C9890" s="356" t="s">
        <v>641</v>
      </c>
      <c r="D9890" s="358">
        <v>16.77</v>
      </c>
    </row>
    <row r="9891" spans="1:4" ht="25.5">
      <c r="A9891" s="356">
        <v>3924</v>
      </c>
      <c r="B9891" s="357" t="s">
        <v>10336</v>
      </c>
      <c r="C9891" s="356" t="s">
        <v>641</v>
      </c>
      <c r="D9891" s="358">
        <v>18.23</v>
      </c>
    </row>
    <row r="9892" spans="1:4" ht="25.5">
      <c r="A9892" s="356">
        <v>3923</v>
      </c>
      <c r="B9892" s="357" t="s">
        <v>10337</v>
      </c>
      <c r="C9892" s="356" t="s">
        <v>641</v>
      </c>
      <c r="D9892" s="358">
        <v>18.23</v>
      </c>
    </row>
    <row r="9893" spans="1:4" ht="25.5">
      <c r="A9893" s="356">
        <v>3937</v>
      </c>
      <c r="B9893" s="357" t="s">
        <v>10338</v>
      </c>
      <c r="C9893" s="356" t="s">
        <v>641</v>
      </c>
      <c r="D9893" s="358">
        <v>15.04</v>
      </c>
    </row>
    <row r="9894" spans="1:4" ht="25.5">
      <c r="A9894" s="356">
        <v>3921</v>
      </c>
      <c r="B9894" s="357" t="s">
        <v>10339</v>
      </c>
      <c r="C9894" s="356" t="s">
        <v>641</v>
      </c>
      <c r="D9894" s="358">
        <v>15.05</v>
      </c>
    </row>
    <row r="9895" spans="1:4" ht="25.5">
      <c r="A9895" s="356">
        <v>3920</v>
      </c>
      <c r="B9895" s="357" t="s">
        <v>10340</v>
      </c>
      <c r="C9895" s="356" t="s">
        <v>641</v>
      </c>
      <c r="D9895" s="358">
        <v>15.04</v>
      </c>
    </row>
    <row r="9896" spans="1:4" ht="25.5">
      <c r="A9896" s="356">
        <v>3938</v>
      </c>
      <c r="B9896" s="357" t="s">
        <v>10341</v>
      </c>
      <c r="C9896" s="356" t="s">
        <v>641</v>
      </c>
      <c r="D9896" s="358">
        <v>9.92</v>
      </c>
    </row>
    <row r="9897" spans="1:4" ht="25.5">
      <c r="A9897" s="356">
        <v>3919</v>
      </c>
      <c r="B9897" s="357" t="s">
        <v>10342</v>
      </c>
      <c r="C9897" s="356" t="s">
        <v>641</v>
      </c>
      <c r="D9897" s="358">
        <v>10.11</v>
      </c>
    </row>
    <row r="9898" spans="1:4" ht="25.5">
      <c r="A9898" s="356">
        <v>3927</v>
      </c>
      <c r="B9898" s="357" t="s">
        <v>10343</v>
      </c>
      <c r="C9898" s="356" t="s">
        <v>641</v>
      </c>
      <c r="D9898" s="358">
        <v>51.21</v>
      </c>
    </row>
    <row r="9899" spans="1:4" ht="25.5">
      <c r="A9899" s="356">
        <v>3928</v>
      </c>
      <c r="B9899" s="357" t="s">
        <v>10344</v>
      </c>
      <c r="C9899" s="356" t="s">
        <v>641</v>
      </c>
      <c r="D9899" s="358">
        <v>51.21</v>
      </c>
    </row>
    <row r="9900" spans="1:4" ht="25.5">
      <c r="A9900" s="356">
        <v>3926</v>
      </c>
      <c r="B9900" s="357" t="s">
        <v>10345</v>
      </c>
      <c r="C9900" s="356" t="s">
        <v>641</v>
      </c>
      <c r="D9900" s="358">
        <v>29.2</v>
      </c>
    </row>
    <row r="9901" spans="1:4" ht="25.5">
      <c r="A9901" s="356">
        <v>3935</v>
      </c>
      <c r="B9901" s="357" t="s">
        <v>10346</v>
      </c>
      <c r="C9901" s="356" t="s">
        <v>641</v>
      </c>
      <c r="D9901" s="358">
        <v>29.2</v>
      </c>
    </row>
    <row r="9902" spans="1:4" ht="25.5">
      <c r="A9902" s="356">
        <v>3925</v>
      </c>
      <c r="B9902" s="357" t="s">
        <v>10347</v>
      </c>
      <c r="C9902" s="356" t="s">
        <v>641</v>
      </c>
      <c r="D9902" s="358">
        <v>29.2</v>
      </c>
    </row>
    <row r="9903" spans="1:4" ht="25.5">
      <c r="A9903" s="356">
        <v>12406</v>
      </c>
      <c r="B9903" s="357" t="s">
        <v>10348</v>
      </c>
      <c r="C9903" s="356" t="s">
        <v>641</v>
      </c>
      <c r="D9903" s="358">
        <v>7.17</v>
      </c>
    </row>
    <row r="9904" spans="1:4" ht="25.5">
      <c r="A9904" s="356">
        <v>3929</v>
      </c>
      <c r="B9904" s="357" t="s">
        <v>10349</v>
      </c>
      <c r="C9904" s="356" t="s">
        <v>641</v>
      </c>
      <c r="D9904" s="358">
        <v>78.03</v>
      </c>
    </row>
    <row r="9905" spans="1:4" ht="25.5">
      <c r="A9905" s="356">
        <v>3931</v>
      </c>
      <c r="B9905" s="357" t="s">
        <v>10350</v>
      </c>
      <c r="C9905" s="356" t="s">
        <v>641</v>
      </c>
      <c r="D9905" s="358">
        <v>78.03</v>
      </c>
    </row>
    <row r="9906" spans="1:4" ht="25.5">
      <c r="A9906" s="356">
        <v>3930</v>
      </c>
      <c r="B9906" s="357" t="s">
        <v>10351</v>
      </c>
      <c r="C9906" s="356" t="s">
        <v>641</v>
      </c>
      <c r="D9906" s="358">
        <v>78.03</v>
      </c>
    </row>
    <row r="9907" spans="1:4" ht="25.5">
      <c r="A9907" s="356">
        <v>3932</v>
      </c>
      <c r="B9907" s="357" t="s">
        <v>10352</v>
      </c>
      <c r="C9907" s="356" t="s">
        <v>641</v>
      </c>
      <c r="D9907" s="358">
        <v>134.74</v>
      </c>
    </row>
    <row r="9908" spans="1:4" ht="25.5">
      <c r="A9908" s="356">
        <v>3933</v>
      </c>
      <c r="B9908" s="357" t="s">
        <v>10353</v>
      </c>
      <c r="C9908" s="356" t="s">
        <v>641</v>
      </c>
      <c r="D9908" s="358">
        <v>134.74</v>
      </c>
    </row>
    <row r="9909" spans="1:4" ht="25.5">
      <c r="A9909" s="356">
        <v>3934</v>
      </c>
      <c r="B9909" s="357" t="s">
        <v>10354</v>
      </c>
      <c r="C9909" s="356" t="s">
        <v>641</v>
      </c>
      <c r="D9909" s="358">
        <v>134.74</v>
      </c>
    </row>
    <row r="9910" spans="1:4" ht="38.25">
      <c r="A9910" s="356">
        <v>40355</v>
      </c>
      <c r="B9910" s="357" t="s">
        <v>10355</v>
      </c>
      <c r="C9910" s="356" t="s">
        <v>641</v>
      </c>
      <c r="D9910" s="358">
        <v>11.07</v>
      </c>
    </row>
    <row r="9911" spans="1:4" ht="38.25">
      <c r="A9911" s="356">
        <v>40364</v>
      </c>
      <c r="B9911" s="357" t="s">
        <v>10356</v>
      </c>
      <c r="C9911" s="356" t="s">
        <v>641</v>
      </c>
      <c r="D9911" s="358">
        <v>51.84</v>
      </c>
    </row>
    <row r="9912" spans="1:4" ht="38.25">
      <c r="A9912" s="356">
        <v>40361</v>
      </c>
      <c r="B9912" s="357" t="s">
        <v>10357</v>
      </c>
      <c r="C9912" s="356" t="s">
        <v>641</v>
      </c>
      <c r="D9912" s="358">
        <v>40.54</v>
      </c>
    </row>
    <row r="9913" spans="1:4" ht="38.25">
      <c r="A9913" s="356">
        <v>40358</v>
      </c>
      <c r="B9913" s="357" t="s">
        <v>10358</v>
      </c>
      <c r="C9913" s="356" t="s">
        <v>641</v>
      </c>
      <c r="D9913" s="358">
        <v>15.45</v>
      </c>
    </row>
    <row r="9914" spans="1:4" ht="38.25">
      <c r="A9914" s="356">
        <v>40370</v>
      </c>
      <c r="B9914" s="357" t="s">
        <v>10359</v>
      </c>
      <c r="C9914" s="356" t="s">
        <v>641</v>
      </c>
      <c r="D9914" s="358">
        <v>164.49</v>
      </c>
    </row>
    <row r="9915" spans="1:4" ht="38.25">
      <c r="A9915" s="356">
        <v>40367</v>
      </c>
      <c r="B9915" s="357" t="s">
        <v>10360</v>
      </c>
      <c r="C9915" s="356" t="s">
        <v>641</v>
      </c>
      <c r="D9915" s="358">
        <v>81.760000000000005</v>
      </c>
    </row>
    <row r="9916" spans="1:4" ht="38.25">
      <c r="A9916" s="356">
        <v>40373</v>
      </c>
      <c r="B9916" s="357" t="s">
        <v>10361</v>
      </c>
      <c r="C9916" s="356" t="s">
        <v>641</v>
      </c>
      <c r="D9916" s="358">
        <v>222.44</v>
      </c>
    </row>
    <row r="9917" spans="1:4" ht="38.25">
      <c r="A9917" s="356">
        <v>38947</v>
      </c>
      <c r="B9917" s="357" t="s">
        <v>10362</v>
      </c>
      <c r="C9917" s="356" t="s">
        <v>641</v>
      </c>
      <c r="D9917" s="358">
        <v>9.39</v>
      </c>
    </row>
    <row r="9918" spans="1:4" ht="38.25">
      <c r="A9918" s="356">
        <v>38948</v>
      </c>
      <c r="B9918" s="357" t="s">
        <v>10363</v>
      </c>
      <c r="C9918" s="356" t="s">
        <v>641</v>
      </c>
      <c r="D9918" s="358">
        <v>14.99</v>
      </c>
    </row>
    <row r="9919" spans="1:4" ht="38.25">
      <c r="A9919" s="356">
        <v>38949</v>
      </c>
      <c r="B9919" s="357" t="s">
        <v>10364</v>
      </c>
      <c r="C9919" s="356" t="s">
        <v>641</v>
      </c>
      <c r="D9919" s="358">
        <v>16.63</v>
      </c>
    </row>
    <row r="9920" spans="1:4" ht="38.25">
      <c r="A9920" s="356">
        <v>38951</v>
      </c>
      <c r="B9920" s="357" t="s">
        <v>10365</v>
      </c>
      <c r="C9920" s="356" t="s">
        <v>641</v>
      </c>
      <c r="D9920" s="358">
        <v>26.3</v>
      </c>
    </row>
    <row r="9921" spans="1:4" ht="25.5">
      <c r="A9921" s="356">
        <v>39312</v>
      </c>
      <c r="B9921" s="357" t="s">
        <v>10366</v>
      </c>
      <c r="C9921" s="356" t="s">
        <v>641</v>
      </c>
      <c r="D9921" s="358">
        <v>20.399999999999999</v>
      </c>
    </row>
    <row r="9922" spans="1:4" ht="25.5">
      <c r="A9922" s="356">
        <v>39313</v>
      </c>
      <c r="B9922" s="357" t="s">
        <v>10367</v>
      </c>
      <c r="C9922" s="356" t="s">
        <v>641</v>
      </c>
      <c r="D9922" s="358">
        <v>26.63</v>
      </c>
    </row>
    <row r="9923" spans="1:4" ht="25.5">
      <c r="A9923" s="356">
        <v>38950</v>
      </c>
      <c r="B9923" s="357" t="s">
        <v>10368</v>
      </c>
      <c r="C9923" s="356" t="s">
        <v>641</v>
      </c>
      <c r="D9923" s="358">
        <v>40.08</v>
      </c>
    </row>
    <row r="9924" spans="1:4" ht="25.5">
      <c r="A9924" s="356">
        <v>39314</v>
      </c>
      <c r="B9924" s="357" t="s">
        <v>10369</v>
      </c>
      <c r="C9924" s="356" t="s">
        <v>641</v>
      </c>
      <c r="D9924" s="358">
        <v>42.28</v>
      </c>
    </row>
    <row r="9925" spans="1:4" ht="25.5">
      <c r="A9925" s="356">
        <v>3907</v>
      </c>
      <c r="B9925" s="357" t="s">
        <v>10370</v>
      </c>
      <c r="C9925" s="356" t="s">
        <v>641</v>
      </c>
      <c r="D9925" s="358">
        <v>4.25</v>
      </c>
    </row>
    <row r="9926" spans="1:4" ht="25.5">
      <c r="A9926" s="356">
        <v>3889</v>
      </c>
      <c r="B9926" s="357" t="s">
        <v>10371</v>
      </c>
      <c r="C9926" s="356" t="s">
        <v>641</v>
      </c>
      <c r="D9926" s="358">
        <v>3.25</v>
      </c>
    </row>
    <row r="9927" spans="1:4" ht="25.5">
      <c r="A9927" s="356">
        <v>3868</v>
      </c>
      <c r="B9927" s="357" t="s">
        <v>10372</v>
      </c>
      <c r="C9927" s="356" t="s">
        <v>641</v>
      </c>
      <c r="D9927" s="358">
        <v>1.26</v>
      </c>
    </row>
    <row r="9928" spans="1:4" ht="25.5">
      <c r="A9928" s="356">
        <v>3869</v>
      </c>
      <c r="B9928" s="357" t="s">
        <v>10373</v>
      </c>
      <c r="C9928" s="356" t="s">
        <v>641</v>
      </c>
      <c r="D9928" s="358">
        <v>3.62</v>
      </c>
    </row>
    <row r="9929" spans="1:4" ht="25.5">
      <c r="A9929" s="356">
        <v>3872</v>
      </c>
      <c r="B9929" s="357" t="s">
        <v>10374</v>
      </c>
      <c r="C9929" s="356" t="s">
        <v>641</v>
      </c>
      <c r="D9929" s="358">
        <v>4.3899999999999997</v>
      </c>
    </row>
    <row r="9930" spans="1:4" ht="25.5">
      <c r="A9930" s="356">
        <v>3850</v>
      </c>
      <c r="B9930" s="357" t="s">
        <v>10375</v>
      </c>
      <c r="C9930" s="356" t="s">
        <v>641</v>
      </c>
      <c r="D9930" s="358">
        <v>11.32</v>
      </c>
    </row>
    <row r="9931" spans="1:4" ht="25.5">
      <c r="A9931" s="356">
        <v>38023</v>
      </c>
      <c r="B9931" s="357" t="s">
        <v>10376</v>
      </c>
      <c r="C9931" s="356" t="s">
        <v>641</v>
      </c>
      <c r="D9931" s="358">
        <v>4.7699999999999996</v>
      </c>
    </row>
    <row r="9932" spans="1:4" ht="25.5">
      <c r="A9932" s="356">
        <v>37986</v>
      </c>
      <c r="B9932" s="357" t="s">
        <v>10377</v>
      </c>
      <c r="C9932" s="356" t="s">
        <v>641</v>
      </c>
      <c r="D9932" s="358">
        <v>2.7</v>
      </c>
    </row>
    <row r="9933" spans="1:4" ht="25.5">
      <c r="A9933" s="356">
        <v>37987</v>
      </c>
      <c r="B9933" s="357" t="s">
        <v>10378</v>
      </c>
      <c r="C9933" s="356" t="s">
        <v>641</v>
      </c>
      <c r="D9933" s="358">
        <v>201.81</v>
      </c>
    </row>
    <row r="9934" spans="1:4" ht="25.5">
      <c r="A9934" s="356">
        <v>37988</v>
      </c>
      <c r="B9934" s="357" t="s">
        <v>10379</v>
      </c>
      <c r="C9934" s="356" t="s">
        <v>641</v>
      </c>
      <c r="D9934" s="358">
        <v>329.18</v>
      </c>
    </row>
    <row r="9935" spans="1:4" ht="25.5">
      <c r="A9935" s="356">
        <v>21120</v>
      </c>
      <c r="B9935" s="357" t="s">
        <v>10380</v>
      </c>
      <c r="C9935" s="356" t="s">
        <v>641</v>
      </c>
      <c r="D9935" s="358">
        <v>16.399999999999999</v>
      </c>
    </row>
    <row r="9936" spans="1:4" ht="25.5">
      <c r="A9936" s="356">
        <v>39318</v>
      </c>
      <c r="B9936" s="357" t="s">
        <v>10381</v>
      </c>
      <c r="C9936" s="356" t="s">
        <v>641</v>
      </c>
      <c r="D9936" s="358">
        <v>13.53</v>
      </c>
    </row>
    <row r="9937" spans="1:4">
      <c r="A9937" s="356">
        <v>20162</v>
      </c>
      <c r="B9937" s="357" t="s">
        <v>10382</v>
      </c>
      <c r="C9937" s="356" t="s">
        <v>641</v>
      </c>
      <c r="D9937" s="358">
        <v>16.309999999999999</v>
      </c>
    </row>
    <row r="9938" spans="1:4" ht="25.5">
      <c r="A9938" s="356">
        <v>40366</v>
      </c>
      <c r="B9938" s="357" t="s">
        <v>10383</v>
      </c>
      <c r="C9938" s="356" t="s">
        <v>641</v>
      </c>
      <c r="D9938" s="358">
        <v>40.44</v>
      </c>
    </row>
    <row r="9939" spans="1:4" ht="25.5">
      <c r="A9939" s="356">
        <v>40363</v>
      </c>
      <c r="B9939" s="357" t="s">
        <v>10384</v>
      </c>
      <c r="C9939" s="356" t="s">
        <v>641</v>
      </c>
      <c r="D9939" s="358">
        <v>31.63</v>
      </c>
    </row>
    <row r="9940" spans="1:4" ht="25.5">
      <c r="A9940" s="356">
        <v>40354</v>
      </c>
      <c r="B9940" s="357" t="s">
        <v>10385</v>
      </c>
      <c r="C9940" s="356" t="s">
        <v>641</v>
      </c>
      <c r="D9940" s="358">
        <v>13.77</v>
      </c>
    </row>
    <row r="9941" spans="1:4" ht="25.5">
      <c r="A9941" s="356">
        <v>40360</v>
      </c>
      <c r="B9941" s="357" t="s">
        <v>10386</v>
      </c>
      <c r="C9941" s="356" t="s">
        <v>641</v>
      </c>
      <c r="D9941" s="358">
        <v>20.73</v>
      </c>
    </row>
    <row r="9942" spans="1:4" ht="25.5">
      <c r="A9942" s="356">
        <v>40372</v>
      </c>
      <c r="B9942" s="357" t="s">
        <v>10387</v>
      </c>
      <c r="C9942" s="356" t="s">
        <v>641</v>
      </c>
      <c r="D9942" s="358">
        <v>128.05000000000001</v>
      </c>
    </row>
    <row r="9943" spans="1:4" ht="25.5">
      <c r="A9943" s="356">
        <v>40369</v>
      </c>
      <c r="B9943" s="357" t="s">
        <v>10388</v>
      </c>
      <c r="C9943" s="356" t="s">
        <v>641</v>
      </c>
      <c r="D9943" s="358">
        <v>63.73</v>
      </c>
    </row>
    <row r="9944" spans="1:4" ht="25.5">
      <c r="A9944" s="356">
        <v>40357</v>
      </c>
      <c r="B9944" s="357" t="s">
        <v>10389</v>
      </c>
      <c r="C9944" s="356" t="s">
        <v>641</v>
      </c>
      <c r="D9944" s="358">
        <v>15.45</v>
      </c>
    </row>
    <row r="9945" spans="1:4" ht="25.5">
      <c r="A9945" s="356">
        <v>40375</v>
      </c>
      <c r="B9945" s="357" t="s">
        <v>10390</v>
      </c>
      <c r="C9945" s="356" t="s">
        <v>641</v>
      </c>
      <c r="D9945" s="358">
        <v>173.34</v>
      </c>
    </row>
    <row r="9946" spans="1:4" ht="25.5">
      <c r="A9946" s="356">
        <v>1893</v>
      </c>
      <c r="B9946" s="357" t="s">
        <v>10391</v>
      </c>
      <c r="C9946" s="356" t="s">
        <v>641</v>
      </c>
      <c r="D9946" s="358">
        <v>2.6</v>
      </c>
    </row>
    <row r="9947" spans="1:4" ht="25.5">
      <c r="A9947" s="356">
        <v>1902</v>
      </c>
      <c r="B9947" s="357" t="s">
        <v>10392</v>
      </c>
      <c r="C9947" s="356" t="s">
        <v>641</v>
      </c>
      <c r="D9947" s="358">
        <v>1.89</v>
      </c>
    </row>
    <row r="9948" spans="1:4" ht="25.5">
      <c r="A9948" s="356">
        <v>1901</v>
      </c>
      <c r="B9948" s="357" t="s">
        <v>10393</v>
      </c>
      <c r="C9948" s="356" t="s">
        <v>641</v>
      </c>
      <c r="D9948" s="358">
        <v>0.59</v>
      </c>
    </row>
    <row r="9949" spans="1:4" ht="25.5">
      <c r="A9949" s="356">
        <v>1892</v>
      </c>
      <c r="B9949" s="357" t="s">
        <v>10394</v>
      </c>
      <c r="C9949" s="356" t="s">
        <v>641</v>
      </c>
      <c r="D9949" s="358">
        <v>1.22</v>
      </c>
    </row>
    <row r="9950" spans="1:4" ht="25.5">
      <c r="A9950" s="356">
        <v>1907</v>
      </c>
      <c r="B9950" s="357" t="s">
        <v>10395</v>
      </c>
      <c r="C9950" s="356" t="s">
        <v>641</v>
      </c>
      <c r="D9950" s="358">
        <v>8.3800000000000008</v>
      </c>
    </row>
    <row r="9951" spans="1:4" ht="25.5">
      <c r="A9951" s="356">
        <v>1894</v>
      </c>
      <c r="B9951" s="357" t="s">
        <v>10396</v>
      </c>
      <c r="C9951" s="356" t="s">
        <v>641</v>
      </c>
      <c r="D9951" s="358">
        <v>3.77</v>
      </c>
    </row>
    <row r="9952" spans="1:4" ht="25.5">
      <c r="A9952" s="356">
        <v>1891</v>
      </c>
      <c r="B9952" s="357" t="s">
        <v>10397</v>
      </c>
      <c r="C9952" s="356" t="s">
        <v>641</v>
      </c>
      <c r="D9952" s="358">
        <v>0.87</v>
      </c>
    </row>
    <row r="9953" spans="1:4" ht="25.5">
      <c r="A9953" s="356">
        <v>1896</v>
      </c>
      <c r="B9953" s="357" t="s">
        <v>10398</v>
      </c>
      <c r="C9953" s="356" t="s">
        <v>641</v>
      </c>
      <c r="D9953" s="358">
        <v>11.25</v>
      </c>
    </row>
    <row r="9954" spans="1:4" ht="25.5">
      <c r="A9954" s="356">
        <v>1895</v>
      </c>
      <c r="B9954" s="357" t="s">
        <v>10399</v>
      </c>
      <c r="C9954" s="356" t="s">
        <v>641</v>
      </c>
      <c r="D9954" s="358">
        <v>19.78</v>
      </c>
    </row>
    <row r="9955" spans="1:4" ht="25.5">
      <c r="A9955" s="356">
        <v>2641</v>
      </c>
      <c r="B9955" s="357" t="s">
        <v>10400</v>
      </c>
      <c r="C9955" s="356" t="s">
        <v>641</v>
      </c>
      <c r="D9955" s="358">
        <v>25.34</v>
      </c>
    </row>
    <row r="9956" spans="1:4" ht="25.5">
      <c r="A9956" s="356">
        <v>2636</v>
      </c>
      <c r="B9956" s="357" t="s">
        <v>10401</v>
      </c>
      <c r="C9956" s="356" t="s">
        <v>641</v>
      </c>
      <c r="D9956" s="358">
        <v>1.63</v>
      </c>
    </row>
    <row r="9957" spans="1:4" ht="25.5">
      <c r="A9957" s="356">
        <v>2637</v>
      </c>
      <c r="B9957" s="357" t="s">
        <v>10402</v>
      </c>
      <c r="C9957" s="356" t="s">
        <v>641</v>
      </c>
      <c r="D9957" s="358">
        <v>1.73</v>
      </c>
    </row>
    <row r="9958" spans="1:4" ht="25.5">
      <c r="A9958" s="356">
        <v>2638</v>
      </c>
      <c r="B9958" s="357" t="s">
        <v>10403</v>
      </c>
      <c r="C9958" s="356" t="s">
        <v>641</v>
      </c>
      <c r="D9958" s="358">
        <v>2.02</v>
      </c>
    </row>
    <row r="9959" spans="1:4" ht="25.5">
      <c r="A9959" s="356">
        <v>2639</v>
      </c>
      <c r="B9959" s="357" t="s">
        <v>10404</v>
      </c>
      <c r="C9959" s="356" t="s">
        <v>641</v>
      </c>
      <c r="D9959" s="358">
        <v>3.58</v>
      </c>
    </row>
    <row r="9960" spans="1:4" ht="25.5">
      <c r="A9960" s="356">
        <v>2644</v>
      </c>
      <c r="B9960" s="357" t="s">
        <v>10405</v>
      </c>
      <c r="C9960" s="356" t="s">
        <v>641</v>
      </c>
      <c r="D9960" s="358">
        <v>5.18</v>
      </c>
    </row>
    <row r="9961" spans="1:4" ht="25.5">
      <c r="A9961" s="356">
        <v>2643</v>
      </c>
      <c r="B9961" s="357" t="s">
        <v>10406</v>
      </c>
      <c r="C9961" s="356" t="s">
        <v>641</v>
      </c>
      <c r="D9961" s="358">
        <v>7.22</v>
      </c>
    </row>
    <row r="9962" spans="1:4" ht="25.5">
      <c r="A9962" s="356">
        <v>2640</v>
      </c>
      <c r="B9962" s="357" t="s">
        <v>10407</v>
      </c>
      <c r="C9962" s="356" t="s">
        <v>641</v>
      </c>
      <c r="D9962" s="358">
        <v>10.55</v>
      </c>
    </row>
    <row r="9963" spans="1:4" ht="25.5">
      <c r="A9963" s="356">
        <v>2642</v>
      </c>
      <c r="B9963" s="357" t="s">
        <v>10408</v>
      </c>
      <c r="C9963" s="356" t="s">
        <v>641</v>
      </c>
      <c r="D9963" s="358">
        <v>16.059999999999999</v>
      </c>
    </row>
    <row r="9964" spans="1:4" ht="25.5">
      <c r="A9964" s="356">
        <v>38943</v>
      </c>
      <c r="B9964" s="357" t="s">
        <v>10409</v>
      </c>
      <c r="C9964" s="356" t="s">
        <v>641</v>
      </c>
      <c r="D9964" s="358">
        <v>6.93</v>
      </c>
    </row>
    <row r="9965" spans="1:4" ht="25.5">
      <c r="A9965" s="356">
        <v>38944</v>
      </c>
      <c r="B9965" s="357" t="s">
        <v>10410</v>
      </c>
      <c r="C9965" s="356" t="s">
        <v>641</v>
      </c>
      <c r="D9965" s="358">
        <v>10.72</v>
      </c>
    </row>
    <row r="9966" spans="1:4" ht="25.5">
      <c r="A9966" s="356">
        <v>38945</v>
      </c>
      <c r="B9966" s="357" t="s">
        <v>10411</v>
      </c>
      <c r="C9966" s="356" t="s">
        <v>641</v>
      </c>
      <c r="D9966" s="358">
        <v>21.74</v>
      </c>
    </row>
    <row r="9967" spans="1:4" ht="25.5">
      <c r="A9967" s="356">
        <v>38946</v>
      </c>
      <c r="B9967" s="357" t="s">
        <v>10412</v>
      </c>
      <c r="C9967" s="356" t="s">
        <v>641</v>
      </c>
      <c r="D9967" s="358">
        <v>32.42</v>
      </c>
    </row>
    <row r="9968" spans="1:4" ht="25.5">
      <c r="A9968" s="356">
        <v>39308</v>
      </c>
      <c r="B9968" s="357" t="s">
        <v>10413</v>
      </c>
      <c r="C9968" s="356" t="s">
        <v>641</v>
      </c>
      <c r="D9968" s="358">
        <v>14.14</v>
      </c>
    </row>
    <row r="9969" spans="1:4" ht="25.5">
      <c r="A9969" s="356">
        <v>39309</v>
      </c>
      <c r="B9969" s="357" t="s">
        <v>10414</v>
      </c>
      <c r="C9969" s="356" t="s">
        <v>641</v>
      </c>
      <c r="D9969" s="358">
        <v>20.45</v>
      </c>
    </row>
    <row r="9970" spans="1:4" ht="25.5">
      <c r="A9970" s="356">
        <v>39310</v>
      </c>
      <c r="B9970" s="357" t="s">
        <v>10415</v>
      </c>
      <c r="C9970" s="356" t="s">
        <v>641</v>
      </c>
      <c r="D9970" s="358">
        <v>30.98</v>
      </c>
    </row>
    <row r="9971" spans="1:4" ht="25.5">
      <c r="A9971" s="356">
        <v>39311</v>
      </c>
      <c r="B9971" s="357" t="s">
        <v>10416</v>
      </c>
      <c r="C9971" s="356" t="s">
        <v>641</v>
      </c>
      <c r="D9971" s="358">
        <v>46.56</v>
      </c>
    </row>
    <row r="9972" spans="1:4" ht="25.5">
      <c r="A9972" s="356">
        <v>39855</v>
      </c>
      <c r="B9972" s="357" t="s">
        <v>10417</v>
      </c>
      <c r="C9972" s="356" t="s">
        <v>641</v>
      </c>
      <c r="D9972" s="358">
        <v>3.02</v>
      </c>
    </row>
    <row r="9973" spans="1:4" ht="25.5">
      <c r="A9973" s="356">
        <v>39856</v>
      </c>
      <c r="B9973" s="357" t="s">
        <v>10418</v>
      </c>
      <c r="C9973" s="356" t="s">
        <v>641</v>
      </c>
      <c r="D9973" s="358">
        <v>7.11</v>
      </c>
    </row>
    <row r="9974" spans="1:4" ht="25.5">
      <c r="A9974" s="356">
        <v>39857</v>
      </c>
      <c r="B9974" s="357" t="s">
        <v>10419</v>
      </c>
      <c r="C9974" s="356" t="s">
        <v>641</v>
      </c>
      <c r="D9974" s="358">
        <v>11.51</v>
      </c>
    </row>
    <row r="9975" spans="1:4" ht="25.5">
      <c r="A9975" s="356">
        <v>39858</v>
      </c>
      <c r="B9975" s="357" t="s">
        <v>10420</v>
      </c>
      <c r="C9975" s="356" t="s">
        <v>641</v>
      </c>
      <c r="D9975" s="358">
        <v>25.55</v>
      </c>
    </row>
    <row r="9976" spans="1:4" ht="25.5">
      <c r="A9976" s="356">
        <v>39859</v>
      </c>
      <c r="B9976" s="357" t="s">
        <v>10421</v>
      </c>
      <c r="C9976" s="356" t="s">
        <v>641</v>
      </c>
      <c r="D9976" s="358">
        <v>39.380000000000003</v>
      </c>
    </row>
    <row r="9977" spans="1:4" ht="25.5">
      <c r="A9977" s="356">
        <v>39860</v>
      </c>
      <c r="B9977" s="357" t="s">
        <v>10422</v>
      </c>
      <c r="C9977" s="356" t="s">
        <v>641</v>
      </c>
      <c r="D9977" s="358">
        <v>60.43</v>
      </c>
    </row>
    <row r="9978" spans="1:4" ht="25.5">
      <c r="A9978" s="356">
        <v>39861</v>
      </c>
      <c r="B9978" s="357" t="s">
        <v>10423</v>
      </c>
      <c r="C9978" s="356" t="s">
        <v>641</v>
      </c>
      <c r="D9978" s="358">
        <v>172.54</v>
      </c>
    </row>
    <row r="9979" spans="1:4" ht="25.5">
      <c r="A9979" s="356">
        <v>38447</v>
      </c>
      <c r="B9979" s="357" t="s">
        <v>10424</v>
      </c>
      <c r="C9979" s="356" t="s">
        <v>641</v>
      </c>
      <c r="D9979" s="358">
        <v>129.41999999999999</v>
      </c>
    </row>
    <row r="9980" spans="1:4" ht="25.5">
      <c r="A9980" s="356">
        <v>36320</v>
      </c>
      <c r="B9980" s="357" t="s">
        <v>10425</v>
      </c>
      <c r="C9980" s="356" t="s">
        <v>641</v>
      </c>
      <c r="D9980" s="358">
        <v>1.87</v>
      </c>
    </row>
    <row r="9981" spans="1:4" ht="25.5">
      <c r="A9981" s="356">
        <v>36324</v>
      </c>
      <c r="B9981" s="357" t="s">
        <v>10426</v>
      </c>
      <c r="C9981" s="356" t="s">
        <v>641</v>
      </c>
      <c r="D9981" s="358">
        <v>2.84</v>
      </c>
    </row>
    <row r="9982" spans="1:4" ht="25.5">
      <c r="A9982" s="356">
        <v>38441</v>
      </c>
      <c r="B9982" s="357" t="s">
        <v>10427</v>
      </c>
      <c r="C9982" s="356" t="s">
        <v>641</v>
      </c>
      <c r="D9982" s="358">
        <v>3.73</v>
      </c>
    </row>
    <row r="9983" spans="1:4" ht="25.5">
      <c r="A9983" s="356">
        <v>38442</v>
      </c>
      <c r="B9983" s="357" t="s">
        <v>10428</v>
      </c>
      <c r="C9983" s="356" t="s">
        <v>641</v>
      </c>
      <c r="D9983" s="358">
        <v>9.49</v>
      </c>
    </row>
    <row r="9984" spans="1:4" ht="25.5">
      <c r="A9984" s="356">
        <v>38443</v>
      </c>
      <c r="B9984" s="357" t="s">
        <v>10429</v>
      </c>
      <c r="C9984" s="356" t="s">
        <v>641</v>
      </c>
      <c r="D9984" s="358">
        <v>14.33</v>
      </c>
    </row>
    <row r="9985" spans="1:4" ht="25.5">
      <c r="A9985" s="356">
        <v>38444</v>
      </c>
      <c r="B9985" s="357" t="s">
        <v>10430</v>
      </c>
      <c r="C9985" s="356" t="s">
        <v>641</v>
      </c>
      <c r="D9985" s="358">
        <v>21.34</v>
      </c>
    </row>
    <row r="9986" spans="1:4" ht="25.5">
      <c r="A9986" s="356">
        <v>38445</v>
      </c>
      <c r="B9986" s="357" t="s">
        <v>10431</v>
      </c>
      <c r="C9986" s="356" t="s">
        <v>641</v>
      </c>
      <c r="D9986" s="358">
        <v>50.12</v>
      </c>
    </row>
    <row r="9987" spans="1:4" ht="25.5">
      <c r="A9987" s="356">
        <v>38446</v>
      </c>
      <c r="B9987" s="357" t="s">
        <v>10432</v>
      </c>
      <c r="C9987" s="356" t="s">
        <v>641</v>
      </c>
      <c r="D9987" s="358">
        <v>80.88</v>
      </c>
    </row>
    <row r="9988" spans="1:4" ht="25.5">
      <c r="A9988" s="356">
        <v>3867</v>
      </c>
      <c r="B9988" s="357" t="s">
        <v>10433</v>
      </c>
      <c r="C9988" s="356" t="s">
        <v>641</v>
      </c>
      <c r="D9988" s="358">
        <v>76.03</v>
      </c>
    </row>
    <row r="9989" spans="1:4" ht="25.5">
      <c r="A9989" s="356">
        <v>3861</v>
      </c>
      <c r="B9989" s="357" t="s">
        <v>10434</v>
      </c>
      <c r="C9989" s="356" t="s">
        <v>641</v>
      </c>
      <c r="D9989" s="358">
        <v>0.63</v>
      </c>
    </row>
    <row r="9990" spans="1:4" ht="25.5">
      <c r="A9990" s="356">
        <v>3904</v>
      </c>
      <c r="B9990" s="357" t="s">
        <v>10435</v>
      </c>
      <c r="C9990" s="356" t="s">
        <v>641</v>
      </c>
      <c r="D9990" s="358">
        <v>0.77</v>
      </c>
    </row>
    <row r="9991" spans="1:4" ht="25.5">
      <c r="A9991" s="356">
        <v>3903</v>
      </c>
      <c r="B9991" s="357" t="s">
        <v>10436</v>
      </c>
      <c r="C9991" s="356" t="s">
        <v>641</v>
      </c>
      <c r="D9991" s="358">
        <v>1.89</v>
      </c>
    </row>
    <row r="9992" spans="1:4" ht="25.5">
      <c r="A9992" s="356">
        <v>3862</v>
      </c>
      <c r="B9992" s="357" t="s">
        <v>10437</v>
      </c>
      <c r="C9992" s="356" t="s">
        <v>641</v>
      </c>
      <c r="D9992" s="358">
        <v>3.85</v>
      </c>
    </row>
    <row r="9993" spans="1:4" ht="25.5">
      <c r="A9993" s="356">
        <v>3863</v>
      </c>
      <c r="B9993" s="357" t="s">
        <v>10438</v>
      </c>
      <c r="C9993" s="356" t="s">
        <v>641</v>
      </c>
      <c r="D9993" s="358">
        <v>4.5199999999999996</v>
      </c>
    </row>
    <row r="9994" spans="1:4" ht="25.5">
      <c r="A9994" s="356">
        <v>3864</v>
      </c>
      <c r="B9994" s="357" t="s">
        <v>10439</v>
      </c>
      <c r="C9994" s="356" t="s">
        <v>641</v>
      </c>
      <c r="D9994" s="358">
        <v>11.77</v>
      </c>
    </row>
    <row r="9995" spans="1:4" ht="25.5">
      <c r="A9995" s="356">
        <v>3865</v>
      </c>
      <c r="B9995" s="357" t="s">
        <v>10440</v>
      </c>
      <c r="C9995" s="356" t="s">
        <v>641</v>
      </c>
      <c r="D9995" s="358">
        <v>20.48</v>
      </c>
    </row>
    <row r="9996" spans="1:4" ht="25.5">
      <c r="A9996" s="356">
        <v>3866</v>
      </c>
      <c r="B9996" s="357" t="s">
        <v>10441</v>
      </c>
      <c r="C9996" s="356" t="s">
        <v>641</v>
      </c>
      <c r="D9996" s="358">
        <v>46.87</v>
      </c>
    </row>
    <row r="9997" spans="1:4" ht="25.5">
      <c r="A9997" s="356">
        <v>3902</v>
      </c>
      <c r="B9997" s="357" t="s">
        <v>10442</v>
      </c>
      <c r="C9997" s="356" t="s">
        <v>641</v>
      </c>
      <c r="D9997" s="358">
        <v>22.79</v>
      </c>
    </row>
    <row r="9998" spans="1:4" ht="25.5">
      <c r="A9998" s="356">
        <v>3878</v>
      </c>
      <c r="B9998" s="357" t="s">
        <v>10443</v>
      </c>
      <c r="C9998" s="356" t="s">
        <v>641</v>
      </c>
      <c r="D9998" s="358">
        <v>7.2</v>
      </c>
    </row>
    <row r="9999" spans="1:4">
      <c r="A9999" s="356">
        <v>3877</v>
      </c>
      <c r="B9999" s="357" t="s">
        <v>10444</v>
      </c>
      <c r="C9999" s="356" t="s">
        <v>641</v>
      </c>
      <c r="D9999" s="358">
        <v>6.58</v>
      </c>
    </row>
    <row r="10000" spans="1:4">
      <c r="A10000" s="356">
        <v>3879</v>
      </c>
      <c r="B10000" s="357" t="s">
        <v>10445</v>
      </c>
      <c r="C10000" s="356" t="s">
        <v>641</v>
      </c>
      <c r="D10000" s="358">
        <v>14.53</v>
      </c>
    </row>
    <row r="10001" spans="1:4">
      <c r="A10001" s="356">
        <v>3880</v>
      </c>
      <c r="B10001" s="357" t="s">
        <v>10446</v>
      </c>
      <c r="C10001" s="356" t="s">
        <v>641</v>
      </c>
      <c r="D10001" s="358">
        <v>32.78</v>
      </c>
    </row>
    <row r="10002" spans="1:4" ht="25.5">
      <c r="A10002" s="356">
        <v>12892</v>
      </c>
      <c r="B10002" s="357" t="s">
        <v>10447</v>
      </c>
      <c r="C10002" s="356" t="s">
        <v>652</v>
      </c>
      <c r="D10002" s="358">
        <v>12.78</v>
      </c>
    </row>
    <row r="10003" spans="1:4">
      <c r="A10003" s="356">
        <v>3883</v>
      </c>
      <c r="B10003" s="357" t="s">
        <v>10448</v>
      </c>
      <c r="C10003" s="356" t="s">
        <v>641</v>
      </c>
      <c r="D10003" s="358">
        <v>1.51</v>
      </c>
    </row>
    <row r="10004" spans="1:4">
      <c r="A10004" s="356">
        <v>3876</v>
      </c>
      <c r="B10004" s="357" t="s">
        <v>10449</v>
      </c>
      <c r="C10004" s="356" t="s">
        <v>641</v>
      </c>
      <c r="D10004" s="358">
        <v>3.79</v>
      </c>
    </row>
    <row r="10005" spans="1:4">
      <c r="A10005" s="356">
        <v>3884</v>
      </c>
      <c r="B10005" s="357" t="s">
        <v>10450</v>
      </c>
      <c r="C10005" s="356" t="s">
        <v>641</v>
      </c>
      <c r="D10005" s="358">
        <v>2.27</v>
      </c>
    </row>
    <row r="10006" spans="1:4" ht="25.5">
      <c r="A10006" s="356">
        <v>3837</v>
      </c>
      <c r="B10006" s="357" t="s">
        <v>10451</v>
      </c>
      <c r="C10006" s="356" t="s">
        <v>641</v>
      </c>
      <c r="D10006" s="358">
        <v>50.85</v>
      </c>
    </row>
    <row r="10007" spans="1:4" ht="25.5">
      <c r="A10007" s="356">
        <v>3845</v>
      </c>
      <c r="B10007" s="357" t="s">
        <v>10452</v>
      </c>
      <c r="C10007" s="356" t="s">
        <v>641</v>
      </c>
      <c r="D10007" s="358">
        <v>18.579999999999998</v>
      </c>
    </row>
    <row r="10008" spans="1:4" ht="25.5">
      <c r="A10008" s="356">
        <v>11045</v>
      </c>
      <c r="B10008" s="357" t="s">
        <v>10453</v>
      </c>
      <c r="C10008" s="356" t="s">
        <v>641</v>
      </c>
      <c r="D10008" s="358">
        <v>35.83</v>
      </c>
    </row>
    <row r="10009" spans="1:4" ht="25.5">
      <c r="A10009" s="356">
        <v>20170</v>
      </c>
      <c r="B10009" s="357" t="s">
        <v>10454</v>
      </c>
      <c r="C10009" s="356" t="s">
        <v>641</v>
      </c>
      <c r="D10009" s="358">
        <v>13.22</v>
      </c>
    </row>
    <row r="10010" spans="1:4" ht="25.5">
      <c r="A10010" s="356">
        <v>20171</v>
      </c>
      <c r="B10010" s="357" t="s">
        <v>10455</v>
      </c>
      <c r="C10010" s="356" t="s">
        <v>641</v>
      </c>
      <c r="D10010" s="358">
        <v>39.270000000000003</v>
      </c>
    </row>
    <row r="10011" spans="1:4" ht="25.5">
      <c r="A10011" s="356">
        <v>20167</v>
      </c>
      <c r="B10011" s="357" t="s">
        <v>10456</v>
      </c>
      <c r="C10011" s="356" t="s">
        <v>641</v>
      </c>
      <c r="D10011" s="358">
        <v>4.91</v>
      </c>
    </row>
    <row r="10012" spans="1:4" ht="25.5">
      <c r="A10012" s="356">
        <v>20168</v>
      </c>
      <c r="B10012" s="357" t="s">
        <v>10457</v>
      </c>
      <c r="C10012" s="356" t="s">
        <v>641</v>
      </c>
      <c r="D10012" s="358">
        <v>7.7</v>
      </c>
    </row>
    <row r="10013" spans="1:4" ht="25.5">
      <c r="A10013" s="356">
        <v>20169</v>
      </c>
      <c r="B10013" s="357" t="s">
        <v>10458</v>
      </c>
      <c r="C10013" s="356" t="s">
        <v>641</v>
      </c>
      <c r="D10013" s="358">
        <v>10.9</v>
      </c>
    </row>
    <row r="10014" spans="1:4" ht="25.5">
      <c r="A10014" s="356">
        <v>3899</v>
      </c>
      <c r="B10014" s="357" t="s">
        <v>10459</v>
      </c>
      <c r="C10014" s="356" t="s">
        <v>641</v>
      </c>
      <c r="D10014" s="358">
        <v>5.77</v>
      </c>
    </row>
    <row r="10015" spans="1:4" ht="25.5">
      <c r="A10015" s="356">
        <v>38676</v>
      </c>
      <c r="B10015" s="357" t="s">
        <v>10460</v>
      </c>
      <c r="C10015" s="356" t="s">
        <v>641</v>
      </c>
      <c r="D10015" s="358">
        <v>27.94</v>
      </c>
    </row>
    <row r="10016" spans="1:4" ht="25.5">
      <c r="A10016" s="356">
        <v>3897</v>
      </c>
      <c r="B10016" s="357" t="s">
        <v>10461</v>
      </c>
      <c r="C10016" s="356" t="s">
        <v>641</v>
      </c>
      <c r="D10016" s="358">
        <v>1.21</v>
      </c>
    </row>
    <row r="10017" spans="1:4" ht="25.5">
      <c r="A10017" s="356">
        <v>3875</v>
      </c>
      <c r="B10017" s="357" t="s">
        <v>10462</v>
      </c>
      <c r="C10017" s="356" t="s">
        <v>641</v>
      </c>
      <c r="D10017" s="358">
        <v>2.63</v>
      </c>
    </row>
    <row r="10018" spans="1:4" ht="25.5">
      <c r="A10018" s="356">
        <v>3898</v>
      </c>
      <c r="B10018" s="357" t="s">
        <v>10463</v>
      </c>
      <c r="C10018" s="356" t="s">
        <v>641</v>
      </c>
      <c r="D10018" s="358">
        <v>4.9800000000000004</v>
      </c>
    </row>
    <row r="10019" spans="1:4" ht="25.5">
      <c r="A10019" s="356">
        <v>3855</v>
      </c>
      <c r="B10019" s="357" t="s">
        <v>10464</v>
      </c>
      <c r="C10019" s="356" t="s">
        <v>641</v>
      </c>
      <c r="D10019" s="358">
        <v>5.03</v>
      </c>
    </row>
    <row r="10020" spans="1:4" ht="25.5">
      <c r="A10020" s="356">
        <v>3874</v>
      </c>
      <c r="B10020" s="357" t="s">
        <v>10465</v>
      </c>
      <c r="C10020" s="356" t="s">
        <v>641</v>
      </c>
      <c r="D10020" s="358">
        <v>5.34</v>
      </c>
    </row>
    <row r="10021" spans="1:4" ht="25.5">
      <c r="A10021" s="356">
        <v>3870</v>
      </c>
      <c r="B10021" s="357" t="s">
        <v>10466</v>
      </c>
      <c r="C10021" s="356" t="s">
        <v>641</v>
      </c>
      <c r="D10021" s="358">
        <v>6.63</v>
      </c>
    </row>
    <row r="10022" spans="1:4" ht="25.5">
      <c r="A10022" s="356">
        <v>38678</v>
      </c>
      <c r="B10022" s="357" t="s">
        <v>10467</v>
      </c>
      <c r="C10022" s="356" t="s">
        <v>641</v>
      </c>
      <c r="D10022" s="358">
        <v>18.05</v>
      </c>
    </row>
    <row r="10023" spans="1:4" ht="25.5">
      <c r="A10023" s="356">
        <v>3859</v>
      </c>
      <c r="B10023" s="357" t="s">
        <v>10468</v>
      </c>
      <c r="C10023" s="356" t="s">
        <v>641</v>
      </c>
      <c r="D10023" s="358">
        <v>1.33</v>
      </c>
    </row>
    <row r="10024" spans="1:4" ht="25.5">
      <c r="A10024" s="356">
        <v>3856</v>
      </c>
      <c r="B10024" s="357" t="s">
        <v>10469</v>
      </c>
      <c r="C10024" s="356" t="s">
        <v>641</v>
      </c>
      <c r="D10024" s="358">
        <v>1.69</v>
      </c>
    </row>
    <row r="10025" spans="1:4" ht="25.5">
      <c r="A10025" s="356">
        <v>3906</v>
      </c>
      <c r="B10025" s="357" t="s">
        <v>10470</v>
      </c>
      <c r="C10025" s="356" t="s">
        <v>641</v>
      </c>
      <c r="D10025" s="358">
        <v>1.6</v>
      </c>
    </row>
    <row r="10026" spans="1:4" ht="25.5">
      <c r="A10026" s="356">
        <v>3860</v>
      </c>
      <c r="B10026" s="357" t="s">
        <v>10471</v>
      </c>
      <c r="C10026" s="356" t="s">
        <v>641</v>
      </c>
      <c r="D10026" s="358">
        <v>5.25</v>
      </c>
    </row>
    <row r="10027" spans="1:4" ht="25.5">
      <c r="A10027" s="356">
        <v>3905</v>
      </c>
      <c r="B10027" s="357" t="s">
        <v>10472</v>
      </c>
      <c r="C10027" s="356" t="s">
        <v>641</v>
      </c>
      <c r="D10027" s="358">
        <v>11.61</v>
      </c>
    </row>
    <row r="10028" spans="1:4" ht="25.5">
      <c r="A10028" s="356">
        <v>3871</v>
      </c>
      <c r="B10028" s="357" t="s">
        <v>10473</v>
      </c>
      <c r="C10028" s="356" t="s">
        <v>641</v>
      </c>
      <c r="D10028" s="358">
        <v>24.11</v>
      </c>
    </row>
    <row r="10029" spans="1:4" ht="25.5">
      <c r="A10029" s="356">
        <v>37429</v>
      </c>
      <c r="B10029" s="357" t="s">
        <v>10474</v>
      </c>
      <c r="C10029" s="356" t="s">
        <v>641</v>
      </c>
      <c r="D10029" s="358">
        <v>3178.65</v>
      </c>
    </row>
    <row r="10030" spans="1:4" ht="25.5">
      <c r="A10030" s="356">
        <v>37426</v>
      </c>
      <c r="B10030" s="357" t="s">
        <v>10475</v>
      </c>
      <c r="C10030" s="356" t="s">
        <v>641</v>
      </c>
      <c r="D10030" s="358">
        <v>30.57</v>
      </c>
    </row>
    <row r="10031" spans="1:4" ht="25.5">
      <c r="A10031" s="356">
        <v>37427</v>
      </c>
      <c r="B10031" s="357" t="s">
        <v>10476</v>
      </c>
      <c r="C10031" s="356" t="s">
        <v>641</v>
      </c>
      <c r="D10031" s="358">
        <v>72.94</v>
      </c>
    </row>
    <row r="10032" spans="1:4" ht="25.5">
      <c r="A10032" s="356">
        <v>37424</v>
      </c>
      <c r="B10032" s="357" t="s">
        <v>10477</v>
      </c>
      <c r="C10032" s="356" t="s">
        <v>641</v>
      </c>
      <c r="D10032" s="358">
        <v>14.05</v>
      </c>
    </row>
    <row r="10033" spans="1:4" ht="25.5">
      <c r="A10033" s="356">
        <v>37428</v>
      </c>
      <c r="B10033" s="357" t="s">
        <v>10478</v>
      </c>
      <c r="C10033" s="356" t="s">
        <v>641</v>
      </c>
      <c r="D10033" s="358">
        <v>251.36</v>
      </c>
    </row>
    <row r="10034" spans="1:4" ht="25.5">
      <c r="A10034" s="356">
        <v>37425</v>
      </c>
      <c r="B10034" s="357" t="s">
        <v>10479</v>
      </c>
      <c r="C10034" s="356" t="s">
        <v>641</v>
      </c>
      <c r="D10034" s="358">
        <v>15.14</v>
      </c>
    </row>
    <row r="10035" spans="1:4" ht="38.25">
      <c r="A10035" s="356">
        <v>11519</v>
      </c>
      <c r="B10035" s="357" t="s">
        <v>10480</v>
      </c>
      <c r="C10035" s="356" t="s">
        <v>652</v>
      </c>
      <c r="D10035" s="358">
        <v>42.62</v>
      </c>
    </row>
    <row r="10036" spans="1:4" ht="51">
      <c r="A10036" s="356">
        <v>11520</v>
      </c>
      <c r="B10036" s="357" t="s">
        <v>10481</v>
      </c>
      <c r="C10036" s="356" t="s">
        <v>652</v>
      </c>
      <c r="D10036" s="358">
        <v>19.7</v>
      </c>
    </row>
    <row r="10037" spans="1:4" ht="25.5">
      <c r="A10037" s="356">
        <v>11518</v>
      </c>
      <c r="B10037" s="357" t="s">
        <v>10482</v>
      </c>
      <c r="C10037" s="356" t="s">
        <v>652</v>
      </c>
      <c r="D10037" s="358">
        <v>71.64</v>
      </c>
    </row>
    <row r="10038" spans="1:4" ht="25.5">
      <c r="A10038" s="356">
        <v>38473</v>
      </c>
      <c r="B10038" s="357" t="s">
        <v>10483</v>
      </c>
      <c r="C10038" s="356" t="s">
        <v>641</v>
      </c>
      <c r="D10038" s="358">
        <v>107.91</v>
      </c>
    </row>
    <row r="10039" spans="1:4">
      <c r="A10039" s="356">
        <v>4244</v>
      </c>
      <c r="B10039" s="357" t="s">
        <v>10484</v>
      </c>
      <c r="C10039" s="356" t="s">
        <v>644</v>
      </c>
      <c r="D10039" s="358">
        <v>13.81</v>
      </c>
    </row>
    <row r="10040" spans="1:4">
      <c r="A10040" s="356">
        <v>40977</v>
      </c>
      <c r="B10040" s="357" t="s">
        <v>10485</v>
      </c>
      <c r="C10040" s="356" t="s">
        <v>759</v>
      </c>
      <c r="D10040" s="358">
        <v>2449.88</v>
      </c>
    </row>
    <row r="10041" spans="1:4" ht="38.25">
      <c r="A10041" s="356">
        <v>4115</v>
      </c>
      <c r="B10041" s="357" t="s">
        <v>10486</v>
      </c>
      <c r="C10041" s="356" t="s">
        <v>645</v>
      </c>
      <c r="D10041" s="358">
        <v>19.84</v>
      </c>
    </row>
    <row r="10042" spans="1:4" ht="38.25">
      <c r="A10042" s="356">
        <v>4119</v>
      </c>
      <c r="B10042" s="357" t="s">
        <v>10487</v>
      </c>
      <c r="C10042" s="356" t="s">
        <v>645</v>
      </c>
      <c r="D10042" s="358">
        <v>40.08</v>
      </c>
    </row>
    <row r="10043" spans="1:4" ht="38.25">
      <c r="A10043" s="356">
        <v>2794</v>
      </c>
      <c r="B10043" s="357" t="s">
        <v>10488</v>
      </c>
      <c r="C10043" s="356" t="s">
        <v>645</v>
      </c>
      <c r="D10043" s="358">
        <v>106.32</v>
      </c>
    </row>
    <row r="10044" spans="1:4" ht="38.25">
      <c r="A10044" s="356">
        <v>2788</v>
      </c>
      <c r="B10044" s="357" t="s">
        <v>10489</v>
      </c>
      <c r="C10044" s="356" t="s">
        <v>645</v>
      </c>
      <c r="D10044" s="358">
        <v>154.88999999999999</v>
      </c>
    </row>
    <row r="10045" spans="1:4" ht="25.5">
      <c r="A10045" s="356">
        <v>4006</v>
      </c>
      <c r="B10045" s="357" t="s">
        <v>10490</v>
      </c>
      <c r="C10045" s="356" t="s">
        <v>639</v>
      </c>
      <c r="D10045" s="358">
        <v>1832.51</v>
      </c>
    </row>
    <row r="10046" spans="1:4">
      <c r="A10046" s="356">
        <v>36151</v>
      </c>
      <c r="B10046" s="357" t="s">
        <v>10491</v>
      </c>
      <c r="C10046" s="356" t="s">
        <v>641</v>
      </c>
      <c r="D10046" s="358">
        <v>28.4</v>
      </c>
    </row>
    <row r="10047" spans="1:4" ht="25.5">
      <c r="A10047" s="356">
        <v>37457</v>
      </c>
      <c r="B10047" s="357" t="s">
        <v>10492</v>
      </c>
      <c r="C10047" s="356" t="s">
        <v>645</v>
      </c>
      <c r="D10047" s="358">
        <v>3.29</v>
      </c>
    </row>
    <row r="10048" spans="1:4" ht="25.5">
      <c r="A10048" s="356">
        <v>37456</v>
      </c>
      <c r="B10048" s="357" t="s">
        <v>10493</v>
      </c>
      <c r="C10048" s="356" t="s">
        <v>645</v>
      </c>
      <c r="D10048" s="358">
        <v>1.73</v>
      </c>
    </row>
    <row r="10049" spans="1:4" ht="38.25">
      <c r="A10049" s="356">
        <v>37461</v>
      </c>
      <c r="B10049" s="357" t="s">
        <v>10494</v>
      </c>
      <c r="C10049" s="356" t="s">
        <v>645</v>
      </c>
      <c r="D10049" s="358">
        <v>12.21</v>
      </c>
    </row>
    <row r="10050" spans="1:4" ht="38.25">
      <c r="A10050" s="356">
        <v>37460</v>
      </c>
      <c r="B10050" s="357" t="s">
        <v>10495</v>
      </c>
      <c r="C10050" s="356" t="s">
        <v>645</v>
      </c>
      <c r="D10050" s="358">
        <v>16.68</v>
      </c>
    </row>
    <row r="10051" spans="1:4" ht="25.5">
      <c r="A10051" s="356">
        <v>37458</v>
      </c>
      <c r="B10051" s="357" t="s">
        <v>10496</v>
      </c>
      <c r="C10051" s="356" t="s">
        <v>645</v>
      </c>
      <c r="D10051" s="358">
        <v>4.8899999999999997</v>
      </c>
    </row>
    <row r="10052" spans="1:4" ht="25.5">
      <c r="A10052" s="356">
        <v>37454</v>
      </c>
      <c r="B10052" s="357" t="s">
        <v>10497</v>
      </c>
      <c r="C10052" s="356" t="s">
        <v>645</v>
      </c>
      <c r="D10052" s="358">
        <v>1.28</v>
      </c>
    </row>
    <row r="10053" spans="1:4" ht="25.5">
      <c r="A10053" s="356">
        <v>37455</v>
      </c>
      <c r="B10053" s="357" t="s">
        <v>10498</v>
      </c>
      <c r="C10053" s="356" t="s">
        <v>645</v>
      </c>
      <c r="D10053" s="358">
        <v>2.16</v>
      </c>
    </row>
    <row r="10054" spans="1:4" ht="25.5">
      <c r="A10054" s="356">
        <v>37459</v>
      </c>
      <c r="B10054" s="357" t="s">
        <v>10499</v>
      </c>
      <c r="C10054" s="356" t="s">
        <v>645</v>
      </c>
      <c r="D10054" s="358">
        <v>6.86</v>
      </c>
    </row>
    <row r="10055" spans="1:4" ht="51">
      <c r="A10055" s="356">
        <v>21029</v>
      </c>
      <c r="B10055" s="357" t="s">
        <v>10500</v>
      </c>
      <c r="C10055" s="356" t="s">
        <v>641</v>
      </c>
      <c r="D10055" s="358">
        <v>328.5</v>
      </c>
    </row>
    <row r="10056" spans="1:4" ht="51">
      <c r="A10056" s="356">
        <v>21030</v>
      </c>
      <c r="B10056" s="357" t="s">
        <v>10501</v>
      </c>
      <c r="C10056" s="356" t="s">
        <v>641</v>
      </c>
      <c r="D10056" s="358">
        <v>404.93</v>
      </c>
    </row>
    <row r="10057" spans="1:4" ht="51">
      <c r="A10057" s="356">
        <v>21031</v>
      </c>
      <c r="B10057" s="357" t="s">
        <v>10502</v>
      </c>
      <c r="C10057" s="356" t="s">
        <v>641</v>
      </c>
      <c r="D10057" s="358">
        <v>504.13</v>
      </c>
    </row>
    <row r="10058" spans="1:4" ht="51">
      <c r="A10058" s="356">
        <v>21032</v>
      </c>
      <c r="B10058" s="357" t="s">
        <v>10503</v>
      </c>
      <c r="C10058" s="356" t="s">
        <v>641</v>
      </c>
      <c r="D10058" s="358">
        <v>538.28</v>
      </c>
    </row>
    <row r="10059" spans="1:4" ht="51">
      <c r="A10059" s="356">
        <v>37527</v>
      </c>
      <c r="B10059" s="357" t="s">
        <v>10504</v>
      </c>
      <c r="C10059" s="356" t="s">
        <v>641</v>
      </c>
      <c r="D10059" s="358">
        <v>486.24</v>
      </c>
    </row>
    <row r="10060" spans="1:4" ht="51">
      <c r="A10060" s="356">
        <v>37528</v>
      </c>
      <c r="B10060" s="357" t="s">
        <v>10505</v>
      </c>
      <c r="C10060" s="356" t="s">
        <v>641</v>
      </c>
      <c r="D10060" s="358">
        <v>579.75</v>
      </c>
    </row>
    <row r="10061" spans="1:4" ht="51">
      <c r="A10061" s="356">
        <v>37529</v>
      </c>
      <c r="B10061" s="357" t="s">
        <v>10506</v>
      </c>
      <c r="C10061" s="356" t="s">
        <v>641</v>
      </c>
      <c r="D10061" s="358">
        <v>585.44000000000005</v>
      </c>
    </row>
    <row r="10062" spans="1:4" ht="51">
      <c r="A10062" s="356">
        <v>37530</v>
      </c>
      <c r="B10062" s="357" t="s">
        <v>10507</v>
      </c>
      <c r="C10062" s="356" t="s">
        <v>641</v>
      </c>
      <c r="D10062" s="358">
        <v>764.33</v>
      </c>
    </row>
    <row r="10063" spans="1:4" ht="51">
      <c r="A10063" s="356">
        <v>21034</v>
      </c>
      <c r="B10063" s="357" t="s">
        <v>10508</v>
      </c>
      <c r="C10063" s="356" t="s">
        <v>641</v>
      </c>
      <c r="D10063" s="358">
        <v>652.12</v>
      </c>
    </row>
    <row r="10064" spans="1:4" ht="51">
      <c r="A10064" s="356">
        <v>37531</v>
      </c>
      <c r="B10064" s="357" t="s">
        <v>10509</v>
      </c>
      <c r="C10064" s="356" t="s">
        <v>641</v>
      </c>
      <c r="D10064" s="358">
        <v>821.25</v>
      </c>
    </row>
    <row r="10065" spans="1:4" ht="51">
      <c r="A10065" s="356">
        <v>21036</v>
      </c>
      <c r="B10065" s="357" t="s">
        <v>10510</v>
      </c>
      <c r="C10065" s="356" t="s">
        <v>641</v>
      </c>
      <c r="D10065" s="358">
        <v>998.5</v>
      </c>
    </row>
    <row r="10066" spans="1:4" ht="51">
      <c r="A10066" s="356">
        <v>21037</v>
      </c>
      <c r="B10066" s="357" t="s">
        <v>10511</v>
      </c>
      <c r="C10066" s="356" t="s">
        <v>641</v>
      </c>
      <c r="D10066" s="358">
        <v>1138.3599999999999</v>
      </c>
    </row>
    <row r="10067" spans="1:4" ht="51">
      <c r="A10067" s="356">
        <v>20185</v>
      </c>
      <c r="B10067" s="357" t="s">
        <v>10512</v>
      </c>
      <c r="C10067" s="356" t="s">
        <v>645</v>
      </c>
      <c r="D10067" s="358">
        <v>19.86</v>
      </c>
    </row>
    <row r="10068" spans="1:4" ht="38.25">
      <c r="A10068" s="356">
        <v>20260</v>
      </c>
      <c r="B10068" s="357" t="s">
        <v>10513</v>
      </c>
      <c r="C10068" s="356" t="s">
        <v>641</v>
      </c>
      <c r="D10068" s="358">
        <v>15.97</v>
      </c>
    </row>
    <row r="10069" spans="1:4" ht="38.25">
      <c r="A10069" s="356">
        <v>37523</v>
      </c>
      <c r="B10069" s="357" t="s">
        <v>10514</v>
      </c>
      <c r="C10069" s="356" t="s">
        <v>641</v>
      </c>
      <c r="D10069" s="358">
        <v>451380.11</v>
      </c>
    </row>
    <row r="10070" spans="1:4" ht="38.25">
      <c r="A10070" s="356">
        <v>37515</v>
      </c>
      <c r="B10070" s="357" t="s">
        <v>10515</v>
      </c>
      <c r="C10070" s="356" t="s">
        <v>641</v>
      </c>
      <c r="D10070" s="358">
        <v>401300</v>
      </c>
    </row>
    <row r="10071" spans="1:4" ht="38.25">
      <c r="A10071" s="356">
        <v>12899</v>
      </c>
      <c r="B10071" s="357" t="s">
        <v>10516</v>
      </c>
      <c r="C10071" s="356" t="s">
        <v>641</v>
      </c>
      <c r="D10071" s="358">
        <v>90.15</v>
      </c>
    </row>
    <row r="10072" spans="1:4" ht="38.25">
      <c r="A10072" s="356">
        <v>12898</v>
      </c>
      <c r="B10072" s="357" t="s">
        <v>10517</v>
      </c>
      <c r="C10072" s="356" t="s">
        <v>641</v>
      </c>
      <c r="D10072" s="358">
        <v>143</v>
      </c>
    </row>
    <row r="10073" spans="1:4" ht="25.5">
      <c r="A10073" s="356">
        <v>42528</v>
      </c>
      <c r="B10073" s="357" t="s">
        <v>10518</v>
      </c>
      <c r="C10073" s="356" t="s">
        <v>646</v>
      </c>
      <c r="D10073" s="358">
        <v>8.94</v>
      </c>
    </row>
    <row r="10074" spans="1:4" ht="25.5">
      <c r="A10074" s="356">
        <v>39696</v>
      </c>
      <c r="B10074" s="357" t="s">
        <v>10519</v>
      </c>
      <c r="C10074" s="356" t="s">
        <v>646</v>
      </c>
      <c r="D10074" s="358">
        <v>6.29</v>
      </c>
    </row>
    <row r="10075" spans="1:4" ht="25.5">
      <c r="A10075" s="356">
        <v>39700</v>
      </c>
      <c r="B10075" s="357" t="s">
        <v>10520</v>
      </c>
      <c r="C10075" s="356" t="s">
        <v>646</v>
      </c>
      <c r="D10075" s="358">
        <v>24.78</v>
      </c>
    </row>
    <row r="10076" spans="1:4" ht="25.5">
      <c r="A10076" s="356">
        <v>11621</v>
      </c>
      <c r="B10076" s="357" t="s">
        <v>10521</v>
      </c>
      <c r="C10076" s="356" t="s">
        <v>646</v>
      </c>
      <c r="D10076" s="358">
        <v>49.3</v>
      </c>
    </row>
    <row r="10077" spans="1:4" ht="38.25">
      <c r="A10077" s="356">
        <v>4014</v>
      </c>
      <c r="B10077" s="357" t="s">
        <v>10522</v>
      </c>
      <c r="C10077" s="356" t="s">
        <v>646</v>
      </c>
      <c r="D10077" s="358">
        <v>51.01</v>
      </c>
    </row>
    <row r="10078" spans="1:4" ht="38.25">
      <c r="A10078" s="356">
        <v>4015</v>
      </c>
      <c r="B10078" s="357" t="s">
        <v>10523</v>
      </c>
      <c r="C10078" s="356" t="s">
        <v>646</v>
      </c>
      <c r="D10078" s="358">
        <v>62.64</v>
      </c>
    </row>
    <row r="10079" spans="1:4" ht="38.25">
      <c r="A10079" s="356">
        <v>4017</v>
      </c>
      <c r="B10079" s="357" t="s">
        <v>10524</v>
      </c>
      <c r="C10079" s="356" t="s">
        <v>646</v>
      </c>
      <c r="D10079" s="358">
        <v>91.14</v>
      </c>
    </row>
    <row r="10080" spans="1:4" ht="38.25">
      <c r="A10080" s="356">
        <v>4016</v>
      </c>
      <c r="B10080" s="357" t="s">
        <v>10525</v>
      </c>
      <c r="C10080" s="356" t="s">
        <v>646</v>
      </c>
      <c r="D10080" s="358">
        <v>36</v>
      </c>
    </row>
    <row r="10081" spans="1:4">
      <c r="A10081" s="356">
        <v>39699</v>
      </c>
      <c r="B10081" s="357" t="s">
        <v>10526</v>
      </c>
      <c r="C10081" s="356" t="s">
        <v>646</v>
      </c>
      <c r="D10081" s="358">
        <v>14.08</v>
      </c>
    </row>
    <row r="10082" spans="1:4" ht="25.5">
      <c r="A10082" s="356">
        <v>38544</v>
      </c>
      <c r="B10082" s="357" t="s">
        <v>10527</v>
      </c>
      <c r="C10082" s="356" t="s">
        <v>646</v>
      </c>
      <c r="D10082" s="358">
        <v>9.23</v>
      </c>
    </row>
    <row r="10083" spans="1:4" ht="25.5">
      <c r="A10083" s="356">
        <v>38545</v>
      </c>
      <c r="B10083" s="357" t="s">
        <v>10528</v>
      </c>
      <c r="C10083" s="356" t="s">
        <v>646</v>
      </c>
      <c r="D10083" s="358">
        <v>5.93</v>
      </c>
    </row>
    <row r="10084" spans="1:4" ht="25.5">
      <c r="A10084" s="356">
        <v>42527</v>
      </c>
      <c r="B10084" s="357" t="s">
        <v>10529</v>
      </c>
      <c r="C10084" s="356" t="s">
        <v>646</v>
      </c>
      <c r="D10084" s="358">
        <v>23.63</v>
      </c>
    </row>
    <row r="10085" spans="1:4" ht="38.25">
      <c r="A10085" s="356">
        <v>39323</v>
      </c>
      <c r="B10085" s="357" t="s">
        <v>10530</v>
      </c>
      <c r="C10085" s="356" t="s">
        <v>646</v>
      </c>
      <c r="D10085" s="358">
        <v>22.64</v>
      </c>
    </row>
    <row r="10086" spans="1:4" ht="51">
      <c r="A10086" s="356">
        <v>626</v>
      </c>
      <c r="B10086" s="357" t="s">
        <v>10531</v>
      </c>
      <c r="C10086" s="356" t="s">
        <v>638</v>
      </c>
      <c r="D10086" s="358">
        <v>31.09</v>
      </c>
    </row>
    <row r="10087" spans="1:4" ht="25.5">
      <c r="A10087" s="356">
        <v>25860</v>
      </c>
      <c r="B10087" s="357" t="s">
        <v>10532</v>
      </c>
      <c r="C10087" s="356" t="s">
        <v>646</v>
      </c>
      <c r="D10087" s="358">
        <v>16.04</v>
      </c>
    </row>
    <row r="10088" spans="1:4" ht="25.5">
      <c r="A10088" s="356">
        <v>25861</v>
      </c>
      <c r="B10088" s="357" t="s">
        <v>10533</v>
      </c>
      <c r="C10088" s="356" t="s">
        <v>646</v>
      </c>
      <c r="D10088" s="358">
        <v>24.21</v>
      </c>
    </row>
    <row r="10089" spans="1:4" ht="25.5">
      <c r="A10089" s="356">
        <v>25862</v>
      </c>
      <c r="B10089" s="357" t="s">
        <v>10534</v>
      </c>
      <c r="C10089" s="356" t="s">
        <v>646</v>
      </c>
      <c r="D10089" s="358">
        <v>25.69</v>
      </c>
    </row>
    <row r="10090" spans="1:4" ht="25.5">
      <c r="A10090" s="356">
        <v>25863</v>
      </c>
      <c r="B10090" s="357" t="s">
        <v>10535</v>
      </c>
      <c r="C10090" s="356" t="s">
        <v>646</v>
      </c>
      <c r="D10090" s="358">
        <v>32.119999999999997</v>
      </c>
    </row>
    <row r="10091" spans="1:4" ht="25.5">
      <c r="A10091" s="356">
        <v>25864</v>
      </c>
      <c r="B10091" s="357" t="s">
        <v>10536</v>
      </c>
      <c r="C10091" s="356" t="s">
        <v>646</v>
      </c>
      <c r="D10091" s="358">
        <v>48.16</v>
      </c>
    </row>
    <row r="10092" spans="1:4" ht="25.5">
      <c r="A10092" s="356">
        <v>25865</v>
      </c>
      <c r="B10092" s="357" t="s">
        <v>10537</v>
      </c>
      <c r="C10092" s="356" t="s">
        <v>646</v>
      </c>
      <c r="D10092" s="358">
        <v>64.52</v>
      </c>
    </row>
    <row r="10093" spans="1:4" ht="25.5">
      <c r="A10093" s="356">
        <v>25866</v>
      </c>
      <c r="B10093" s="357" t="s">
        <v>10538</v>
      </c>
      <c r="C10093" s="356" t="s">
        <v>646</v>
      </c>
      <c r="D10093" s="358">
        <v>80.12</v>
      </c>
    </row>
    <row r="10094" spans="1:4" ht="38.25">
      <c r="A10094" s="356">
        <v>25868</v>
      </c>
      <c r="B10094" s="357" t="s">
        <v>10539</v>
      </c>
      <c r="C10094" s="356" t="s">
        <v>646</v>
      </c>
      <c r="D10094" s="358">
        <v>17.88</v>
      </c>
    </row>
    <row r="10095" spans="1:4" ht="38.25">
      <c r="A10095" s="356">
        <v>25869</v>
      </c>
      <c r="B10095" s="357" t="s">
        <v>10540</v>
      </c>
      <c r="C10095" s="356" t="s">
        <v>646</v>
      </c>
      <c r="D10095" s="358">
        <v>25.24</v>
      </c>
    </row>
    <row r="10096" spans="1:4" ht="38.25">
      <c r="A10096" s="356">
        <v>25870</v>
      </c>
      <c r="B10096" s="357" t="s">
        <v>10541</v>
      </c>
      <c r="C10096" s="356" t="s">
        <v>646</v>
      </c>
      <c r="D10096" s="358">
        <v>28.61</v>
      </c>
    </row>
    <row r="10097" spans="1:4" ht="38.25">
      <c r="A10097" s="356">
        <v>25871</v>
      </c>
      <c r="B10097" s="357" t="s">
        <v>10542</v>
      </c>
      <c r="C10097" s="356" t="s">
        <v>646</v>
      </c>
      <c r="D10097" s="358">
        <v>35.130000000000003</v>
      </c>
    </row>
    <row r="10098" spans="1:4" ht="38.25">
      <c r="A10098" s="356">
        <v>25867</v>
      </c>
      <c r="B10098" s="357" t="s">
        <v>10543</v>
      </c>
      <c r="C10098" s="356" t="s">
        <v>646</v>
      </c>
      <c r="D10098" s="358">
        <v>52.01</v>
      </c>
    </row>
    <row r="10099" spans="1:4" ht="38.25">
      <c r="A10099" s="356">
        <v>25872</v>
      </c>
      <c r="B10099" s="357" t="s">
        <v>10544</v>
      </c>
      <c r="C10099" s="356" t="s">
        <v>646</v>
      </c>
      <c r="D10099" s="358">
        <v>70.290000000000006</v>
      </c>
    </row>
    <row r="10100" spans="1:4" ht="38.25">
      <c r="A10100" s="356">
        <v>25873</v>
      </c>
      <c r="B10100" s="357" t="s">
        <v>10545</v>
      </c>
      <c r="C10100" s="356" t="s">
        <v>646</v>
      </c>
      <c r="D10100" s="358">
        <v>87.66</v>
      </c>
    </row>
    <row r="10101" spans="1:4" ht="25.5">
      <c r="A10101" s="356">
        <v>11479</v>
      </c>
      <c r="B10101" s="357" t="s">
        <v>10546</v>
      </c>
      <c r="C10101" s="356" t="s">
        <v>641</v>
      </c>
      <c r="D10101" s="358">
        <v>29.92</v>
      </c>
    </row>
    <row r="10102" spans="1:4" ht="25.5">
      <c r="A10102" s="356">
        <v>11481</v>
      </c>
      <c r="B10102" s="357" t="s">
        <v>10547</v>
      </c>
      <c r="C10102" s="356" t="s">
        <v>641</v>
      </c>
      <c r="D10102" s="358">
        <v>27.07</v>
      </c>
    </row>
    <row r="10103" spans="1:4" ht="25.5">
      <c r="A10103" s="356">
        <v>43609</v>
      </c>
      <c r="B10103" s="357" t="s">
        <v>10548</v>
      </c>
      <c r="C10103" s="356" t="s">
        <v>641</v>
      </c>
      <c r="D10103" s="358">
        <v>27.07</v>
      </c>
    </row>
    <row r="10104" spans="1:4" ht="25.5">
      <c r="A10104" s="356">
        <v>11478</v>
      </c>
      <c r="B10104" s="357" t="s">
        <v>10549</v>
      </c>
      <c r="C10104" s="356" t="s">
        <v>641</v>
      </c>
      <c r="D10104" s="358">
        <v>51.35</v>
      </c>
    </row>
    <row r="10105" spans="1:4" ht="25.5">
      <c r="A10105" s="356">
        <v>43608</v>
      </c>
      <c r="B10105" s="357" t="s">
        <v>10550</v>
      </c>
      <c r="C10105" s="356" t="s">
        <v>641</v>
      </c>
      <c r="D10105" s="358">
        <v>39.18</v>
      </c>
    </row>
    <row r="10106" spans="1:4" ht="25.5">
      <c r="A10106" s="356">
        <v>11476</v>
      </c>
      <c r="B10106" s="357" t="s">
        <v>10551</v>
      </c>
      <c r="C10106" s="356" t="s">
        <v>641</v>
      </c>
      <c r="D10106" s="358">
        <v>39.18</v>
      </c>
    </row>
    <row r="10107" spans="1:4" ht="25.5">
      <c r="A10107" s="356">
        <v>40637</v>
      </c>
      <c r="B10107" s="357" t="s">
        <v>10552</v>
      </c>
      <c r="C10107" s="356" t="s">
        <v>641</v>
      </c>
      <c r="D10107" s="358">
        <v>713081.12</v>
      </c>
    </row>
    <row r="10108" spans="1:4" ht="25.5">
      <c r="A10108" s="356">
        <v>13836</v>
      </c>
      <c r="B10108" s="357" t="s">
        <v>10553</v>
      </c>
      <c r="C10108" s="356" t="s">
        <v>641</v>
      </c>
      <c r="D10108" s="358">
        <v>55478.04</v>
      </c>
    </row>
    <row r="10109" spans="1:4" ht="63.75">
      <c r="A10109" s="356">
        <v>14534</v>
      </c>
      <c r="B10109" s="357" t="s">
        <v>10554</v>
      </c>
      <c r="C10109" s="356" t="s">
        <v>641</v>
      </c>
      <c r="D10109" s="358">
        <v>23224.58</v>
      </c>
    </row>
    <row r="10110" spans="1:4" ht="38.25">
      <c r="A10110" s="356">
        <v>14619</v>
      </c>
      <c r="B10110" s="357" t="s">
        <v>10555</v>
      </c>
      <c r="C10110" s="356" t="s">
        <v>641</v>
      </c>
      <c r="D10110" s="358">
        <v>17989.740000000002</v>
      </c>
    </row>
    <row r="10111" spans="1:4" ht="63.75">
      <c r="A10111" s="356">
        <v>14535</v>
      </c>
      <c r="B10111" s="357" t="s">
        <v>10556</v>
      </c>
      <c r="C10111" s="356" t="s">
        <v>641</v>
      </c>
      <c r="D10111" s="358">
        <v>230506.14</v>
      </c>
    </row>
    <row r="10112" spans="1:4" ht="89.25">
      <c r="A10112" s="356">
        <v>39813</v>
      </c>
      <c r="B10112" s="357" t="s">
        <v>10557</v>
      </c>
      <c r="C10112" s="356" t="s">
        <v>641</v>
      </c>
      <c r="D10112" s="358">
        <v>25604.76</v>
      </c>
    </row>
    <row r="10113" spans="1:4" ht="76.5">
      <c r="A10113" s="356">
        <v>40403</v>
      </c>
      <c r="B10113" s="357" t="s">
        <v>10558</v>
      </c>
      <c r="C10113" s="356" t="s">
        <v>641</v>
      </c>
      <c r="D10113" s="358">
        <v>897.63</v>
      </c>
    </row>
    <row r="10114" spans="1:4">
      <c r="A10114" s="356">
        <v>12868</v>
      </c>
      <c r="B10114" s="357" t="s">
        <v>10559</v>
      </c>
      <c r="C10114" s="356" t="s">
        <v>644</v>
      </c>
      <c r="D10114" s="358">
        <v>13.95</v>
      </c>
    </row>
    <row r="10115" spans="1:4">
      <c r="A10115" s="356">
        <v>40916</v>
      </c>
      <c r="B10115" s="357" t="s">
        <v>10560</v>
      </c>
      <c r="C10115" s="356" t="s">
        <v>759</v>
      </c>
      <c r="D10115" s="358">
        <v>2474.4299999999998</v>
      </c>
    </row>
    <row r="10116" spans="1:4">
      <c r="A10116" s="356">
        <v>4755</v>
      </c>
      <c r="B10116" s="357" t="s">
        <v>10561</v>
      </c>
      <c r="C10116" s="356" t="s">
        <v>644</v>
      </c>
      <c r="D10116" s="358">
        <v>13.95</v>
      </c>
    </row>
    <row r="10117" spans="1:4">
      <c r="A10117" s="356">
        <v>41067</v>
      </c>
      <c r="B10117" s="357" t="s">
        <v>10562</v>
      </c>
      <c r="C10117" s="356" t="s">
        <v>759</v>
      </c>
      <c r="D10117" s="358">
        <v>2475.16</v>
      </c>
    </row>
    <row r="10118" spans="1:4">
      <c r="A10118" s="356">
        <v>38463</v>
      </c>
      <c r="B10118" s="357" t="s">
        <v>10563</v>
      </c>
      <c r="C10118" s="356" t="s">
        <v>641</v>
      </c>
      <c r="D10118" s="358">
        <v>26.21</v>
      </c>
    </row>
    <row r="10119" spans="1:4" ht="51">
      <c r="A10119" s="356">
        <v>40703</v>
      </c>
      <c r="B10119" s="357" t="s">
        <v>10564</v>
      </c>
      <c r="C10119" s="356" t="s">
        <v>641</v>
      </c>
      <c r="D10119" s="358">
        <v>10770</v>
      </c>
    </row>
    <row r="10120" spans="1:4" ht="25.5">
      <c r="A10120" s="356">
        <v>14531</v>
      </c>
      <c r="B10120" s="357" t="s">
        <v>10565</v>
      </c>
      <c r="C10120" s="356" t="s">
        <v>641</v>
      </c>
      <c r="D10120" s="358">
        <v>20079.34</v>
      </c>
    </row>
    <row r="10121" spans="1:4" ht="25.5">
      <c r="A10121" s="356">
        <v>36533</v>
      </c>
      <c r="B10121" s="357" t="s">
        <v>10566</v>
      </c>
      <c r="C10121" s="356" t="s">
        <v>641</v>
      </c>
      <c r="D10121" s="358">
        <v>23106.18</v>
      </c>
    </row>
    <row r="10122" spans="1:4" ht="25.5">
      <c r="A10122" s="356">
        <v>11616</v>
      </c>
      <c r="B10122" s="357" t="s">
        <v>10567</v>
      </c>
      <c r="C10122" s="356" t="s">
        <v>641</v>
      </c>
      <c r="D10122" s="358">
        <v>21823.45</v>
      </c>
    </row>
    <row r="10123" spans="1:4" ht="25.5">
      <c r="A10123" s="356">
        <v>41898</v>
      </c>
      <c r="B10123" s="357" t="s">
        <v>10568</v>
      </c>
      <c r="C10123" s="356" t="s">
        <v>641</v>
      </c>
      <c r="D10123" s="358">
        <v>24554.35</v>
      </c>
    </row>
    <row r="10124" spans="1:4" ht="38.25">
      <c r="A10124" s="356">
        <v>13447</v>
      </c>
      <c r="B10124" s="357" t="s">
        <v>10569</v>
      </c>
      <c r="C10124" s="356" t="s">
        <v>641</v>
      </c>
      <c r="D10124" s="358">
        <v>45181.68</v>
      </c>
    </row>
    <row r="10125" spans="1:4" ht="25.5">
      <c r="A10125" s="356">
        <v>14529</v>
      </c>
      <c r="B10125" s="357" t="s">
        <v>10570</v>
      </c>
      <c r="C10125" s="356" t="s">
        <v>641</v>
      </c>
      <c r="D10125" s="358">
        <v>25268.97</v>
      </c>
    </row>
    <row r="10126" spans="1:4" ht="25.5">
      <c r="A10126" s="356">
        <v>10747</v>
      </c>
      <c r="B10126" s="357" t="s">
        <v>10571</v>
      </c>
      <c r="C10126" s="356" t="s">
        <v>641</v>
      </c>
      <c r="D10126" s="358">
        <v>24792.720000000001</v>
      </c>
    </row>
    <row r="10127" spans="1:4" ht="38.25">
      <c r="A10127" s="356">
        <v>36141</v>
      </c>
      <c r="B10127" s="357" t="s">
        <v>10572</v>
      </c>
      <c r="C10127" s="356" t="s">
        <v>641</v>
      </c>
      <c r="D10127" s="358">
        <v>38.340000000000003</v>
      </c>
    </row>
    <row r="10128" spans="1:4" ht="51">
      <c r="A10128" s="356">
        <v>39434</v>
      </c>
      <c r="B10128" s="357" t="s">
        <v>10573</v>
      </c>
      <c r="C10128" s="356" t="s">
        <v>638</v>
      </c>
      <c r="D10128" s="358">
        <v>3.78</v>
      </c>
    </row>
    <row r="10129" spans="1:4" ht="38.25">
      <c r="A10129" s="356">
        <v>39433</v>
      </c>
      <c r="B10129" s="357" t="s">
        <v>10574</v>
      </c>
      <c r="C10129" s="356" t="s">
        <v>638</v>
      </c>
      <c r="D10129" s="358">
        <v>2.71</v>
      </c>
    </row>
    <row r="10130" spans="1:4" ht="25.5">
      <c r="A10130" s="356">
        <v>4049</v>
      </c>
      <c r="B10130" s="357" t="s">
        <v>10575</v>
      </c>
      <c r="C10130" s="356" t="s">
        <v>640</v>
      </c>
      <c r="D10130" s="358">
        <v>50.09</v>
      </c>
    </row>
    <row r="10131" spans="1:4">
      <c r="A10131" s="356">
        <v>38120</v>
      </c>
      <c r="B10131" s="357" t="s">
        <v>10576</v>
      </c>
      <c r="C10131" s="356" t="s">
        <v>638</v>
      </c>
      <c r="D10131" s="358">
        <v>221.25</v>
      </c>
    </row>
    <row r="10132" spans="1:4" ht="25.5">
      <c r="A10132" s="356">
        <v>38877</v>
      </c>
      <c r="B10132" s="357" t="s">
        <v>10577</v>
      </c>
      <c r="C10132" s="356" t="s">
        <v>638</v>
      </c>
      <c r="D10132" s="358">
        <v>6.53</v>
      </c>
    </row>
    <row r="10133" spans="1:4" ht="25.5">
      <c r="A10133" s="356">
        <v>34546</v>
      </c>
      <c r="B10133" s="357" t="s">
        <v>10578</v>
      </c>
      <c r="C10133" s="356" t="s">
        <v>638</v>
      </c>
      <c r="D10133" s="358">
        <v>6.58</v>
      </c>
    </row>
    <row r="10134" spans="1:4">
      <c r="A10134" s="356">
        <v>10498</v>
      </c>
      <c r="B10134" s="357" t="s">
        <v>10579</v>
      </c>
      <c r="C10134" s="356" t="s">
        <v>638</v>
      </c>
      <c r="D10134" s="358">
        <v>10.6</v>
      </c>
    </row>
    <row r="10135" spans="1:4">
      <c r="A10135" s="356">
        <v>4823</v>
      </c>
      <c r="B10135" s="357" t="s">
        <v>10580</v>
      </c>
      <c r="C10135" s="356" t="s">
        <v>638</v>
      </c>
      <c r="D10135" s="358">
        <v>38.299999999999997</v>
      </c>
    </row>
    <row r="10136" spans="1:4" ht="25.5">
      <c r="A10136" s="356">
        <v>12357</v>
      </c>
      <c r="B10136" s="357" t="s">
        <v>10581</v>
      </c>
      <c r="C10136" s="356" t="s">
        <v>641</v>
      </c>
      <c r="D10136" s="358">
        <v>183.82</v>
      </c>
    </row>
    <row r="10137" spans="1:4" ht="25.5">
      <c r="A10137" s="356">
        <v>12358</v>
      </c>
      <c r="B10137" s="357" t="s">
        <v>10582</v>
      </c>
      <c r="C10137" s="356" t="s">
        <v>641</v>
      </c>
      <c r="D10137" s="358">
        <v>206.77</v>
      </c>
    </row>
    <row r="10138" spans="1:4" ht="38.25">
      <c r="A10138" s="356">
        <v>11079</v>
      </c>
      <c r="B10138" s="357" t="s">
        <v>10583</v>
      </c>
      <c r="C10138" s="356" t="s">
        <v>639</v>
      </c>
      <c r="D10138" s="358">
        <v>1654.43</v>
      </c>
    </row>
    <row r="10139" spans="1:4" ht="25.5">
      <c r="A10139" s="356">
        <v>11082</v>
      </c>
      <c r="B10139" s="357" t="s">
        <v>10584</v>
      </c>
      <c r="C10139" s="356" t="s">
        <v>639</v>
      </c>
      <c r="D10139" s="358">
        <v>1654.43</v>
      </c>
    </row>
    <row r="10140" spans="1:4">
      <c r="A10140" s="356">
        <v>4058</v>
      </c>
      <c r="B10140" s="357" t="s">
        <v>10585</v>
      </c>
      <c r="C10140" s="356" t="s">
        <v>644</v>
      </c>
      <c r="D10140" s="358">
        <v>15.48</v>
      </c>
    </row>
    <row r="10141" spans="1:4" ht="25.5">
      <c r="A10141" s="356">
        <v>40974</v>
      </c>
      <c r="B10141" s="357" t="s">
        <v>10586</v>
      </c>
      <c r="C10141" s="356" t="s">
        <v>759</v>
      </c>
      <c r="D10141" s="358">
        <v>2743.53</v>
      </c>
    </row>
    <row r="10142" spans="1:4">
      <c r="A10142" s="356">
        <v>34794</v>
      </c>
      <c r="B10142" s="357" t="s">
        <v>10587</v>
      </c>
      <c r="C10142" s="356" t="s">
        <v>644</v>
      </c>
      <c r="D10142" s="358">
        <v>15.54</v>
      </c>
    </row>
    <row r="10143" spans="1:4">
      <c r="A10143" s="356">
        <v>40925</v>
      </c>
      <c r="B10143" s="357" t="s">
        <v>10588</v>
      </c>
      <c r="C10143" s="356" t="s">
        <v>759</v>
      </c>
      <c r="D10143" s="358">
        <v>2754.74</v>
      </c>
    </row>
    <row r="10144" spans="1:4" ht="25.5">
      <c r="A10144" s="356">
        <v>13741</v>
      </c>
      <c r="B10144" s="357" t="s">
        <v>10589</v>
      </c>
      <c r="C10144" s="356" t="s">
        <v>641</v>
      </c>
      <c r="D10144" s="358">
        <v>2365.77</v>
      </c>
    </row>
    <row r="10145" spans="1:4" ht="38.25">
      <c r="A10145" s="356">
        <v>3288</v>
      </c>
      <c r="B10145" s="357" t="s">
        <v>10590</v>
      </c>
      <c r="C10145" s="356" t="s">
        <v>645</v>
      </c>
      <c r="D10145" s="358">
        <v>4.75</v>
      </c>
    </row>
    <row r="10146" spans="1:4" ht="38.25">
      <c r="A10146" s="356">
        <v>13587</v>
      </c>
      <c r="B10146" s="357" t="s">
        <v>10591</v>
      </c>
      <c r="C10146" s="356" t="s">
        <v>645</v>
      </c>
      <c r="D10146" s="358">
        <v>2.87</v>
      </c>
    </row>
    <row r="10147" spans="1:4" ht="25.5">
      <c r="A10147" s="356">
        <v>38598</v>
      </c>
      <c r="B10147" s="357" t="s">
        <v>10592</v>
      </c>
      <c r="C10147" s="356" t="s">
        <v>641</v>
      </c>
      <c r="D10147" s="358">
        <v>2.4900000000000002</v>
      </c>
    </row>
    <row r="10148" spans="1:4" ht="25.5">
      <c r="A10148" s="356">
        <v>38595</v>
      </c>
      <c r="B10148" s="357" t="s">
        <v>10593</v>
      </c>
      <c r="C10148" s="356" t="s">
        <v>641</v>
      </c>
      <c r="D10148" s="358">
        <v>2.11</v>
      </c>
    </row>
    <row r="10149" spans="1:4" ht="25.5">
      <c r="A10149" s="356">
        <v>38592</v>
      </c>
      <c r="B10149" s="357" t="s">
        <v>10594</v>
      </c>
      <c r="C10149" s="356" t="s">
        <v>641</v>
      </c>
      <c r="D10149" s="358">
        <v>2.14</v>
      </c>
    </row>
    <row r="10150" spans="1:4" ht="25.5">
      <c r="A10150" s="356">
        <v>38588</v>
      </c>
      <c r="B10150" s="357" t="s">
        <v>10595</v>
      </c>
      <c r="C10150" s="356" t="s">
        <v>641</v>
      </c>
      <c r="D10150" s="358">
        <v>1.71</v>
      </c>
    </row>
    <row r="10151" spans="1:4" ht="25.5">
      <c r="A10151" s="356">
        <v>38593</v>
      </c>
      <c r="B10151" s="357" t="s">
        <v>10596</v>
      </c>
      <c r="C10151" s="356" t="s">
        <v>641</v>
      </c>
      <c r="D10151" s="358">
        <v>2.36</v>
      </c>
    </row>
    <row r="10152" spans="1:4" ht="25.5">
      <c r="A10152" s="356">
        <v>38589</v>
      </c>
      <c r="B10152" s="357" t="s">
        <v>10597</v>
      </c>
      <c r="C10152" s="356" t="s">
        <v>641</v>
      </c>
      <c r="D10152" s="358">
        <v>1.79</v>
      </c>
    </row>
    <row r="10153" spans="1:4" ht="25.5">
      <c r="A10153" s="356">
        <v>38594</v>
      </c>
      <c r="B10153" s="357" t="s">
        <v>10598</v>
      </c>
      <c r="C10153" s="356" t="s">
        <v>641</v>
      </c>
      <c r="D10153" s="358">
        <v>3.72</v>
      </c>
    </row>
    <row r="10154" spans="1:4" ht="25.5">
      <c r="A10154" s="356">
        <v>34773</v>
      </c>
      <c r="B10154" s="357" t="s">
        <v>10599</v>
      </c>
      <c r="C10154" s="356" t="s">
        <v>641</v>
      </c>
      <c r="D10154" s="358">
        <v>1.76</v>
      </c>
    </row>
    <row r="10155" spans="1:4" ht="25.5">
      <c r="A10155" s="356">
        <v>34769</v>
      </c>
      <c r="B10155" s="357" t="s">
        <v>10600</v>
      </c>
      <c r="C10155" s="356" t="s">
        <v>641</v>
      </c>
      <c r="D10155" s="358">
        <v>2.1800000000000002</v>
      </c>
    </row>
    <row r="10156" spans="1:4" ht="25.5">
      <c r="A10156" s="356">
        <v>34763</v>
      </c>
      <c r="B10156" s="357" t="s">
        <v>10601</v>
      </c>
      <c r="C10156" s="356" t="s">
        <v>641</v>
      </c>
      <c r="D10156" s="358">
        <v>1.34</v>
      </c>
    </row>
    <row r="10157" spans="1:4" ht="25.5">
      <c r="A10157" s="356">
        <v>34774</v>
      </c>
      <c r="B10157" s="357" t="s">
        <v>10602</v>
      </c>
      <c r="C10157" s="356" t="s">
        <v>641</v>
      </c>
      <c r="D10157" s="358">
        <v>1.67</v>
      </c>
    </row>
    <row r="10158" spans="1:4" ht="25.5">
      <c r="A10158" s="356">
        <v>34771</v>
      </c>
      <c r="B10158" s="357" t="s">
        <v>10603</v>
      </c>
      <c r="C10158" s="356" t="s">
        <v>641</v>
      </c>
      <c r="D10158" s="358">
        <v>2.02</v>
      </c>
    </row>
    <row r="10159" spans="1:4" ht="25.5">
      <c r="A10159" s="356">
        <v>34764</v>
      </c>
      <c r="B10159" s="357" t="s">
        <v>10604</v>
      </c>
      <c r="C10159" s="356" t="s">
        <v>641</v>
      </c>
      <c r="D10159" s="358">
        <v>1.32</v>
      </c>
    </row>
    <row r="10160" spans="1:4" ht="25.5">
      <c r="A10160" s="356">
        <v>34788</v>
      </c>
      <c r="B10160" s="357" t="s">
        <v>10605</v>
      </c>
      <c r="C10160" s="356" t="s">
        <v>641</v>
      </c>
      <c r="D10160" s="358">
        <v>1.7</v>
      </c>
    </row>
    <row r="10161" spans="1:4" ht="25.5">
      <c r="A10161" s="356">
        <v>34781</v>
      </c>
      <c r="B10161" s="357" t="s">
        <v>10606</v>
      </c>
      <c r="C10161" s="356" t="s">
        <v>641</v>
      </c>
      <c r="D10161" s="358">
        <v>1.92</v>
      </c>
    </row>
    <row r="10162" spans="1:4" ht="25.5">
      <c r="A10162" s="356">
        <v>41682</v>
      </c>
      <c r="B10162" s="357" t="s">
        <v>10607</v>
      </c>
      <c r="C10162" s="356" t="s">
        <v>641</v>
      </c>
      <c r="D10162" s="358">
        <v>34.869999999999997</v>
      </c>
    </row>
    <row r="10163" spans="1:4" ht="25.5">
      <c r="A10163" s="356">
        <v>41683</v>
      </c>
      <c r="B10163" s="357" t="s">
        <v>10608</v>
      </c>
      <c r="C10163" s="356" t="s">
        <v>641</v>
      </c>
      <c r="D10163" s="358">
        <v>25.65</v>
      </c>
    </row>
    <row r="10164" spans="1:4" ht="25.5">
      <c r="A10164" s="356">
        <v>41680</v>
      </c>
      <c r="B10164" s="357" t="s">
        <v>10609</v>
      </c>
      <c r="C10164" s="356" t="s">
        <v>641</v>
      </c>
      <c r="D10164" s="358">
        <v>13.81</v>
      </c>
    </row>
    <row r="10165" spans="1:4" ht="25.5">
      <c r="A10165" s="356">
        <v>41679</v>
      </c>
      <c r="B10165" s="357" t="s">
        <v>10610</v>
      </c>
      <c r="C10165" s="356" t="s">
        <v>641</v>
      </c>
      <c r="D10165" s="358">
        <v>31.57</v>
      </c>
    </row>
    <row r="10166" spans="1:4" ht="25.5">
      <c r="A10166" s="356">
        <v>41681</v>
      </c>
      <c r="B10166" s="357" t="s">
        <v>10611</v>
      </c>
      <c r="C10166" s="356" t="s">
        <v>641</v>
      </c>
      <c r="D10166" s="358">
        <v>21.6</v>
      </c>
    </row>
    <row r="10167" spans="1:4" ht="38.25">
      <c r="A10167" s="356">
        <v>43386</v>
      </c>
      <c r="B10167" s="357" t="s">
        <v>10612</v>
      </c>
      <c r="C10167" s="356" t="s">
        <v>641</v>
      </c>
      <c r="D10167" s="358">
        <v>49.33</v>
      </c>
    </row>
    <row r="10168" spans="1:4" ht="25.5">
      <c r="A10168" s="356">
        <v>4059</v>
      </c>
      <c r="B10168" s="357" t="s">
        <v>10613</v>
      </c>
      <c r="C10168" s="356" t="s">
        <v>645</v>
      </c>
      <c r="D10168" s="358">
        <v>34.869999999999997</v>
      </c>
    </row>
    <row r="10169" spans="1:4" ht="25.5">
      <c r="A10169" s="356">
        <v>4062</v>
      </c>
      <c r="B10169" s="357" t="s">
        <v>10614</v>
      </c>
      <c r="C10169" s="356" t="s">
        <v>641</v>
      </c>
      <c r="D10169" s="358">
        <v>34.869999999999997</v>
      </c>
    </row>
    <row r="10170" spans="1:4" ht="25.5">
      <c r="A10170" s="356">
        <v>4061</v>
      </c>
      <c r="B10170" s="357" t="s">
        <v>10615</v>
      </c>
      <c r="C10170" s="356" t="s">
        <v>641</v>
      </c>
      <c r="D10170" s="358">
        <v>43.41</v>
      </c>
    </row>
    <row r="10171" spans="1:4" ht="25.5">
      <c r="A10171" s="356">
        <v>41315</v>
      </c>
      <c r="B10171" s="357" t="s">
        <v>10616</v>
      </c>
      <c r="C10171" s="356" t="s">
        <v>638</v>
      </c>
      <c r="D10171" s="358">
        <v>66.540000000000006</v>
      </c>
    </row>
    <row r="10172" spans="1:4" ht="25.5">
      <c r="A10172" s="356">
        <v>43148</v>
      </c>
      <c r="B10172" s="357" t="s">
        <v>10617</v>
      </c>
      <c r="C10172" s="356" t="s">
        <v>638</v>
      </c>
      <c r="D10172" s="358">
        <v>45.16</v>
      </c>
    </row>
    <row r="10173" spans="1:4" ht="25.5">
      <c r="A10173" s="356">
        <v>43147</v>
      </c>
      <c r="B10173" s="357" t="s">
        <v>10618</v>
      </c>
      <c r="C10173" s="356" t="s">
        <v>638</v>
      </c>
      <c r="D10173" s="358">
        <v>17.489999999999998</v>
      </c>
    </row>
    <row r="10174" spans="1:4" ht="38.25">
      <c r="A10174" s="356">
        <v>10608</v>
      </c>
      <c r="B10174" s="357" t="s">
        <v>10619</v>
      </c>
      <c r="C10174" s="356" t="s">
        <v>641</v>
      </c>
      <c r="D10174" s="358">
        <v>7936.37</v>
      </c>
    </row>
    <row r="10175" spans="1:4">
      <c r="A10175" s="356">
        <v>4069</v>
      </c>
      <c r="B10175" s="357" t="s">
        <v>10620</v>
      </c>
      <c r="C10175" s="356" t="s">
        <v>644</v>
      </c>
      <c r="D10175" s="358">
        <v>27.73</v>
      </c>
    </row>
    <row r="10176" spans="1:4">
      <c r="A10176" s="356">
        <v>40819</v>
      </c>
      <c r="B10176" s="357" t="s">
        <v>10621</v>
      </c>
      <c r="C10176" s="356" t="s">
        <v>759</v>
      </c>
      <c r="D10176" s="358">
        <v>4915.45</v>
      </c>
    </row>
    <row r="10177" spans="1:4" ht="25.5">
      <c r="A10177" s="356">
        <v>34361</v>
      </c>
      <c r="B10177" s="357" t="s">
        <v>10622</v>
      </c>
      <c r="C10177" s="356" t="s">
        <v>638</v>
      </c>
      <c r="D10177" s="358">
        <v>12.73</v>
      </c>
    </row>
    <row r="10178" spans="1:4" ht="38.25">
      <c r="A10178" s="356">
        <v>36512</v>
      </c>
      <c r="B10178" s="357" t="s">
        <v>10623</v>
      </c>
      <c r="C10178" s="356" t="s">
        <v>641</v>
      </c>
      <c r="D10178" s="358">
        <v>15630.48</v>
      </c>
    </row>
    <row r="10179" spans="1:4" ht="25.5">
      <c r="A10179" s="356">
        <v>25972</v>
      </c>
      <c r="B10179" s="357" t="s">
        <v>10624</v>
      </c>
      <c r="C10179" s="356" t="s">
        <v>638</v>
      </c>
      <c r="D10179" s="358">
        <v>13.89</v>
      </c>
    </row>
    <row r="10180" spans="1:4" ht="38.25">
      <c r="A10180" s="356">
        <v>25973</v>
      </c>
      <c r="B10180" s="357" t="s">
        <v>10625</v>
      </c>
      <c r="C10180" s="356" t="s">
        <v>638</v>
      </c>
      <c r="D10180" s="358">
        <v>13.89</v>
      </c>
    </row>
    <row r="10181" spans="1:4" ht="25.5">
      <c r="A10181" s="356">
        <v>11697</v>
      </c>
      <c r="B10181" s="357" t="s">
        <v>10626</v>
      </c>
      <c r="C10181" s="356" t="s">
        <v>641</v>
      </c>
      <c r="D10181" s="358">
        <v>661.33</v>
      </c>
    </row>
    <row r="10182" spans="1:4" ht="25.5">
      <c r="A10182" s="356">
        <v>11698</v>
      </c>
      <c r="B10182" s="357" t="s">
        <v>10627</v>
      </c>
      <c r="C10182" s="356" t="s">
        <v>641</v>
      </c>
      <c r="D10182" s="358">
        <v>788.93</v>
      </c>
    </row>
    <row r="10183" spans="1:4" ht="25.5">
      <c r="A10183" s="356">
        <v>10432</v>
      </c>
      <c r="B10183" s="357" t="s">
        <v>10628</v>
      </c>
      <c r="C10183" s="356" t="s">
        <v>641</v>
      </c>
      <c r="D10183" s="358">
        <v>288.06</v>
      </c>
    </row>
    <row r="10184" spans="1:4" ht="25.5">
      <c r="A10184" s="356">
        <v>11699</v>
      </c>
      <c r="B10184" s="357" t="s">
        <v>10629</v>
      </c>
      <c r="C10184" s="356" t="s">
        <v>641</v>
      </c>
      <c r="D10184" s="358">
        <v>871.95</v>
      </c>
    </row>
    <row r="10185" spans="1:4" ht="38.25">
      <c r="A10185" s="356">
        <v>44020</v>
      </c>
      <c r="B10185" s="357" t="s">
        <v>10630</v>
      </c>
      <c r="C10185" s="356" t="s">
        <v>641</v>
      </c>
      <c r="D10185" s="358">
        <v>710.68</v>
      </c>
    </row>
    <row r="10186" spans="1:4" ht="38.25">
      <c r="A10186" s="356">
        <v>37514</v>
      </c>
      <c r="B10186" s="357" t="s">
        <v>10631</v>
      </c>
      <c r="C10186" s="356" t="s">
        <v>641</v>
      </c>
      <c r="D10186" s="358">
        <v>165000</v>
      </c>
    </row>
    <row r="10187" spans="1:4" ht="38.25">
      <c r="A10187" s="356">
        <v>37519</v>
      </c>
      <c r="B10187" s="357" t="s">
        <v>10632</v>
      </c>
      <c r="C10187" s="356" t="s">
        <v>641</v>
      </c>
      <c r="D10187" s="358">
        <v>254643.41</v>
      </c>
    </row>
    <row r="10188" spans="1:4" ht="38.25">
      <c r="A10188" s="356">
        <v>37520</v>
      </c>
      <c r="B10188" s="357" t="s">
        <v>10633</v>
      </c>
      <c r="C10188" s="356" t="s">
        <v>641</v>
      </c>
      <c r="D10188" s="358">
        <v>250468.92</v>
      </c>
    </row>
    <row r="10189" spans="1:4" ht="38.25">
      <c r="A10189" s="356">
        <v>37521</v>
      </c>
      <c r="B10189" s="357" t="s">
        <v>10634</v>
      </c>
      <c r="C10189" s="356" t="s">
        <v>641</v>
      </c>
      <c r="D10189" s="358">
        <v>305572.09000000003</v>
      </c>
    </row>
    <row r="10190" spans="1:4" ht="38.25">
      <c r="A10190" s="356">
        <v>37522</v>
      </c>
      <c r="B10190" s="357" t="s">
        <v>10635</v>
      </c>
      <c r="C10190" s="356" t="s">
        <v>641</v>
      </c>
      <c r="D10190" s="358">
        <v>314765.46000000002</v>
      </c>
    </row>
    <row r="10191" spans="1:4" ht="51">
      <c r="A10191" s="356">
        <v>21109</v>
      </c>
      <c r="B10191" s="357" t="s">
        <v>10636</v>
      </c>
      <c r="C10191" s="356" t="s">
        <v>641</v>
      </c>
      <c r="D10191" s="358">
        <v>45.48</v>
      </c>
    </row>
    <row r="10192" spans="1:4" ht="25.5">
      <c r="A10192" s="356">
        <v>36800</v>
      </c>
      <c r="B10192" s="357" t="s">
        <v>10637</v>
      </c>
      <c r="C10192" s="356" t="s">
        <v>641</v>
      </c>
      <c r="D10192" s="358">
        <v>90.38</v>
      </c>
    </row>
    <row r="10193" spans="1:4" ht="25.5">
      <c r="A10193" s="356">
        <v>11769</v>
      </c>
      <c r="B10193" s="357" t="s">
        <v>10638</v>
      </c>
      <c r="C10193" s="356" t="s">
        <v>641</v>
      </c>
      <c r="D10193" s="358">
        <v>221.49</v>
      </c>
    </row>
    <row r="10194" spans="1:4" ht="25.5">
      <c r="A10194" s="356">
        <v>36793</v>
      </c>
      <c r="B10194" s="357" t="s">
        <v>10639</v>
      </c>
      <c r="C10194" s="356" t="s">
        <v>641</v>
      </c>
      <c r="D10194" s="358">
        <v>358.6</v>
      </c>
    </row>
    <row r="10195" spans="1:4" ht="38.25">
      <c r="A10195" s="356">
        <v>37546</v>
      </c>
      <c r="B10195" s="357" t="s">
        <v>10640</v>
      </c>
      <c r="C10195" s="356" t="s">
        <v>641</v>
      </c>
      <c r="D10195" s="358">
        <v>12273.99</v>
      </c>
    </row>
    <row r="10196" spans="1:4" ht="38.25">
      <c r="A10196" s="356">
        <v>37544</v>
      </c>
      <c r="B10196" s="357" t="s">
        <v>10641</v>
      </c>
      <c r="C10196" s="356" t="s">
        <v>641</v>
      </c>
      <c r="D10196" s="358">
        <v>12981.81</v>
      </c>
    </row>
    <row r="10197" spans="1:4" ht="38.25">
      <c r="A10197" s="356">
        <v>37545</v>
      </c>
      <c r="B10197" s="357" t="s">
        <v>10642</v>
      </c>
      <c r="C10197" s="356" t="s">
        <v>641</v>
      </c>
      <c r="D10197" s="358">
        <v>15446.61</v>
      </c>
    </row>
    <row r="10198" spans="1:4" ht="25.5">
      <c r="A10198" s="356">
        <v>11771</v>
      </c>
      <c r="B10198" s="357" t="s">
        <v>10643</v>
      </c>
      <c r="C10198" s="356" t="s">
        <v>641</v>
      </c>
      <c r="D10198" s="358">
        <v>274.73</v>
      </c>
    </row>
    <row r="10199" spans="1:4" ht="51">
      <c r="A10199" s="356">
        <v>39919</v>
      </c>
      <c r="B10199" s="357" t="s">
        <v>10644</v>
      </c>
      <c r="C10199" s="356" t="s">
        <v>641</v>
      </c>
      <c r="D10199" s="358">
        <v>61438.11</v>
      </c>
    </row>
    <row r="10200" spans="1:4" ht="38.25">
      <c r="A10200" s="356">
        <v>38385</v>
      </c>
      <c r="B10200" s="357" t="s">
        <v>10645</v>
      </c>
      <c r="C10200" s="356" t="s">
        <v>641</v>
      </c>
      <c r="D10200" s="358">
        <v>48.23</v>
      </c>
    </row>
    <row r="10201" spans="1:4" ht="25.5">
      <c r="A10201" s="356">
        <v>37587</v>
      </c>
      <c r="B10201" s="357" t="s">
        <v>10646</v>
      </c>
      <c r="C10201" s="356" t="s">
        <v>641</v>
      </c>
      <c r="D10201" s="358">
        <v>249.88</v>
      </c>
    </row>
    <row r="10202" spans="1:4" ht="51">
      <c r="A10202" s="356">
        <v>11561</v>
      </c>
      <c r="B10202" s="357" t="s">
        <v>10647</v>
      </c>
      <c r="C10202" s="356" t="s">
        <v>641</v>
      </c>
      <c r="D10202" s="358">
        <v>248.85</v>
      </c>
    </row>
    <row r="10203" spans="1:4" ht="51">
      <c r="A10203" s="356">
        <v>43604</v>
      </c>
      <c r="B10203" s="357" t="s">
        <v>10648</v>
      </c>
      <c r="C10203" s="356" t="s">
        <v>641</v>
      </c>
      <c r="D10203" s="358">
        <v>132.66</v>
      </c>
    </row>
    <row r="10204" spans="1:4" ht="51">
      <c r="A10204" s="356">
        <v>11560</v>
      </c>
      <c r="B10204" s="357" t="s">
        <v>10649</v>
      </c>
      <c r="C10204" s="356" t="s">
        <v>641</v>
      </c>
      <c r="D10204" s="358">
        <v>192.07</v>
      </c>
    </row>
    <row r="10205" spans="1:4" ht="38.25">
      <c r="A10205" s="356">
        <v>11499</v>
      </c>
      <c r="B10205" s="357" t="s">
        <v>10650</v>
      </c>
      <c r="C10205" s="356" t="s">
        <v>641</v>
      </c>
      <c r="D10205" s="358">
        <v>707.38</v>
      </c>
    </row>
    <row r="10206" spans="1:4">
      <c r="A10206" s="356">
        <v>34761</v>
      </c>
      <c r="B10206" s="357" t="s">
        <v>10651</v>
      </c>
      <c r="C10206" s="356" t="s">
        <v>644</v>
      </c>
      <c r="D10206" s="358">
        <v>13.79</v>
      </c>
    </row>
    <row r="10207" spans="1:4" ht="25.5">
      <c r="A10207" s="356">
        <v>40924</v>
      </c>
      <c r="B10207" s="357" t="s">
        <v>10652</v>
      </c>
      <c r="C10207" s="356" t="s">
        <v>759</v>
      </c>
      <c r="D10207" s="358">
        <v>2444.0300000000002</v>
      </c>
    </row>
    <row r="10208" spans="1:4">
      <c r="A10208" s="356">
        <v>25957</v>
      </c>
      <c r="B10208" s="357" t="s">
        <v>10653</v>
      </c>
      <c r="C10208" s="356" t="s">
        <v>644</v>
      </c>
      <c r="D10208" s="358">
        <v>9.67</v>
      </c>
    </row>
    <row r="10209" spans="1:4" ht="25.5">
      <c r="A10209" s="356">
        <v>40983</v>
      </c>
      <c r="B10209" s="357" t="s">
        <v>10654</v>
      </c>
      <c r="C10209" s="356" t="s">
        <v>759</v>
      </c>
      <c r="D10209" s="358">
        <v>1715.35</v>
      </c>
    </row>
    <row r="10210" spans="1:4">
      <c r="A10210" s="356">
        <v>2437</v>
      </c>
      <c r="B10210" s="357" t="s">
        <v>10655</v>
      </c>
      <c r="C10210" s="356" t="s">
        <v>644</v>
      </c>
      <c r="D10210" s="358">
        <v>15.37</v>
      </c>
    </row>
    <row r="10211" spans="1:4">
      <c r="A10211" s="356">
        <v>40921</v>
      </c>
      <c r="B10211" s="357" t="s">
        <v>10656</v>
      </c>
      <c r="C10211" s="356" t="s">
        <v>759</v>
      </c>
      <c r="D10211" s="358">
        <v>2724.32</v>
      </c>
    </row>
    <row r="10212" spans="1:4" ht="38.25">
      <c r="A10212" s="356">
        <v>14252</v>
      </c>
      <c r="B10212" s="357" t="s">
        <v>10657</v>
      </c>
      <c r="C10212" s="356" t="s">
        <v>641</v>
      </c>
      <c r="D10212" s="358">
        <v>2570.63</v>
      </c>
    </row>
    <row r="10213" spans="1:4" ht="51">
      <c r="A10213" s="356">
        <v>730</v>
      </c>
      <c r="B10213" s="357" t="s">
        <v>10658</v>
      </c>
      <c r="C10213" s="356" t="s">
        <v>641</v>
      </c>
      <c r="D10213" s="358">
        <v>6868.23</v>
      </c>
    </row>
    <row r="10214" spans="1:4" ht="51">
      <c r="A10214" s="356">
        <v>723</v>
      </c>
      <c r="B10214" s="357" t="s">
        <v>10659</v>
      </c>
      <c r="C10214" s="356" t="s">
        <v>641</v>
      </c>
      <c r="D10214" s="358">
        <v>3413.75</v>
      </c>
    </row>
    <row r="10215" spans="1:4" ht="51">
      <c r="A10215" s="356">
        <v>36502</v>
      </c>
      <c r="B10215" s="357" t="s">
        <v>10660</v>
      </c>
      <c r="C10215" s="356" t="s">
        <v>641</v>
      </c>
      <c r="D10215" s="358">
        <v>3208.52</v>
      </c>
    </row>
    <row r="10216" spans="1:4" ht="51">
      <c r="A10216" s="356">
        <v>36503</v>
      </c>
      <c r="B10216" s="357" t="s">
        <v>10661</v>
      </c>
      <c r="C10216" s="356" t="s">
        <v>641</v>
      </c>
      <c r="D10216" s="358">
        <v>3956.49</v>
      </c>
    </row>
    <row r="10217" spans="1:4" ht="38.25">
      <c r="A10217" s="356">
        <v>4090</v>
      </c>
      <c r="B10217" s="357" t="s">
        <v>10662</v>
      </c>
      <c r="C10217" s="356" t="s">
        <v>641</v>
      </c>
      <c r="D10217" s="358">
        <v>746000</v>
      </c>
    </row>
    <row r="10218" spans="1:4" ht="38.25">
      <c r="A10218" s="356">
        <v>13227</v>
      </c>
      <c r="B10218" s="357" t="s">
        <v>10663</v>
      </c>
      <c r="C10218" s="356" t="s">
        <v>641</v>
      </c>
      <c r="D10218" s="358">
        <v>926998.02</v>
      </c>
    </row>
    <row r="10219" spans="1:4" ht="38.25">
      <c r="A10219" s="356">
        <v>10597</v>
      </c>
      <c r="B10219" s="357" t="s">
        <v>10664</v>
      </c>
      <c r="C10219" s="356" t="s">
        <v>641</v>
      </c>
      <c r="D10219" s="358">
        <v>975785</v>
      </c>
    </row>
    <row r="10220" spans="1:4" ht="25.5">
      <c r="A10220" s="356">
        <v>39628</v>
      </c>
      <c r="B10220" s="357" t="s">
        <v>10665</v>
      </c>
      <c r="C10220" s="356" t="s">
        <v>641</v>
      </c>
      <c r="D10220" s="358">
        <v>3942.52</v>
      </c>
    </row>
    <row r="10221" spans="1:4" ht="25.5">
      <c r="A10221" s="356">
        <v>39404</v>
      </c>
      <c r="B10221" s="357" t="s">
        <v>10666</v>
      </c>
      <c r="C10221" s="356" t="s">
        <v>641</v>
      </c>
      <c r="D10221" s="358">
        <v>1954.97</v>
      </c>
    </row>
    <row r="10222" spans="1:4" ht="25.5">
      <c r="A10222" s="356">
        <v>39402</v>
      </c>
      <c r="B10222" s="357" t="s">
        <v>10667</v>
      </c>
      <c r="C10222" s="356" t="s">
        <v>641</v>
      </c>
      <c r="D10222" s="358">
        <v>1610.52</v>
      </c>
    </row>
    <row r="10223" spans="1:4" ht="25.5">
      <c r="A10223" s="356">
        <v>39403</v>
      </c>
      <c r="B10223" s="357" t="s">
        <v>10668</v>
      </c>
      <c r="C10223" s="356" t="s">
        <v>641</v>
      </c>
      <c r="D10223" s="358">
        <v>1575.49</v>
      </c>
    </row>
    <row r="10224" spans="1:4">
      <c r="A10224" s="356">
        <v>4093</v>
      </c>
      <c r="B10224" s="357" t="s">
        <v>10669</v>
      </c>
      <c r="C10224" s="356" t="s">
        <v>644</v>
      </c>
      <c r="D10224" s="358">
        <v>11.23</v>
      </c>
    </row>
    <row r="10225" spans="1:4">
      <c r="A10225" s="356">
        <v>10512</v>
      </c>
      <c r="B10225" s="357" t="s">
        <v>10670</v>
      </c>
      <c r="C10225" s="356" t="s">
        <v>759</v>
      </c>
      <c r="D10225" s="358">
        <v>1991.41</v>
      </c>
    </row>
    <row r="10226" spans="1:4">
      <c r="A10226" s="356">
        <v>20020</v>
      </c>
      <c r="B10226" s="357" t="s">
        <v>10671</v>
      </c>
      <c r="C10226" s="356" t="s">
        <v>644</v>
      </c>
      <c r="D10226" s="358">
        <v>10.59</v>
      </c>
    </row>
    <row r="10227" spans="1:4" ht="25.5">
      <c r="A10227" s="356">
        <v>41038</v>
      </c>
      <c r="B10227" s="357" t="s">
        <v>10672</v>
      </c>
      <c r="C10227" s="356" t="s">
        <v>759</v>
      </c>
      <c r="D10227" s="358">
        <v>1878.41</v>
      </c>
    </row>
    <row r="10228" spans="1:4">
      <c r="A10228" s="356">
        <v>4094</v>
      </c>
      <c r="B10228" s="357" t="s">
        <v>10673</v>
      </c>
      <c r="C10228" s="356" t="s">
        <v>644</v>
      </c>
      <c r="D10228" s="358">
        <v>15</v>
      </c>
    </row>
    <row r="10229" spans="1:4" ht="25.5">
      <c r="A10229" s="356">
        <v>40988</v>
      </c>
      <c r="B10229" s="357" t="s">
        <v>10674</v>
      </c>
      <c r="C10229" s="356" t="s">
        <v>759</v>
      </c>
      <c r="D10229" s="358">
        <v>2659.4</v>
      </c>
    </row>
    <row r="10230" spans="1:4">
      <c r="A10230" s="356">
        <v>4095</v>
      </c>
      <c r="B10230" s="357" t="s">
        <v>10675</v>
      </c>
      <c r="C10230" s="356" t="s">
        <v>644</v>
      </c>
      <c r="D10230" s="358">
        <v>10.4</v>
      </c>
    </row>
    <row r="10231" spans="1:4">
      <c r="A10231" s="356">
        <v>40990</v>
      </c>
      <c r="B10231" s="357" t="s">
        <v>10676</v>
      </c>
      <c r="C10231" s="356" t="s">
        <v>759</v>
      </c>
      <c r="D10231" s="358">
        <v>1845.41</v>
      </c>
    </row>
    <row r="10232" spans="1:4">
      <c r="A10232" s="356">
        <v>4097</v>
      </c>
      <c r="B10232" s="357" t="s">
        <v>10677</v>
      </c>
      <c r="C10232" s="356" t="s">
        <v>644</v>
      </c>
      <c r="D10232" s="358">
        <v>12.24</v>
      </c>
    </row>
    <row r="10233" spans="1:4" ht="25.5">
      <c r="A10233" s="356">
        <v>40994</v>
      </c>
      <c r="B10233" s="357" t="s">
        <v>10678</v>
      </c>
      <c r="C10233" s="356" t="s">
        <v>759</v>
      </c>
      <c r="D10233" s="358">
        <v>2172.62</v>
      </c>
    </row>
    <row r="10234" spans="1:4" ht="25.5">
      <c r="A10234" s="356">
        <v>4096</v>
      </c>
      <c r="B10234" s="357" t="s">
        <v>10679</v>
      </c>
      <c r="C10234" s="356" t="s">
        <v>644</v>
      </c>
      <c r="D10234" s="358">
        <v>13.15</v>
      </c>
    </row>
    <row r="10235" spans="1:4" ht="25.5">
      <c r="A10235" s="356">
        <v>40992</v>
      </c>
      <c r="B10235" s="357" t="s">
        <v>10680</v>
      </c>
      <c r="C10235" s="356" t="s">
        <v>759</v>
      </c>
      <c r="D10235" s="358">
        <v>2331.58</v>
      </c>
    </row>
    <row r="10236" spans="1:4" ht="25.5">
      <c r="A10236" s="356">
        <v>13955</v>
      </c>
      <c r="B10236" s="357" t="s">
        <v>10681</v>
      </c>
      <c r="C10236" s="356" t="s">
        <v>641</v>
      </c>
      <c r="D10236" s="358">
        <v>2728.9</v>
      </c>
    </row>
    <row r="10237" spans="1:4" ht="25.5">
      <c r="A10237" s="356">
        <v>4114</v>
      </c>
      <c r="B10237" s="357" t="s">
        <v>10682</v>
      </c>
      <c r="C10237" s="356" t="s">
        <v>641</v>
      </c>
      <c r="D10237" s="358">
        <v>79.92</v>
      </c>
    </row>
    <row r="10238" spans="1:4" ht="25.5">
      <c r="A10238" s="356">
        <v>36797</v>
      </c>
      <c r="B10238" s="357" t="s">
        <v>10683</v>
      </c>
      <c r="C10238" s="356" t="s">
        <v>641</v>
      </c>
      <c r="D10238" s="358">
        <v>71.16</v>
      </c>
    </row>
    <row r="10239" spans="1:4" ht="25.5">
      <c r="A10239" s="356">
        <v>4107</v>
      </c>
      <c r="B10239" s="357" t="s">
        <v>10684</v>
      </c>
      <c r="C10239" s="356" t="s">
        <v>641</v>
      </c>
      <c r="D10239" s="358">
        <v>67.09</v>
      </c>
    </row>
    <row r="10240" spans="1:4" ht="25.5">
      <c r="A10240" s="356">
        <v>4102</v>
      </c>
      <c r="B10240" s="357" t="s">
        <v>10685</v>
      </c>
      <c r="C10240" s="356" t="s">
        <v>641</v>
      </c>
      <c r="D10240" s="358">
        <v>81.900000000000006</v>
      </c>
    </row>
    <row r="10241" spans="1:4" ht="25.5">
      <c r="A10241" s="356">
        <v>36799</v>
      </c>
      <c r="B10241" s="357" t="s">
        <v>10686</v>
      </c>
      <c r="C10241" s="356" t="s">
        <v>641</v>
      </c>
      <c r="D10241" s="358">
        <v>69.069999999999993</v>
      </c>
    </row>
    <row r="10242" spans="1:4" ht="38.25">
      <c r="A10242" s="356">
        <v>2747</v>
      </c>
      <c r="B10242" s="357" t="s">
        <v>10687</v>
      </c>
      <c r="C10242" s="356" t="s">
        <v>645</v>
      </c>
      <c r="D10242" s="358">
        <v>22.49</v>
      </c>
    </row>
    <row r="10243" spans="1:4" ht="38.25">
      <c r="A10243" s="356">
        <v>21138</v>
      </c>
      <c r="B10243" s="357" t="s">
        <v>10688</v>
      </c>
      <c r="C10243" s="356" t="s">
        <v>645</v>
      </c>
      <c r="D10243" s="358">
        <v>7.13</v>
      </c>
    </row>
    <row r="10244" spans="1:4" ht="38.25">
      <c r="A10244" s="356">
        <v>10826</v>
      </c>
      <c r="B10244" s="357" t="s">
        <v>10689</v>
      </c>
      <c r="C10244" s="356" t="s">
        <v>641</v>
      </c>
      <c r="D10244" s="358">
        <v>86.2</v>
      </c>
    </row>
    <row r="10245" spans="1:4" ht="38.25">
      <c r="A10245" s="356">
        <v>365</v>
      </c>
      <c r="B10245" s="357" t="s">
        <v>10690</v>
      </c>
      <c r="C10245" s="356" t="s">
        <v>641</v>
      </c>
      <c r="D10245" s="358">
        <v>53.44</v>
      </c>
    </row>
    <row r="10246" spans="1:4">
      <c r="A10246" s="356">
        <v>38639</v>
      </c>
      <c r="B10246" s="357" t="s">
        <v>10691</v>
      </c>
      <c r="C10246" s="356" t="s">
        <v>641</v>
      </c>
      <c r="D10246" s="358">
        <v>206.89</v>
      </c>
    </row>
    <row r="10247" spans="1:4" ht="25.5">
      <c r="A10247" s="356">
        <v>38640</v>
      </c>
      <c r="B10247" s="357" t="s">
        <v>10692</v>
      </c>
      <c r="C10247" s="356" t="s">
        <v>641</v>
      </c>
      <c r="D10247" s="358">
        <v>3.1</v>
      </c>
    </row>
    <row r="10248" spans="1:4" ht="38.25">
      <c r="A10248" s="356">
        <v>358</v>
      </c>
      <c r="B10248" s="357" t="s">
        <v>10693</v>
      </c>
      <c r="C10248" s="356" t="s">
        <v>641</v>
      </c>
      <c r="D10248" s="358">
        <v>63.79</v>
      </c>
    </row>
    <row r="10249" spans="1:4" ht="38.25">
      <c r="A10249" s="356">
        <v>359</v>
      </c>
      <c r="B10249" s="357" t="s">
        <v>10694</v>
      </c>
      <c r="C10249" s="356" t="s">
        <v>641</v>
      </c>
      <c r="D10249" s="358">
        <v>131.03</v>
      </c>
    </row>
    <row r="10250" spans="1:4">
      <c r="A10250" s="356">
        <v>38641</v>
      </c>
      <c r="B10250" s="357" t="s">
        <v>10695</v>
      </c>
      <c r="C10250" s="356" t="s">
        <v>641</v>
      </c>
      <c r="D10250" s="358">
        <v>129.31</v>
      </c>
    </row>
    <row r="10251" spans="1:4" ht="38.25">
      <c r="A10251" s="356">
        <v>360</v>
      </c>
      <c r="B10251" s="357" t="s">
        <v>10696</v>
      </c>
      <c r="C10251" s="356" t="s">
        <v>641</v>
      </c>
      <c r="D10251" s="358">
        <v>3</v>
      </c>
    </row>
    <row r="10252" spans="1:4" ht="63.75">
      <c r="A10252" s="356">
        <v>42430</v>
      </c>
      <c r="B10252" s="357" t="s">
        <v>10697</v>
      </c>
      <c r="C10252" s="356" t="s">
        <v>641</v>
      </c>
      <c r="D10252" s="358">
        <v>4929.78</v>
      </c>
    </row>
    <row r="10253" spans="1:4" ht="25.5">
      <c r="A10253" s="356">
        <v>4214</v>
      </c>
      <c r="B10253" s="357" t="s">
        <v>10698</v>
      </c>
      <c r="C10253" s="356" t="s">
        <v>641</v>
      </c>
      <c r="D10253" s="358">
        <v>9.01</v>
      </c>
    </row>
    <row r="10254" spans="1:4" ht="25.5">
      <c r="A10254" s="356">
        <v>4215</v>
      </c>
      <c r="B10254" s="357" t="s">
        <v>10699</v>
      </c>
      <c r="C10254" s="356" t="s">
        <v>641</v>
      </c>
      <c r="D10254" s="358">
        <v>5.93</v>
      </c>
    </row>
    <row r="10255" spans="1:4">
      <c r="A10255" s="356">
        <v>4210</v>
      </c>
      <c r="B10255" s="357" t="s">
        <v>10700</v>
      </c>
      <c r="C10255" s="356" t="s">
        <v>641</v>
      </c>
      <c r="D10255" s="358">
        <v>0.99</v>
      </c>
    </row>
    <row r="10256" spans="1:4">
      <c r="A10256" s="356">
        <v>4212</v>
      </c>
      <c r="B10256" s="357" t="s">
        <v>10701</v>
      </c>
      <c r="C10256" s="356" t="s">
        <v>641</v>
      </c>
      <c r="D10256" s="358">
        <v>2.86</v>
      </c>
    </row>
    <row r="10257" spans="1:4">
      <c r="A10257" s="356">
        <v>4213</v>
      </c>
      <c r="B10257" s="357" t="s">
        <v>10702</v>
      </c>
      <c r="C10257" s="356" t="s">
        <v>641</v>
      </c>
      <c r="D10257" s="358">
        <v>12.8</v>
      </c>
    </row>
    <row r="10258" spans="1:4">
      <c r="A10258" s="356">
        <v>4211</v>
      </c>
      <c r="B10258" s="357" t="s">
        <v>10703</v>
      </c>
      <c r="C10258" s="356" t="s">
        <v>641</v>
      </c>
      <c r="D10258" s="358">
        <v>1.43</v>
      </c>
    </row>
    <row r="10259" spans="1:4" ht="25.5">
      <c r="A10259" s="356">
        <v>4209</v>
      </c>
      <c r="B10259" s="357" t="s">
        <v>10704</v>
      </c>
      <c r="C10259" s="356" t="s">
        <v>641</v>
      </c>
      <c r="D10259" s="358">
        <v>16.920000000000002</v>
      </c>
    </row>
    <row r="10260" spans="1:4" ht="25.5">
      <c r="A10260" s="356">
        <v>4180</v>
      </c>
      <c r="B10260" s="357" t="s">
        <v>10705</v>
      </c>
      <c r="C10260" s="356" t="s">
        <v>641</v>
      </c>
      <c r="D10260" s="358">
        <v>12.73</v>
      </c>
    </row>
    <row r="10261" spans="1:4" ht="25.5">
      <c r="A10261" s="356">
        <v>4177</v>
      </c>
      <c r="B10261" s="357" t="s">
        <v>10706</v>
      </c>
      <c r="C10261" s="356" t="s">
        <v>641</v>
      </c>
      <c r="D10261" s="358">
        <v>4.2300000000000004</v>
      </c>
    </row>
    <row r="10262" spans="1:4" ht="25.5">
      <c r="A10262" s="356">
        <v>4179</v>
      </c>
      <c r="B10262" s="357" t="s">
        <v>10707</v>
      </c>
      <c r="C10262" s="356" t="s">
        <v>641</v>
      </c>
      <c r="D10262" s="358">
        <v>8.65</v>
      </c>
    </row>
    <row r="10263" spans="1:4" ht="25.5">
      <c r="A10263" s="356">
        <v>4208</v>
      </c>
      <c r="B10263" s="357" t="s">
        <v>10708</v>
      </c>
      <c r="C10263" s="356" t="s">
        <v>641</v>
      </c>
      <c r="D10263" s="358">
        <v>40.270000000000003</v>
      </c>
    </row>
    <row r="10264" spans="1:4" ht="25.5">
      <c r="A10264" s="356">
        <v>4181</v>
      </c>
      <c r="B10264" s="357" t="s">
        <v>10709</v>
      </c>
      <c r="C10264" s="356" t="s">
        <v>641</v>
      </c>
      <c r="D10264" s="358">
        <v>26.31</v>
      </c>
    </row>
    <row r="10265" spans="1:4" ht="25.5">
      <c r="A10265" s="356">
        <v>4178</v>
      </c>
      <c r="B10265" s="357" t="s">
        <v>10710</v>
      </c>
      <c r="C10265" s="356" t="s">
        <v>641</v>
      </c>
      <c r="D10265" s="358">
        <v>5.86</v>
      </c>
    </row>
    <row r="10266" spans="1:4" ht="25.5">
      <c r="A10266" s="356">
        <v>4182</v>
      </c>
      <c r="B10266" s="357" t="s">
        <v>10711</v>
      </c>
      <c r="C10266" s="356" t="s">
        <v>641</v>
      </c>
      <c r="D10266" s="358">
        <v>65.510000000000005</v>
      </c>
    </row>
    <row r="10267" spans="1:4" ht="25.5">
      <c r="A10267" s="356">
        <v>4183</v>
      </c>
      <c r="B10267" s="357" t="s">
        <v>10712</v>
      </c>
      <c r="C10267" s="356" t="s">
        <v>641</v>
      </c>
      <c r="D10267" s="358">
        <v>105.47</v>
      </c>
    </row>
    <row r="10268" spans="1:4" ht="25.5">
      <c r="A10268" s="356">
        <v>4184</v>
      </c>
      <c r="B10268" s="357" t="s">
        <v>10713</v>
      </c>
      <c r="C10268" s="356" t="s">
        <v>641</v>
      </c>
      <c r="D10268" s="358">
        <v>232.82</v>
      </c>
    </row>
    <row r="10269" spans="1:4" ht="25.5">
      <c r="A10269" s="356">
        <v>4185</v>
      </c>
      <c r="B10269" s="357" t="s">
        <v>10714</v>
      </c>
      <c r="C10269" s="356" t="s">
        <v>641</v>
      </c>
      <c r="D10269" s="358">
        <v>386.84</v>
      </c>
    </row>
    <row r="10270" spans="1:4" ht="25.5">
      <c r="A10270" s="356">
        <v>4205</v>
      </c>
      <c r="B10270" s="357" t="s">
        <v>10715</v>
      </c>
      <c r="C10270" s="356" t="s">
        <v>641</v>
      </c>
      <c r="D10270" s="358">
        <v>22.34</v>
      </c>
    </row>
    <row r="10271" spans="1:4" ht="25.5">
      <c r="A10271" s="356">
        <v>4192</v>
      </c>
      <c r="B10271" s="357" t="s">
        <v>10716</v>
      </c>
      <c r="C10271" s="356" t="s">
        <v>641</v>
      </c>
      <c r="D10271" s="358">
        <v>22.34</v>
      </c>
    </row>
    <row r="10272" spans="1:4" ht="25.5">
      <c r="A10272" s="356">
        <v>4191</v>
      </c>
      <c r="B10272" s="357" t="s">
        <v>10717</v>
      </c>
      <c r="C10272" s="356" t="s">
        <v>641</v>
      </c>
      <c r="D10272" s="358">
        <v>22.34</v>
      </c>
    </row>
    <row r="10273" spans="1:4" ht="25.5">
      <c r="A10273" s="356">
        <v>4207</v>
      </c>
      <c r="B10273" s="357" t="s">
        <v>10718</v>
      </c>
      <c r="C10273" s="356" t="s">
        <v>641</v>
      </c>
      <c r="D10273" s="358">
        <v>17.97</v>
      </c>
    </row>
    <row r="10274" spans="1:4" ht="25.5">
      <c r="A10274" s="356">
        <v>4206</v>
      </c>
      <c r="B10274" s="357" t="s">
        <v>10719</v>
      </c>
      <c r="C10274" s="356" t="s">
        <v>641</v>
      </c>
      <c r="D10274" s="358">
        <v>17.46</v>
      </c>
    </row>
    <row r="10275" spans="1:4" ht="25.5">
      <c r="A10275" s="356">
        <v>4190</v>
      </c>
      <c r="B10275" s="357" t="s">
        <v>10720</v>
      </c>
      <c r="C10275" s="356" t="s">
        <v>641</v>
      </c>
      <c r="D10275" s="358">
        <v>17.46</v>
      </c>
    </row>
    <row r="10276" spans="1:4" ht="25.5">
      <c r="A10276" s="356">
        <v>4186</v>
      </c>
      <c r="B10276" s="357" t="s">
        <v>10721</v>
      </c>
      <c r="C10276" s="356" t="s">
        <v>641</v>
      </c>
      <c r="D10276" s="358">
        <v>5.16</v>
      </c>
    </row>
    <row r="10277" spans="1:4" ht="25.5">
      <c r="A10277" s="356">
        <v>4188</v>
      </c>
      <c r="B10277" s="357" t="s">
        <v>10722</v>
      </c>
      <c r="C10277" s="356" t="s">
        <v>641</v>
      </c>
      <c r="D10277" s="358">
        <v>10.53</v>
      </c>
    </row>
    <row r="10278" spans="1:4" ht="25.5">
      <c r="A10278" s="356">
        <v>4189</v>
      </c>
      <c r="B10278" s="357" t="s">
        <v>10723</v>
      </c>
      <c r="C10278" s="356" t="s">
        <v>641</v>
      </c>
      <c r="D10278" s="358">
        <v>10.53</v>
      </c>
    </row>
    <row r="10279" spans="1:4" ht="25.5">
      <c r="A10279" s="356">
        <v>4197</v>
      </c>
      <c r="B10279" s="357" t="s">
        <v>10724</v>
      </c>
      <c r="C10279" s="356" t="s">
        <v>641</v>
      </c>
      <c r="D10279" s="358">
        <v>55.78</v>
      </c>
    </row>
    <row r="10280" spans="1:4" ht="25.5">
      <c r="A10280" s="356">
        <v>4194</v>
      </c>
      <c r="B10280" s="357" t="s">
        <v>10725</v>
      </c>
      <c r="C10280" s="356" t="s">
        <v>641</v>
      </c>
      <c r="D10280" s="358">
        <v>33.700000000000003</v>
      </c>
    </row>
    <row r="10281" spans="1:4" ht="25.5">
      <c r="A10281" s="356">
        <v>4193</v>
      </c>
      <c r="B10281" s="357" t="s">
        <v>10726</v>
      </c>
      <c r="C10281" s="356" t="s">
        <v>641</v>
      </c>
      <c r="D10281" s="358">
        <v>33.700000000000003</v>
      </c>
    </row>
    <row r="10282" spans="1:4" ht="25.5">
      <c r="A10282" s="356">
        <v>4204</v>
      </c>
      <c r="B10282" s="357" t="s">
        <v>10727</v>
      </c>
      <c r="C10282" s="356" t="s">
        <v>641</v>
      </c>
      <c r="D10282" s="358">
        <v>33.700000000000003</v>
      </c>
    </row>
    <row r="10283" spans="1:4" ht="25.5">
      <c r="A10283" s="356">
        <v>4187</v>
      </c>
      <c r="B10283" s="357" t="s">
        <v>10728</v>
      </c>
      <c r="C10283" s="356" t="s">
        <v>641</v>
      </c>
      <c r="D10283" s="358">
        <v>6.72</v>
      </c>
    </row>
    <row r="10284" spans="1:4" ht="25.5">
      <c r="A10284" s="356">
        <v>4202</v>
      </c>
      <c r="B10284" s="357" t="s">
        <v>10729</v>
      </c>
      <c r="C10284" s="356" t="s">
        <v>641</v>
      </c>
      <c r="D10284" s="358">
        <v>101.87</v>
      </c>
    </row>
    <row r="10285" spans="1:4" ht="25.5">
      <c r="A10285" s="356">
        <v>4203</v>
      </c>
      <c r="B10285" s="357" t="s">
        <v>10730</v>
      </c>
      <c r="C10285" s="356" t="s">
        <v>641</v>
      </c>
      <c r="D10285" s="358">
        <v>89.97</v>
      </c>
    </row>
    <row r="10286" spans="1:4" ht="25.5">
      <c r="A10286" s="356">
        <v>40368</v>
      </c>
      <c r="B10286" s="357" t="s">
        <v>10731</v>
      </c>
      <c r="C10286" s="356" t="s">
        <v>641</v>
      </c>
      <c r="D10286" s="358">
        <v>49.54</v>
      </c>
    </row>
    <row r="10287" spans="1:4" ht="25.5">
      <c r="A10287" s="356">
        <v>40365</v>
      </c>
      <c r="B10287" s="357" t="s">
        <v>10732</v>
      </c>
      <c r="C10287" s="356" t="s">
        <v>641</v>
      </c>
      <c r="D10287" s="358">
        <v>33.42</v>
      </c>
    </row>
    <row r="10288" spans="1:4" ht="25.5">
      <c r="A10288" s="356">
        <v>40356</v>
      </c>
      <c r="B10288" s="357" t="s">
        <v>10733</v>
      </c>
      <c r="C10288" s="356" t="s">
        <v>641</v>
      </c>
      <c r="D10288" s="358">
        <v>11.42</v>
      </c>
    </row>
    <row r="10289" spans="1:4" ht="25.5">
      <c r="A10289" s="356">
        <v>40362</v>
      </c>
      <c r="B10289" s="357" t="s">
        <v>10734</v>
      </c>
      <c r="C10289" s="356" t="s">
        <v>641</v>
      </c>
      <c r="D10289" s="358">
        <v>22.14</v>
      </c>
    </row>
    <row r="10290" spans="1:4" ht="25.5">
      <c r="A10290" s="356">
        <v>40374</v>
      </c>
      <c r="B10290" s="357" t="s">
        <v>10735</v>
      </c>
      <c r="C10290" s="356" t="s">
        <v>641</v>
      </c>
      <c r="D10290" s="358">
        <v>129.47999999999999</v>
      </c>
    </row>
    <row r="10291" spans="1:4" ht="25.5">
      <c r="A10291" s="356">
        <v>40371</v>
      </c>
      <c r="B10291" s="357" t="s">
        <v>10736</v>
      </c>
      <c r="C10291" s="356" t="s">
        <v>641</v>
      </c>
      <c r="D10291" s="358">
        <v>81.5</v>
      </c>
    </row>
    <row r="10292" spans="1:4" ht="25.5">
      <c r="A10292" s="356">
        <v>40359</v>
      </c>
      <c r="B10292" s="357" t="s">
        <v>10737</v>
      </c>
      <c r="C10292" s="356" t="s">
        <v>641</v>
      </c>
      <c r="D10292" s="358">
        <v>14.75</v>
      </c>
    </row>
    <row r="10293" spans="1:4">
      <c r="A10293" s="356">
        <v>7595</v>
      </c>
      <c r="B10293" s="357" t="s">
        <v>10738</v>
      </c>
      <c r="C10293" s="356" t="s">
        <v>644</v>
      </c>
      <c r="D10293" s="358">
        <v>7.02</v>
      </c>
    </row>
    <row r="10294" spans="1:4">
      <c r="A10294" s="356">
        <v>41094</v>
      </c>
      <c r="B10294" s="357" t="s">
        <v>10739</v>
      </c>
      <c r="C10294" s="356" t="s">
        <v>759</v>
      </c>
      <c r="D10294" s="358">
        <v>1245.72</v>
      </c>
    </row>
    <row r="10295" spans="1:4" ht="38.25">
      <c r="A10295" s="356">
        <v>39609</v>
      </c>
      <c r="B10295" s="357" t="s">
        <v>10740</v>
      </c>
      <c r="C10295" s="356" t="s">
        <v>641</v>
      </c>
      <c r="D10295" s="358">
        <v>74102.210000000006</v>
      </c>
    </row>
    <row r="10296" spans="1:4" ht="38.25">
      <c r="A10296" s="356">
        <v>39610</v>
      </c>
      <c r="B10296" s="357" t="s">
        <v>10741</v>
      </c>
      <c r="C10296" s="356" t="s">
        <v>641</v>
      </c>
      <c r="D10296" s="358">
        <v>108166.11</v>
      </c>
    </row>
    <row r="10297" spans="1:4" ht="38.25">
      <c r="A10297" s="356">
        <v>39611</v>
      </c>
      <c r="B10297" s="357" t="s">
        <v>10742</v>
      </c>
      <c r="C10297" s="356" t="s">
        <v>641</v>
      </c>
      <c r="D10297" s="358">
        <v>130898.69</v>
      </c>
    </row>
    <row r="10298" spans="1:4" ht="38.25">
      <c r="A10298" s="356">
        <v>39612</v>
      </c>
      <c r="B10298" s="357" t="s">
        <v>10743</v>
      </c>
      <c r="C10298" s="356" t="s">
        <v>641</v>
      </c>
      <c r="D10298" s="358">
        <v>205055.76</v>
      </c>
    </row>
    <row r="10299" spans="1:4" ht="38.25">
      <c r="A10299" s="356">
        <v>39608</v>
      </c>
      <c r="B10299" s="357" t="s">
        <v>10744</v>
      </c>
      <c r="C10299" s="356" t="s">
        <v>641</v>
      </c>
      <c r="D10299" s="358">
        <v>59251.35</v>
      </c>
    </row>
    <row r="10300" spans="1:4" ht="38.25">
      <c r="A10300" s="356">
        <v>38175</v>
      </c>
      <c r="B10300" s="357" t="s">
        <v>10745</v>
      </c>
      <c r="C10300" s="356" t="s">
        <v>641</v>
      </c>
      <c r="D10300" s="358">
        <v>4.99</v>
      </c>
    </row>
    <row r="10301" spans="1:4" ht="38.25">
      <c r="A10301" s="356">
        <v>38176</v>
      </c>
      <c r="B10301" s="357" t="s">
        <v>10746</v>
      </c>
      <c r="C10301" s="356" t="s">
        <v>641</v>
      </c>
      <c r="D10301" s="358">
        <v>14.68</v>
      </c>
    </row>
    <row r="10302" spans="1:4" ht="38.25">
      <c r="A10302" s="356">
        <v>36152</v>
      </c>
      <c r="B10302" s="357" t="s">
        <v>10747</v>
      </c>
      <c r="C10302" s="356" t="s">
        <v>641</v>
      </c>
      <c r="D10302" s="358">
        <v>5.53</v>
      </c>
    </row>
    <row r="10303" spans="1:4">
      <c r="A10303" s="356">
        <v>11138</v>
      </c>
      <c r="B10303" s="357" t="s">
        <v>10748</v>
      </c>
      <c r="C10303" s="356" t="s">
        <v>640</v>
      </c>
      <c r="D10303" s="358">
        <v>3.17</v>
      </c>
    </row>
    <row r="10304" spans="1:4">
      <c r="A10304" s="356">
        <v>4221</v>
      </c>
      <c r="B10304" s="357" t="s">
        <v>10749</v>
      </c>
      <c r="C10304" s="356" t="s">
        <v>640</v>
      </c>
      <c r="D10304" s="358">
        <v>4.93</v>
      </c>
    </row>
    <row r="10305" spans="1:4" ht="38.25">
      <c r="A10305" s="356">
        <v>4227</v>
      </c>
      <c r="B10305" s="357" t="s">
        <v>10750</v>
      </c>
      <c r="C10305" s="356" t="s">
        <v>640</v>
      </c>
      <c r="D10305" s="358">
        <v>19.95</v>
      </c>
    </row>
    <row r="10306" spans="1:4" ht="51">
      <c r="A10306" s="356">
        <v>38170</v>
      </c>
      <c r="B10306" s="357" t="s">
        <v>10751</v>
      </c>
      <c r="C10306" s="356" t="s">
        <v>641</v>
      </c>
      <c r="D10306" s="358">
        <v>21.81</v>
      </c>
    </row>
    <row r="10307" spans="1:4">
      <c r="A10307" s="356">
        <v>4252</v>
      </c>
      <c r="B10307" s="357" t="s">
        <v>10752</v>
      </c>
      <c r="C10307" s="356" t="s">
        <v>644</v>
      </c>
      <c r="D10307" s="358">
        <v>11.8</v>
      </c>
    </row>
    <row r="10308" spans="1:4">
      <c r="A10308" s="356">
        <v>40980</v>
      </c>
      <c r="B10308" s="357" t="s">
        <v>10753</v>
      </c>
      <c r="C10308" s="356" t="s">
        <v>759</v>
      </c>
      <c r="D10308" s="358">
        <v>2093.64</v>
      </c>
    </row>
    <row r="10309" spans="1:4">
      <c r="A10309" s="356">
        <v>4243</v>
      </c>
      <c r="B10309" s="357" t="s">
        <v>10754</v>
      </c>
      <c r="C10309" s="356" t="s">
        <v>644</v>
      </c>
      <c r="D10309" s="358">
        <v>10.130000000000001</v>
      </c>
    </row>
    <row r="10310" spans="1:4" ht="25.5">
      <c r="A10310" s="356">
        <v>41031</v>
      </c>
      <c r="B10310" s="357" t="s">
        <v>10755</v>
      </c>
      <c r="C10310" s="356" t="s">
        <v>759</v>
      </c>
      <c r="D10310" s="358">
        <v>1795.53</v>
      </c>
    </row>
    <row r="10311" spans="1:4" ht="25.5">
      <c r="A10311" s="356">
        <v>37666</v>
      </c>
      <c r="B10311" s="357" t="s">
        <v>10756</v>
      </c>
      <c r="C10311" s="356" t="s">
        <v>644</v>
      </c>
      <c r="D10311" s="358">
        <v>9.76</v>
      </c>
    </row>
    <row r="10312" spans="1:4" ht="25.5">
      <c r="A10312" s="356">
        <v>40986</v>
      </c>
      <c r="B10312" s="357" t="s">
        <v>10757</v>
      </c>
      <c r="C10312" s="356" t="s">
        <v>759</v>
      </c>
      <c r="D10312" s="358">
        <v>1732.75</v>
      </c>
    </row>
    <row r="10313" spans="1:4" ht="25.5">
      <c r="A10313" s="356">
        <v>4250</v>
      </c>
      <c r="B10313" s="357" t="s">
        <v>10758</v>
      </c>
      <c r="C10313" s="356" t="s">
        <v>644</v>
      </c>
      <c r="D10313" s="358">
        <v>10.64</v>
      </c>
    </row>
    <row r="10314" spans="1:4" ht="25.5">
      <c r="A10314" s="356">
        <v>40978</v>
      </c>
      <c r="B10314" s="357" t="s">
        <v>10759</v>
      </c>
      <c r="C10314" s="356" t="s">
        <v>759</v>
      </c>
      <c r="D10314" s="358">
        <v>1888.45</v>
      </c>
    </row>
    <row r="10315" spans="1:4" ht="25.5">
      <c r="A10315" s="356">
        <v>25960</v>
      </c>
      <c r="B10315" s="357" t="s">
        <v>10760</v>
      </c>
      <c r="C10315" s="356" t="s">
        <v>644</v>
      </c>
      <c r="D10315" s="358">
        <v>12.46</v>
      </c>
    </row>
    <row r="10316" spans="1:4" ht="25.5">
      <c r="A10316" s="356">
        <v>41043</v>
      </c>
      <c r="B10316" s="357" t="s">
        <v>10761</v>
      </c>
      <c r="C10316" s="356" t="s">
        <v>759</v>
      </c>
      <c r="D10316" s="358">
        <v>2209.88</v>
      </c>
    </row>
    <row r="10317" spans="1:4">
      <c r="A10317" s="356">
        <v>4234</v>
      </c>
      <c r="B10317" s="357" t="s">
        <v>10762</v>
      </c>
      <c r="C10317" s="356" t="s">
        <v>644</v>
      </c>
      <c r="D10317" s="358">
        <v>13.66</v>
      </c>
    </row>
    <row r="10318" spans="1:4">
      <c r="A10318" s="356">
        <v>40987</v>
      </c>
      <c r="B10318" s="357" t="s">
        <v>10763</v>
      </c>
      <c r="C10318" s="356" t="s">
        <v>759</v>
      </c>
      <c r="D10318" s="358">
        <v>2420.84</v>
      </c>
    </row>
    <row r="10319" spans="1:4">
      <c r="A10319" s="356">
        <v>4253</v>
      </c>
      <c r="B10319" s="357" t="s">
        <v>10764</v>
      </c>
      <c r="C10319" s="356" t="s">
        <v>644</v>
      </c>
      <c r="D10319" s="358">
        <v>9.82</v>
      </c>
    </row>
    <row r="10320" spans="1:4" ht="25.5">
      <c r="A10320" s="356">
        <v>40981</v>
      </c>
      <c r="B10320" s="357" t="s">
        <v>10765</v>
      </c>
      <c r="C10320" s="356" t="s">
        <v>759</v>
      </c>
      <c r="D10320" s="358">
        <v>1741.33</v>
      </c>
    </row>
    <row r="10321" spans="1:4">
      <c r="A10321" s="356">
        <v>4254</v>
      </c>
      <c r="B10321" s="357" t="s">
        <v>10766</v>
      </c>
      <c r="C10321" s="356" t="s">
        <v>644</v>
      </c>
      <c r="D10321" s="358">
        <v>9.8699999999999992</v>
      </c>
    </row>
    <row r="10322" spans="1:4">
      <c r="A10322" s="356">
        <v>41036</v>
      </c>
      <c r="B10322" s="357" t="s">
        <v>10767</v>
      </c>
      <c r="C10322" s="356" t="s">
        <v>759</v>
      </c>
      <c r="D10322" s="358">
        <v>1750.88</v>
      </c>
    </row>
    <row r="10323" spans="1:4">
      <c r="A10323" s="356">
        <v>4251</v>
      </c>
      <c r="B10323" s="357" t="s">
        <v>10768</v>
      </c>
      <c r="C10323" s="356" t="s">
        <v>644</v>
      </c>
      <c r="D10323" s="358">
        <v>12.23</v>
      </c>
    </row>
    <row r="10324" spans="1:4" ht="25.5">
      <c r="A10324" s="356">
        <v>40979</v>
      </c>
      <c r="B10324" s="357" t="s">
        <v>10769</v>
      </c>
      <c r="C10324" s="356" t="s">
        <v>759</v>
      </c>
      <c r="D10324" s="358">
        <v>2167.1999999999998</v>
      </c>
    </row>
    <row r="10325" spans="1:4" ht="25.5">
      <c r="A10325" s="356">
        <v>4230</v>
      </c>
      <c r="B10325" s="357" t="s">
        <v>10770</v>
      </c>
      <c r="C10325" s="356" t="s">
        <v>644</v>
      </c>
      <c r="D10325" s="358">
        <v>10.4</v>
      </c>
    </row>
    <row r="10326" spans="1:4" ht="25.5">
      <c r="A10326" s="356">
        <v>40998</v>
      </c>
      <c r="B10326" s="357" t="s">
        <v>10771</v>
      </c>
      <c r="C10326" s="356" t="s">
        <v>759</v>
      </c>
      <c r="D10326" s="358">
        <v>1845.41</v>
      </c>
    </row>
    <row r="10327" spans="1:4">
      <c r="A10327" s="356">
        <v>4257</v>
      </c>
      <c r="B10327" s="357" t="s">
        <v>10772</v>
      </c>
      <c r="C10327" s="356" t="s">
        <v>644</v>
      </c>
      <c r="D10327" s="358">
        <v>8.1999999999999993</v>
      </c>
    </row>
    <row r="10328" spans="1:4" ht="25.5">
      <c r="A10328" s="356">
        <v>40982</v>
      </c>
      <c r="B10328" s="357" t="s">
        <v>10773</v>
      </c>
      <c r="C10328" s="356" t="s">
        <v>759</v>
      </c>
      <c r="D10328" s="358">
        <v>1454.81</v>
      </c>
    </row>
    <row r="10329" spans="1:4">
      <c r="A10329" s="356">
        <v>4240</v>
      </c>
      <c r="B10329" s="357" t="s">
        <v>10774</v>
      </c>
      <c r="C10329" s="356" t="s">
        <v>644</v>
      </c>
      <c r="D10329" s="358">
        <v>12.67</v>
      </c>
    </row>
    <row r="10330" spans="1:4">
      <c r="A10330" s="356">
        <v>41026</v>
      </c>
      <c r="B10330" s="357" t="s">
        <v>10775</v>
      </c>
      <c r="C10330" s="356" t="s">
        <v>759</v>
      </c>
      <c r="D10330" s="358">
        <v>2247.56</v>
      </c>
    </row>
    <row r="10331" spans="1:4">
      <c r="A10331" s="356">
        <v>4239</v>
      </c>
      <c r="B10331" s="357" t="s">
        <v>10776</v>
      </c>
      <c r="C10331" s="356" t="s">
        <v>644</v>
      </c>
      <c r="D10331" s="358">
        <v>15.55</v>
      </c>
    </row>
    <row r="10332" spans="1:4">
      <c r="A10332" s="356">
        <v>41024</v>
      </c>
      <c r="B10332" s="357" t="s">
        <v>10777</v>
      </c>
      <c r="C10332" s="356" t="s">
        <v>759</v>
      </c>
      <c r="D10332" s="358">
        <v>2757.34</v>
      </c>
    </row>
    <row r="10333" spans="1:4">
      <c r="A10333" s="356">
        <v>4248</v>
      </c>
      <c r="B10333" s="357" t="s">
        <v>10778</v>
      </c>
      <c r="C10333" s="356" t="s">
        <v>644</v>
      </c>
      <c r="D10333" s="358">
        <v>11.36</v>
      </c>
    </row>
    <row r="10334" spans="1:4">
      <c r="A10334" s="356">
        <v>41033</v>
      </c>
      <c r="B10334" s="357" t="s">
        <v>10779</v>
      </c>
      <c r="C10334" s="356" t="s">
        <v>759</v>
      </c>
      <c r="D10334" s="358">
        <v>2013.58</v>
      </c>
    </row>
    <row r="10335" spans="1:4" ht="25.5">
      <c r="A10335" s="356">
        <v>25959</v>
      </c>
      <c r="B10335" s="357" t="s">
        <v>10780</v>
      </c>
      <c r="C10335" s="356" t="s">
        <v>644</v>
      </c>
      <c r="D10335" s="358">
        <v>13.09</v>
      </c>
    </row>
    <row r="10336" spans="1:4" ht="25.5">
      <c r="A10336" s="356">
        <v>41040</v>
      </c>
      <c r="B10336" s="357" t="s">
        <v>10781</v>
      </c>
      <c r="C10336" s="356" t="s">
        <v>759</v>
      </c>
      <c r="D10336" s="358">
        <v>2320.38</v>
      </c>
    </row>
    <row r="10337" spans="1:4">
      <c r="A10337" s="356">
        <v>4238</v>
      </c>
      <c r="B10337" s="357" t="s">
        <v>10782</v>
      </c>
      <c r="C10337" s="356" t="s">
        <v>644</v>
      </c>
      <c r="D10337" s="358">
        <v>10.4</v>
      </c>
    </row>
    <row r="10338" spans="1:4" ht="25.5">
      <c r="A10338" s="356">
        <v>41012</v>
      </c>
      <c r="B10338" s="357" t="s">
        <v>10783</v>
      </c>
      <c r="C10338" s="356" t="s">
        <v>759</v>
      </c>
      <c r="D10338" s="358">
        <v>1845.41</v>
      </c>
    </row>
    <row r="10339" spans="1:4" ht="25.5">
      <c r="A10339" s="356">
        <v>4237</v>
      </c>
      <c r="B10339" s="357" t="s">
        <v>10784</v>
      </c>
      <c r="C10339" s="356" t="s">
        <v>644</v>
      </c>
      <c r="D10339" s="358">
        <v>10.48</v>
      </c>
    </row>
    <row r="10340" spans="1:4" ht="25.5">
      <c r="A10340" s="356">
        <v>41002</v>
      </c>
      <c r="B10340" s="357" t="s">
        <v>10785</v>
      </c>
      <c r="C10340" s="356" t="s">
        <v>759</v>
      </c>
      <c r="D10340" s="358">
        <v>1859.92</v>
      </c>
    </row>
    <row r="10341" spans="1:4" ht="25.5">
      <c r="A10341" s="356">
        <v>4233</v>
      </c>
      <c r="B10341" s="357" t="s">
        <v>10786</v>
      </c>
      <c r="C10341" s="356" t="s">
        <v>644</v>
      </c>
      <c r="D10341" s="358">
        <v>11.23</v>
      </c>
    </row>
    <row r="10342" spans="1:4" ht="25.5">
      <c r="A10342" s="356">
        <v>41001</v>
      </c>
      <c r="B10342" s="357" t="s">
        <v>10787</v>
      </c>
      <c r="C10342" s="356" t="s">
        <v>759</v>
      </c>
      <c r="D10342" s="358">
        <v>1992.67</v>
      </c>
    </row>
    <row r="10343" spans="1:4" ht="25.5">
      <c r="A10343" s="356">
        <v>2</v>
      </c>
      <c r="B10343" s="357" t="s">
        <v>10788</v>
      </c>
      <c r="C10343" s="356" t="s">
        <v>639</v>
      </c>
      <c r="D10343" s="358">
        <v>14.33</v>
      </c>
    </row>
    <row r="10344" spans="1:4" ht="51">
      <c r="A10344" s="356">
        <v>36517</v>
      </c>
      <c r="B10344" s="357" t="s">
        <v>10789</v>
      </c>
      <c r="C10344" s="356" t="s">
        <v>641</v>
      </c>
      <c r="D10344" s="358">
        <v>414696</v>
      </c>
    </row>
    <row r="10345" spans="1:4" ht="51">
      <c r="A10345" s="356">
        <v>4262</v>
      </c>
      <c r="B10345" s="357" t="s">
        <v>10790</v>
      </c>
      <c r="C10345" s="356" t="s">
        <v>641</v>
      </c>
      <c r="D10345" s="358">
        <v>467000</v>
      </c>
    </row>
    <row r="10346" spans="1:4" ht="51">
      <c r="A10346" s="356">
        <v>4263</v>
      </c>
      <c r="B10346" s="357" t="s">
        <v>10791</v>
      </c>
      <c r="C10346" s="356" t="s">
        <v>641</v>
      </c>
      <c r="D10346" s="358">
        <v>647573.30000000005</v>
      </c>
    </row>
    <row r="10347" spans="1:4" ht="51">
      <c r="A10347" s="356">
        <v>36518</v>
      </c>
      <c r="B10347" s="357" t="s">
        <v>10792</v>
      </c>
      <c r="C10347" s="356" t="s">
        <v>641</v>
      </c>
      <c r="D10347" s="358">
        <v>737237.3</v>
      </c>
    </row>
    <row r="10348" spans="1:4" ht="38.25">
      <c r="A10348" s="356">
        <v>14221</v>
      </c>
      <c r="B10348" s="357" t="s">
        <v>10793</v>
      </c>
      <c r="C10348" s="356" t="s">
        <v>641</v>
      </c>
      <c r="D10348" s="358">
        <v>430262.65</v>
      </c>
    </row>
    <row r="10349" spans="1:4">
      <c r="A10349" s="356">
        <v>38402</v>
      </c>
      <c r="B10349" s="357" t="s">
        <v>10794</v>
      </c>
      <c r="C10349" s="356" t="s">
        <v>641</v>
      </c>
      <c r="D10349" s="358">
        <v>13.54</v>
      </c>
    </row>
    <row r="10350" spans="1:4" ht="25.5">
      <c r="A10350" s="356">
        <v>3412</v>
      </c>
      <c r="B10350" s="357" t="s">
        <v>10795</v>
      </c>
      <c r="C10350" s="356" t="s">
        <v>646</v>
      </c>
      <c r="D10350" s="358">
        <v>21.4</v>
      </c>
    </row>
    <row r="10351" spans="1:4" ht="25.5">
      <c r="A10351" s="356">
        <v>3413</v>
      </c>
      <c r="B10351" s="357" t="s">
        <v>10796</v>
      </c>
      <c r="C10351" s="356" t="s">
        <v>646</v>
      </c>
      <c r="D10351" s="358">
        <v>48.17</v>
      </c>
    </row>
    <row r="10352" spans="1:4" ht="25.5">
      <c r="A10352" s="356">
        <v>39744</v>
      </c>
      <c r="B10352" s="357" t="s">
        <v>10797</v>
      </c>
      <c r="C10352" s="356" t="s">
        <v>646</v>
      </c>
      <c r="D10352" s="358">
        <v>37.4</v>
      </c>
    </row>
    <row r="10353" spans="1:4" ht="25.5">
      <c r="A10353" s="356">
        <v>39745</v>
      </c>
      <c r="B10353" s="357" t="s">
        <v>10798</v>
      </c>
      <c r="C10353" s="356" t="s">
        <v>646</v>
      </c>
      <c r="D10353" s="358">
        <v>78.95</v>
      </c>
    </row>
    <row r="10354" spans="1:4" ht="38.25">
      <c r="A10354" s="356">
        <v>39637</v>
      </c>
      <c r="B10354" s="357" t="s">
        <v>10799</v>
      </c>
      <c r="C10354" s="356" t="s">
        <v>646</v>
      </c>
      <c r="D10354" s="358">
        <v>96.23</v>
      </c>
    </row>
    <row r="10355" spans="1:4" ht="38.25">
      <c r="A10355" s="356">
        <v>39638</v>
      </c>
      <c r="B10355" s="357" t="s">
        <v>10800</v>
      </c>
      <c r="C10355" s="356" t="s">
        <v>646</v>
      </c>
      <c r="D10355" s="358">
        <v>179.19</v>
      </c>
    </row>
    <row r="10356" spans="1:4" ht="38.25">
      <c r="A10356" s="356">
        <v>39639</v>
      </c>
      <c r="B10356" s="357" t="s">
        <v>10801</v>
      </c>
      <c r="C10356" s="356" t="s">
        <v>646</v>
      </c>
      <c r="D10356" s="358">
        <v>236.24</v>
      </c>
    </row>
    <row r="10357" spans="1:4" ht="89.25">
      <c r="A10357" s="356">
        <v>39517</v>
      </c>
      <c r="B10357" s="357" t="s">
        <v>10802</v>
      </c>
      <c r="C10357" s="356" t="s">
        <v>646</v>
      </c>
      <c r="D10357" s="358">
        <v>303.72000000000003</v>
      </c>
    </row>
    <row r="10358" spans="1:4" ht="89.25">
      <c r="A10358" s="356">
        <v>39518</v>
      </c>
      <c r="B10358" s="357" t="s">
        <v>10803</v>
      </c>
      <c r="C10358" s="356" t="s">
        <v>646</v>
      </c>
      <c r="D10358" s="358">
        <v>360.07</v>
      </c>
    </row>
    <row r="10359" spans="1:4">
      <c r="A10359" s="356">
        <v>38366</v>
      </c>
      <c r="B10359" s="357" t="s">
        <v>10804</v>
      </c>
      <c r="C10359" s="356" t="s">
        <v>646</v>
      </c>
      <c r="D10359" s="358">
        <v>5.23</v>
      </c>
    </row>
    <row r="10360" spans="1:4" ht="25.5">
      <c r="A10360" s="356">
        <v>11703</v>
      </c>
      <c r="B10360" s="357" t="s">
        <v>10805</v>
      </c>
      <c r="C10360" s="356" t="s">
        <v>641</v>
      </c>
      <c r="D10360" s="358">
        <v>30.21</v>
      </c>
    </row>
    <row r="10361" spans="1:4" ht="25.5">
      <c r="A10361" s="356">
        <v>37400</v>
      </c>
      <c r="B10361" s="357" t="s">
        <v>10806</v>
      </c>
      <c r="C10361" s="356" t="s">
        <v>641</v>
      </c>
      <c r="D10361" s="358">
        <v>79.02</v>
      </c>
    </row>
    <row r="10362" spans="1:4" ht="51">
      <c r="A10362" s="356">
        <v>25400</v>
      </c>
      <c r="B10362" s="357" t="s">
        <v>10807</v>
      </c>
      <c r="C10362" s="356" t="s">
        <v>641</v>
      </c>
      <c r="D10362" s="358">
        <v>2007.82</v>
      </c>
    </row>
    <row r="10363" spans="1:4" ht="25.5">
      <c r="A10363" s="356">
        <v>4276</v>
      </c>
      <c r="B10363" s="357" t="s">
        <v>10808</v>
      </c>
      <c r="C10363" s="356" t="s">
        <v>641</v>
      </c>
      <c r="D10363" s="358">
        <v>311.5</v>
      </c>
    </row>
    <row r="10364" spans="1:4" ht="25.5">
      <c r="A10364" s="356">
        <v>4273</v>
      </c>
      <c r="B10364" s="357" t="s">
        <v>10809</v>
      </c>
      <c r="C10364" s="356" t="s">
        <v>641</v>
      </c>
      <c r="D10364" s="358">
        <v>517.46</v>
      </c>
    </row>
    <row r="10365" spans="1:4" ht="51">
      <c r="A10365" s="356">
        <v>4274</v>
      </c>
      <c r="B10365" s="357" t="s">
        <v>10810</v>
      </c>
      <c r="C10365" s="356" t="s">
        <v>641</v>
      </c>
      <c r="D10365" s="358">
        <v>119.99</v>
      </c>
    </row>
    <row r="10366" spans="1:4" ht="51">
      <c r="A10366" s="356">
        <v>39438</v>
      </c>
      <c r="B10366" s="357" t="s">
        <v>10811</v>
      </c>
      <c r="C10366" s="356" t="s">
        <v>641</v>
      </c>
      <c r="D10366" s="358">
        <v>0.17</v>
      </c>
    </row>
    <row r="10367" spans="1:4" ht="25.5">
      <c r="A10367" s="356">
        <v>11963</v>
      </c>
      <c r="B10367" s="357" t="s">
        <v>10812</v>
      </c>
      <c r="C10367" s="356" t="s">
        <v>641</v>
      </c>
      <c r="D10367" s="358">
        <v>6.25</v>
      </c>
    </row>
    <row r="10368" spans="1:4" ht="25.5">
      <c r="A10368" s="356">
        <v>11964</v>
      </c>
      <c r="B10368" s="357" t="s">
        <v>10813</v>
      </c>
      <c r="C10368" s="356" t="s">
        <v>641</v>
      </c>
      <c r="D10368" s="358">
        <v>1.57</v>
      </c>
    </row>
    <row r="10369" spans="1:4" ht="38.25">
      <c r="A10369" s="356">
        <v>4379</v>
      </c>
      <c r="B10369" s="357" t="s">
        <v>10814</v>
      </c>
      <c r="C10369" s="356" t="s">
        <v>641</v>
      </c>
      <c r="D10369" s="358">
        <v>0.03</v>
      </c>
    </row>
    <row r="10370" spans="1:4" ht="38.25">
      <c r="A10370" s="356">
        <v>4377</v>
      </c>
      <c r="B10370" s="357" t="s">
        <v>10815</v>
      </c>
      <c r="C10370" s="356" t="s">
        <v>641</v>
      </c>
      <c r="D10370" s="358">
        <v>0.12</v>
      </c>
    </row>
    <row r="10371" spans="1:4" ht="38.25">
      <c r="A10371" s="356">
        <v>4356</v>
      </c>
      <c r="B10371" s="357" t="s">
        <v>10816</v>
      </c>
      <c r="C10371" s="356" t="s">
        <v>641</v>
      </c>
      <c r="D10371" s="358">
        <v>0.17</v>
      </c>
    </row>
    <row r="10372" spans="1:4" ht="38.25">
      <c r="A10372" s="356">
        <v>13246</v>
      </c>
      <c r="B10372" s="357" t="s">
        <v>10817</v>
      </c>
      <c r="C10372" s="356" t="s">
        <v>641</v>
      </c>
      <c r="D10372" s="358">
        <v>0.28999999999999998</v>
      </c>
    </row>
    <row r="10373" spans="1:4" ht="38.25">
      <c r="A10373" s="356">
        <v>4346</v>
      </c>
      <c r="B10373" s="357" t="s">
        <v>10818</v>
      </c>
      <c r="C10373" s="356" t="s">
        <v>641</v>
      </c>
      <c r="D10373" s="358">
        <v>6.7</v>
      </c>
    </row>
    <row r="10374" spans="1:4" ht="51">
      <c r="A10374" s="356">
        <v>11955</v>
      </c>
      <c r="B10374" s="357" t="s">
        <v>10819</v>
      </c>
      <c r="C10374" s="356" t="s">
        <v>641</v>
      </c>
      <c r="D10374" s="358">
        <v>2.93</v>
      </c>
    </row>
    <row r="10375" spans="1:4" ht="38.25">
      <c r="A10375" s="356">
        <v>11960</v>
      </c>
      <c r="B10375" s="357" t="s">
        <v>10820</v>
      </c>
      <c r="C10375" s="356" t="s">
        <v>641</v>
      </c>
      <c r="D10375" s="358">
        <v>0.09</v>
      </c>
    </row>
    <row r="10376" spans="1:4" ht="38.25">
      <c r="A10376" s="356">
        <v>4333</v>
      </c>
      <c r="B10376" s="357" t="s">
        <v>10821</v>
      </c>
      <c r="C10376" s="356" t="s">
        <v>641</v>
      </c>
      <c r="D10376" s="358">
        <v>0.17</v>
      </c>
    </row>
    <row r="10377" spans="1:4" ht="38.25">
      <c r="A10377" s="356">
        <v>4358</v>
      </c>
      <c r="B10377" s="357" t="s">
        <v>10822</v>
      </c>
      <c r="C10377" s="356" t="s">
        <v>641</v>
      </c>
      <c r="D10377" s="358">
        <v>1.34</v>
      </c>
    </row>
    <row r="10378" spans="1:4" ht="38.25">
      <c r="A10378" s="356">
        <v>39435</v>
      </c>
      <c r="B10378" s="357" t="s">
        <v>10823</v>
      </c>
      <c r="C10378" s="356" t="s">
        <v>641</v>
      </c>
      <c r="D10378" s="358">
        <v>0.06</v>
      </c>
    </row>
    <row r="10379" spans="1:4" ht="38.25">
      <c r="A10379" s="356">
        <v>39436</v>
      </c>
      <c r="B10379" s="357" t="s">
        <v>10824</v>
      </c>
      <c r="C10379" s="356" t="s">
        <v>641</v>
      </c>
      <c r="D10379" s="358">
        <v>0.11</v>
      </c>
    </row>
    <row r="10380" spans="1:4" ht="38.25">
      <c r="A10380" s="356">
        <v>39437</v>
      </c>
      <c r="B10380" s="357" t="s">
        <v>10825</v>
      </c>
      <c r="C10380" s="356" t="s">
        <v>641</v>
      </c>
      <c r="D10380" s="358">
        <v>0.15</v>
      </c>
    </row>
    <row r="10381" spans="1:4" ht="38.25">
      <c r="A10381" s="356">
        <v>39439</v>
      </c>
      <c r="B10381" s="357" t="s">
        <v>10826</v>
      </c>
      <c r="C10381" s="356" t="s">
        <v>641</v>
      </c>
      <c r="D10381" s="358">
        <v>0.1</v>
      </c>
    </row>
    <row r="10382" spans="1:4" ht="38.25">
      <c r="A10382" s="356">
        <v>39440</v>
      </c>
      <c r="B10382" s="357" t="s">
        <v>10827</v>
      </c>
      <c r="C10382" s="356" t="s">
        <v>641</v>
      </c>
      <c r="D10382" s="358">
        <v>0.13</v>
      </c>
    </row>
    <row r="10383" spans="1:4" ht="38.25">
      <c r="A10383" s="356">
        <v>39441</v>
      </c>
      <c r="B10383" s="357" t="s">
        <v>10828</v>
      </c>
      <c r="C10383" s="356" t="s">
        <v>641</v>
      </c>
      <c r="D10383" s="358">
        <v>0.17</v>
      </c>
    </row>
    <row r="10384" spans="1:4" ht="38.25">
      <c r="A10384" s="356">
        <v>39442</v>
      </c>
      <c r="B10384" s="357" t="s">
        <v>10829</v>
      </c>
      <c r="C10384" s="356" t="s">
        <v>641</v>
      </c>
      <c r="D10384" s="358">
        <v>0.12</v>
      </c>
    </row>
    <row r="10385" spans="1:4" ht="38.25">
      <c r="A10385" s="356">
        <v>39443</v>
      </c>
      <c r="B10385" s="357" t="s">
        <v>10830</v>
      </c>
      <c r="C10385" s="356" t="s">
        <v>641</v>
      </c>
      <c r="D10385" s="358">
        <v>0.16</v>
      </c>
    </row>
    <row r="10386" spans="1:4" ht="38.25">
      <c r="A10386" s="356">
        <v>4329</v>
      </c>
      <c r="B10386" s="357" t="s">
        <v>10831</v>
      </c>
      <c r="C10386" s="356" t="s">
        <v>641</v>
      </c>
      <c r="D10386" s="358">
        <v>1.43</v>
      </c>
    </row>
    <row r="10387" spans="1:4" ht="51">
      <c r="A10387" s="356">
        <v>4383</v>
      </c>
      <c r="B10387" s="357" t="s">
        <v>10832</v>
      </c>
      <c r="C10387" s="356" t="s">
        <v>641</v>
      </c>
      <c r="D10387" s="358">
        <v>12.93</v>
      </c>
    </row>
    <row r="10388" spans="1:4" ht="51">
      <c r="A10388" s="356">
        <v>4344</v>
      </c>
      <c r="B10388" s="357" t="s">
        <v>10833</v>
      </c>
      <c r="C10388" s="356" t="s">
        <v>641</v>
      </c>
      <c r="D10388" s="358">
        <v>13.55</v>
      </c>
    </row>
    <row r="10389" spans="1:4" ht="38.25">
      <c r="A10389" s="356">
        <v>436</v>
      </c>
      <c r="B10389" s="357" t="s">
        <v>10834</v>
      </c>
      <c r="C10389" s="356" t="s">
        <v>641</v>
      </c>
      <c r="D10389" s="358">
        <v>7.65</v>
      </c>
    </row>
    <row r="10390" spans="1:4" ht="38.25">
      <c r="A10390" s="356">
        <v>442</v>
      </c>
      <c r="B10390" s="357" t="s">
        <v>10835</v>
      </c>
      <c r="C10390" s="356" t="s">
        <v>641</v>
      </c>
      <c r="D10390" s="358">
        <v>4.5199999999999996</v>
      </c>
    </row>
    <row r="10391" spans="1:4" ht="25.5">
      <c r="A10391" s="356">
        <v>11953</v>
      </c>
      <c r="B10391" s="357" t="s">
        <v>10836</v>
      </c>
      <c r="C10391" s="356" t="s">
        <v>641</v>
      </c>
      <c r="D10391" s="358">
        <v>2.15</v>
      </c>
    </row>
    <row r="10392" spans="1:4" ht="38.25">
      <c r="A10392" s="356">
        <v>4335</v>
      </c>
      <c r="B10392" s="357" t="s">
        <v>10837</v>
      </c>
      <c r="C10392" s="356" t="s">
        <v>641</v>
      </c>
      <c r="D10392" s="358">
        <v>9.1</v>
      </c>
    </row>
    <row r="10393" spans="1:4" ht="38.25">
      <c r="A10393" s="356">
        <v>4334</v>
      </c>
      <c r="B10393" s="357" t="s">
        <v>10838</v>
      </c>
      <c r="C10393" s="356" t="s">
        <v>641</v>
      </c>
      <c r="D10393" s="358">
        <v>12.48</v>
      </c>
    </row>
    <row r="10394" spans="1:4" ht="25.5">
      <c r="A10394" s="356">
        <v>4343</v>
      </c>
      <c r="B10394" s="357" t="s">
        <v>10839</v>
      </c>
      <c r="C10394" s="356" t="s">
        <v>641</v>
      </c>
      <c r="D10394" s="358">
        <v>3.07</v>
      </c>
    </row>
    <row r="10395" spans="1:4" ht="38.25">
      <c r="A10395" s="356">
        <v>430</v>
      </c>
      <c r="B10395" s="357" t="s">
        <v>10840</v>
      </c>
      <c r="C10395" s="356" t="s">
        <v>641</v>
      </c>
      <c r="D10395" s="358">
        <v>6.85</v>
      </c>
    </row>
    <row r="10396" spans="1:4" ht="38.25">
      <c r="A10396" s="356">
        <v>441</v>
      </c>
      <c r="B10396" s="357" t="s">
        <v>10841</v>
      </c>
      <c r="C10396" s="356" t="s">
        <v>641</v>
      </c>
      <c r="D10396" s="358">
        <v>7.54</v>
      </c>
    </row>
    <row r="10397" spans="1:4" ht="38.25">
      <c r="A10397" s="356">
        <v>431</v>
      </c>
      <c r="B10397" s="357" t="s">
        <v>10842</v>
      </c>
      <c r="C10397" s="356" t="s">
        <v>641</v>
      </c>
      <c r="D10397" s="358">
        <v>9.1</v>
      </c>
    </row>
    <row r="10398" spans="1:4" ht="38.25">
      <c r="A10398" s="356">
        <v>432</v>
      </c>
      <c r="B10398" s="357" t="s">
        <v>10843</v>
      </c>
      <c r="C10398" s="356" t="s">
        <v>641</v>
      </c>
      <c r="D10398" s="358">
        <v>10.039999999999999</v>
      </c>
    </row>
    <row r="10399" spans="1:4" ht="38.25">
      <c r="A10399" s="356">
        <v>429</v>
      </c>
      <c r="B10399" s="357" t="s">
        <v>10844</v>
      </c>
      <c r="C10399" s="356" t="s">
        <v>641</v>
      </c>
      <c r="D10399" s="358">
        <v>13.54</v>
      </c>
    </row>
    <row r="10400" spans="1:4" ht="38.25">
      <c r="A10400" s="356">
        <v>439</v>
      </c>
      <c r="B10400" s="357" t="s">
        <v>10845</v>
      </c>
      <c r="C10400" s="356" t="s">
        <v>641</v>
      </c>
      <c r="D10400" s="358">
        <v>11.54</v>
      </c>
    </row>
    <row r="10401" spans="1:4" ht="38.25">
      <c r="A10401" s="356">
        <v>433</v>
      </c>
      <c r="B10401" s="357" t="s">
        <v>10846</v>
      </c>
      <c r="C10401" s="356" t="s">
        <v>641</v>
      </c>
      <c r="D10401" s="358">
        <v>13.47</v>
      </c>
    </row>
    <row r="10402" spans="1:4" ht="38.25">
      <c r="A10402" s="356">
        <v>437</v>
      </c>
      <c r="B10402" s="357" t="s">
        <v>10847</v>
      </c>
      <c r="C10402" s="356" t="s">
        <v>641</v>
      </c>
      <c r="D10402" s="358">
        <v>17.89</v>
      </c>
    </row>
    <row r="10403" spans="1:4" ht="38.25">
      <c r="A10403" s="356">
        <v>11790</v>
      </c>
      <c r="B10403" s="357" t="s">
        <v>10848</v>
      </c>
      <c r="C10403" s="356" t="s">
        <v>641</v>
      </c>
      <c r="D10403" s="358">
        <v>20.29</v>
      </c>
    </row>
    <row r="10404" spans="1:4" ht="51">
      <c r="A10404" s="356">
        <v>428</v>
      </c>
      <c r="B10404" s="357" t="s">
        <v>10849</v>
      </c>
      <c r="C10404" s="356" t="s">
        <v>641</v>
      </c>
      <c r="D10404" s="358">
        <v>22.07</v>
      </c>
    </row>
    <row r="10405" spans="1:4" ht="51">
      <c r="A10405" s="356">
        <v>4384</v>
      </c>
      <c r="B10405" s="357" t="s">
        <v>10850</v>
      </c>
      <c r="C10405" s="356" t="s">
        <v>641</v>
      </c>
      <c r="D10405" s="358">
        <v>14.85</v>
      </c>
    </row>
    <row r="10406" spans="1:4" ht="51">
      <c r="A10406" s="356">
        <v>4351</v>
      </c>
      <c r="B10406" s="357" t="s">
        <v>10851</v>
      </c>
      <c r="C10406" s="356" t="s">
        <v>641</v>
      </c>
      <c r="D10406" s="358">
        <v>11.01</v>
      </c>
    </row>
    <row r="10407" spans="1:4" ht="25.5">
      <c r="A10407" s="356">
        <v>11054</v>
      </c>
      <c r="B10407" s="357" t="s">
        <v>10852</v>
      </c>
      <c r="C10407" s="356" t="s">
        <v>641</v>
      </c>
      <c r="D10407" s="358">
        <v>0.04</v>
      </c>
    </row>
    <row r="10408" spans="1:4" ht="25.5">
      <c r="A10408" s="356">
        <v>11055</v>
      </c>
      <c r="B10408" s="357" t="s">
        <v>10853</v>
      </c>
      <c r="C10408" s="356" t="s">
        <v>641</v>
      </c>
      <c r="D10408" s="358">
        <v>7.0000000000000007E-2</v>
      </c>
    </row>
    <row r="10409" spans="1:4" ht="25.5">
      <c r="A10409" s="356">
        <v>11056</v>
      </c>
      <c r="B10409" s="357" t="s">
        <v>10854</v>
      </c>
      <c r="C10409" s="356" t="s">
        <v>641</v>
      </c>
      <c r="D10409" s="358">
        <v>7.0000000000000007E-2</v>
      </c>
    </row>
    <row r="10410" spans="1:4" ht="25.5">
      <c r="A10410" s="356">
        <v>11057</v>
      </c>
      <c r="B10410" s="357" t="s">
        <v>10855</v>
      </c>
      <c r="C10410" s="356" t="s">
        <v>641</v>
      </c>
      <c r="D10410" s="358">
        <v>0.15</v>
      </c>
    </row>
    <row r="10411" spans="1:4" ht="25.5">
      <c r="A10411" s="356">
        <v>11059</v>
      </c>
      <c r="B10411" s="357" t="s">
        <v>10856</v>
      </c>
      <c r="C10411" s="356" t="s">
        <v>641</v>
      </c>
      <c r="D10411" s="358">
        <v>0.3</v>
      </c>
    </row>
    <row r="10412" spans="1:4" ht="25.5">
      <c r="A10412" s="356">
        <v>11058</v>
      </c>
      <c r="B10412" s="357" t="s">
        <v>10857</v>
      </c>
      <c r="C10412" s="356" t="s">
        <v>641</v>
      </c>
      <c r="D10412" s="358">
        <v>0.39</v>
      </c>
    </row>
    <row r="10413" spans="1:4" ht="25.5">
      <c r="A10413" s="356">
        <v>4380</v>
      </c>
      <c r="B10413" s="357" t="s">
        <v>10858</v>
      </c>
      <c r="C10413" s="356" t="s">
        <v>641</v>
      </c>
      <c r="D10413" s="358">
        <v>1.32</v>
      </c>
    </row>
    <row r="10414" spans="1:4" ht="38.25">
      <c r="A10414" s="356">
        <v>4299</v>
      </c>
      <c r="B10414" s="357" t="s">
        <v>10859</v>
      </c>
      <c r="C10414" s="356" t="s">
        <v>641</v>
      </c>
      <c r="D10414" s="358">
        <v>1.25</v>
      </c>
    </row>
    <row r="10415" spans="1:4" ht="38.25">
      <c r="A10415" s="356">
        <v>4304</v>
      </c>
      <c r="B10415" s="357" t="s">
        <v>10860</v>
      </c>
      <c r="C10415" s="356" t="s">
        <v>641</v>
      </c>
      <c r="D10415" s="358">
        <v>1.7</v>
      </c>
    </row>
    <row r="10416" spans="1:4" ht="38.25">
      <c r="A10416" s="356">
        <v>4305</v>
      </c>
      <c r="B10416" s="357" t="s">
        <v>10861</v>
      </c>
      <c r="C10416" s="356" t="s">
        <v>641</v>
      </c>
      <c r="D10416" s="358">
        <v>1.98</v>
      </c>
    </row>
    <row r="10417" spans="1:4" ht="38.25">
      <c r="A10417" s="356">
        <v>4306</v>
      </c>
      <c r="B10417" s="357" t="s">
        <v>10862</v>
      </c>
      <c r="C10417" s="356" t="s">
        <v>641</v>
      </c>
      <c r="D10417" s="358">
        <v>2.2999999999999998</v>
      </c>
    </row>
    <row r="10418" spans="1:4" ht="38.25">
      <c r="A10418" s="356">
        <v>4308</v>
      </c>
      <c r="B10418" s="357" t="s">
        <v>10863</v>
      </c>
      <c r="C10418" s="356" t="s">
        <v>641</v>
      </c>
      <c r="D10418" s="358">
        <v>4.76</v>
      </c>
    </row>
    <row r="10419" spans="1:4" ht="38.25">
      <c r="A10419" s="356">
        <v>4302</v>
      </c>
      <c r="B10419" s="357" t="s">
        <v>10864</v>
      </c>
      <c r="C10419" s="356" t="s">
        <v>641</v>
      </c>
      <c r="D10419" s="358">
        <v>3.57</v>
      </c>
    </row>
    <row r="10420" spans="1:4" ht="38.25">
      <c r="A10420" s="356">
        <v>4300</v>
      </c>
      <c r="B10420" s="357" t="s">
        <v>10865</v>
      </c>
      <c r="C10420" s="356" t="s">
        <v>641</v>
      </c>
      <c r="D10420" s="358">
        <v>0.85</v>
      </c>
    </row>
    <row r="10421" spans="1:4" ht="38.25">
      <c r="A10421" s="356">
        <v>4301</v>
      </c>
      <c r="B10421" s="357" t="s">
        <v>10866</v>
      </c>
      <c r="C10421" s="356" t="s">
        <v>641</v>
      </c>
      <c r="D10421" s="358">
        <v>1.04</v>
      </c>
    </row>
    <row r="10422" spans="1:4" ht="38.25">
      <c r="A10422" s="356">
        <v>4320</v>
      </c>
      <c r="B10422" s="357" t="s">
        <v>10867</v>
      </c>
      <c r="C10422" s="356" t="s">
        <v>641</v>
      </c>
      <c r="D10422" s="358">
        <v>3.15</v>
      </c>
    </row>
    <row r="10423" spans="1:4" ht="38.25">
      <c r="A10423" s="356">
        <v>4318</v>
      </c>
      <c r="B10423" s="357" t="s">
        <v>10868</v>
      </c>
      <c r="C10423" s="356" t="s">
        <v>641</v>
      </c>
      <c r="D10423" s="358">
        <v>1.53</v>
      </c>
    </row>
    <row r="10424" spans="1:4" ht="25.5">
      <c r="A10424" s="356">
        <v>40547</v>
      </c>
      <c r="B10424" s="357" t="s">
        <v>10869</v>
      </c>
      <c r="C10424" s="356" t="s">
        <v>761</v>
      </c>
      <c r="D10424" s="358">
        <v>18.05</v>
      </c>
    </row>
    <row r="10425" spans="1:4" ht="25.5">
      <c r="A10425" s="356">
        <v>11962</v>
      </c>
      <c r="B10425" s="357" t="s">
        <v>10870</v>
      </c>
      <c r="C10425" s="356" t="s">
        <v>641</v>
      </c>
      <c r="D10425" s="358">
        <v>0.14000000000000001</v>
      </c>
    </row>
    <row r="10426" spans="1:4" ht="25.5">
      <c r="A10426" s="356">
        <v>4332</v>
      </c>
      <c r="B10426" s="357" t="s">
        <v>10871</v>
      </c>
      <c r="C10426" s="356" t="s">
        <v>641</v>
      </c>
      <c r="D10426" s="358">
        <v>0.72</v>
      </c>
    </row>
    <row r="10427" spans="1:4" ht="25.5">
      <c r="A10427" s="356">
        <v>4331</v>
      </c>
      <c r="B10427" s="357" t="s">
        <v>10872</v>
      </c>
      <c r="C10427" s="356" t="s">
        <v>641</v>
      </c>
      <c r="D10427" s="358">
        <v>2.71</v>
      </c>
    </row>
    <row r="10428" spans="1:4" ht="38.25">
      <c r="A10428" s="356">
        <v>4336</v>
      </c>
      <c r="B10428" s="357" t="s">
        <v>10873</v>
      </c>
      <c r="C10428" s="356" t="s">
        <v>641</v>
      </c>
      <c r="D10428" s="358">
        <v>3.46</v>
      </c>
    </row>
    <row r="10429" spans="1:4" ht="25.5">
      <c r="A10429" s="356">
        <v>13294</v>
      </c>
      <c r="B10429" s="357" t="s">
        <v>10874</v>
      </c>
      <c r="C10429" s="356" t="s">
        <v>641</v>
      </c>
      <c r="D10429" s="358">
        <v>0.99</v>
      </c>
    </row>
    <row r="10430" spans="1:4" ht="25.5">
      <c r="A10430" s="356">
        <v>11948</v>
      </c>
      <c r="B10430" s="357" t="s">
        <v>10875</v>
      </c>
      <c r="C10430" s="356" t="s">
        <v>641</v>
      </c>
      <c r="D10430" s="358">
        <v>0.44</v>
      </c>
    </row>
    <row r="10431" spans="1:4" ht="25.5">
      <c r="A10431" s="356">
        <v>4382</v>
      </c>
      <c r="B10431" s="357" t="s">
        <v>10876</v>
      </c>
      <c r="C10431" s="356" t="s">
        <v>641</v>
      </c>
      <c r="D10431" s="358">
        <v>0.74</v>
      </c>
    </row>
    <row r="10432" spans="1:4" ht="38.25">
      <c r="A10432" s="356">
        <v>4354</v>
      </c>
      <c r="B10432" s="357" t="s">
        <v>10877</v>
      </c>
      <c r="C10432" s="356" t="s">
        <v>641</v>
      </c>
      <c r="D10432" s="358">
        <v>31.08</v>
      </c>
    </row>
    <row r="10433" spans="1:4" ht="38.25">
      <c r="A10433" s="356">
        <v>40839</v>
      </c>
      <c r="B10433" s="357" t="s">
        <v>10878</v>
      </c>
      <c r="C10433" s="356" t="s">
        <v>761</v>
      </c>
      <c r="D10433" s="358">
        <v>74.8</v>
      </c>
    </row>
    <row r="10434" spans="1:4" ht="25.5">
      <c r="A10434" s="356">
        <v>40552</v>
      </c>
      <c r="B10434" s="357" t="s">
        <v>10879</v>
      </c>
      <c r="C10434" s="356" t="s">
        <v>761</v>
      </c>
      <c r="D10434" s="358">
        <v>30.95</v>
      </c>
    </row>
    <row r="10435" spans="1:4" ht="38.25">
      <c r="A10435" s="356">
        <v>40549</v>
      </c>
      <c r="B10435" s="357" t="s">
        <v>10880</v>
      </c>
      <c r="C10435" s="356" t="s">
        <v>761</v>
      </c>
      <c r="D10435" s="358">
        <v>122.51</v>
      </c>
    </row>
    <row r="10436" spans="1:4" ht="38.25">
      <c r="A10436" s="356">
        <v>4385</v>
      </c>
      <c r="B10436" s="357" t="s">
        <v>10881</v>
      </c>
      <c r="C10436" s="356" t="s">
        <v>651</v>
      </c>
      <c r="D10436" s="358">
        <v>3892.68</v>
      </c>
    </row>
    <row r="10437" spans="1:4" ht="38.25">
      <c r="A10437" s="356">
        <v>20078</v>
      </c>
      <c r="B10437" s="357" t="s">
        <v>10882</v>
      </c>
      <c r="C10437" s="356" t="s">
        <v>641</v>
      </c>
      <c r="D10437" s="358">
        <v>30.43</v>
      </c>
    </row>
    <row r="10438" spans="1:4" ht="25.5">
      <c r="A10438" s="356">
        <v>39897</v>
      </c>
      <c r="B10438" s="357" t="s">
        <v>10883</v>
      </c>
      <c r="C10438" s="356" t="s">
        <v>641</v>
      </c>
      <c r="D10438" s="358">
        <v>55.39</v>
      </c>
    </row>
    <row r="10439" spans="1:4" ht="25.5">
      <c r="A10439" s="356">
        <v>118</v>
      </c>
      <c r="B10439" s="357" t="s">
        <v>10884</v>
      </c>
      <c r="C10439" s="356" t="s">
        <v>641</v>
      </c>
      <c r="D10439" s="358">
        <v>115.03</v>
      </c>
    </row>
    <row r="10440" spans="1:4" ht="51">
      <c r="A10440" s="356">
        <v>4396</v>
      </c>
      <c r="B10440" s="357" t="s">
        <v>10885</v>
      </c>
      <c r="C10440" s="356" t="s">
        <v>646</v>
      </c>
      <c r="D10440" s="358">
        <v>177.87</v>
      </c>
    </row>
    <row r="10441" spans="1:4" ht="51">
      <c r="A10441" s="356">
        <v>36881</v>
      </c>
      <c r="B10441" s="357" t="s">
        <v>10886</v>
      </c>
      <c r="C10441" s="356" t="s">
        <v>646</v>
      </c>
      <c r="D10441" s="358">
        <v>114.56</v>
      </c>
    </row>
    <row r="10442" spans="1:4" ht="51">
      <c r="A10442" s="356">
        <v>4397</v>
      </c>
      <c r="B10442" s="357" t="s">
        <v>10887</v>
      </c>
      <c r="C10442" s="356" t="s">
        <v>646</v>
      </c>
      <c r="D10442" s="358">
        <v>193.49</v>
      </c>
    </row>
    <row r="10443" spans="1:4" ht="38.25">
      <c r="A10443" s="356">
        <v>36882</v>
      </c>
      <c r="B10443" s="357" t="s">
        <v>10888</v>
      </c>
      <c r="C10443" s="356" t="s">
        <v>646</v>
      </c>
      <c r="D10443" s="358">
        <v>136.97999999999999</v>
      </c>
    </row>
    <row r="10444" spans="1:4">
      <c r="A10444" s="356">
        <v>4751</v>
      </c>
      <c r="B10444" s="357" t="s">
        <v>10889</v>
      </c>
      <c r="C10444" s="356" t="s">
        <v>644</v>
      </c>
      <c r="D10444" s="358">
        <v>15.92</v>
      </c>
    </row>
    <row r="10445" spans="1:4">
      <c r="A10445" s="356">
        <v>41066</v>
      </c>
      <c r="B10445" s="357" t="s">
        <v>10890</v>
      </c>
      <c r="C10445" s="356" t="s">
        <v>759</v>
      </c>
      <c r="D10445" s="358">
        <v>2823.39</v>
      </c>
    </row>
    <row r="10446" spans="1:4" ht="25.5">
      <c r="A10446" s="356">
        <v>39604</v>
      </c>
      <c r="B10446" s="357" t="s">
        <v>10891</v>
      </c>
      <c r="C10446" s="356" t="s">
        <v>641</v>
      </c>
      <c r="D10446" s="358">
        <v>10.43</v>
      </c>
    </row>
    <row r="10447" spans="1:4" ht="25.5">
      <c r="A10447" s="356">
        <v>39605</v>
      </c>
      <c r="B10447" s="357" t="s">
        <v>10892</v>
      </c>
      <c r="C10447" s="356" t="s">
        <v>641</v>
      </c>
      <c r="D10447" s="358">
        <v>14.48</v>
      </c>
    </row>
    <row r="10448" spans="1:4">
      <c r="A10448" s="356">
        <v>39606</v>
      </c>
      <c r="B10448" s="357" t="s">
        <v>10893</v>
      </c>
      <c r="C10448" s="356" t="s">
        <v>641</v>
      </c>
      <c r="D10448" s="358">
        <v>18.39</v>
      </c>
    </row>
    <row r="10449" spans="1:4">
      <c r="A10449" s="356">
        <v>39607</v>
      </c>
      <c r="B10449" s="357" t="s">
        <v>10894</v>
      </c>
      <c r="C10449" s="356" t="s">
        <v>641</v>
      </c>
      <c r="D10449" s="358">
        <v>21.1</v>
      </c>
    </row>
    <row r="10450" spans="1:4" ht="25.5">
      <c r="A10450" s="356">
        <v>39594</v>
      </c>
      <c r="B10450" s="357" t="s">
        <v>10895</v>
      </c>
      <c r="C10450" s="356" t="s">
        <v>641</v>
      </c>
      <c r="D10450" s="358">
        <v>199.75</v>
      </c>
    </row>
    <row r="10451" spans="1:4" ht="25.5">
      <c r="A10451" s="356">
        <v>39596</v>
      </c>
      <c r="B10451" s="357" t="s">
        <v>10896</v>
      </c>
      <c r="C10451" s="356" t="s">
        <v>641</v>
      </c>
      <c r="D10451" s="358">
        <v>348.15</v>
      </c>
    </row>
    <row r="10452" spans="1:4" ht="25.5">
      <c r="A10452" s="356">
        <v>39595</v>
      </c>
      <c r="B10452" s="357" t="s">
        <v>10897</v>
      </c>
      <c r="C10452" s="356" t="s">
        <v>641</v>
      </c>
      <c r="D10452" s="358">
        <v>292.25</v>
      </c>
    </row>
    <row r="10453" spans="1:4" ht="25.5">
      <c r="A10453" s="356">
        <v>39597</v>
      </c>
      <c r="B10453" s="357" t="s">
        <v>10898</v>
      </c>
      <c r="C10453" s="356" t="s">
        <v>641</v>
      </c>
      <c r="D10453" s="358">
        <v>469.5</v>
      </c>
    </row>
    <row r="10454" spans="1:4">
      <c r="A10454" s="356">
        <v>10731</v>
      </c>
      <c r="B10454" s="357" t="s">
        <v>10899</v>
      </c>
      <c r="C10454" s="356" t="s">
        <v>646</v>
      </c>
      <c r="D10454" s="358">
        <v>30.87</v>
      </c>
    </row>
    <row r="10455" spans="1:4">
      <c r="A10455" s="356">
        <v>4704</v>
      </c>
      <c r="B10455" s="357" t="s">
        <v>10900</v>
      </c>
      <c r="C10455" s="356" t="s">
        <v>646</v>
      </c>
      <c r="D10455" s="358">
        <v>27.86</v>
      </c>
    </row>
    <row r="10456" spans="1:4">
      <c r="A10456" s="356">
        <v>10730</v>
      </c>
      <c r="B10456" s="357" t="s">
        <v>10901</v>
      </c>
      <c r="C10456" s="356" t="s">
        <v>646</v>
      </c>
      <c r="D10456" s="358">
        <v>29.85</v>
      </c>
    </row>
    <row r="10457" spans="1:4" ht="25.5">
      <c r="A10457" s="356">
        <v>4729</v>
      </c>
      <c r="B10457" s="357" t="s">
        <v>10902</v>
      </c>
      <c r="C10457" s="356" t="s">
        <v>639</v>
      </c>
      <c r="D10457" s="358">
        <v>80.03</v>
      </c>
    </row>
    <row r="10458" spans="1:4" ht="25.5">
      <c r="A10458" s="356">
        <v>4720</v>
      </c>
      <c r="B10458" s="357" t="s">
        <v>10903</v>
      </c>
      <c r="C10458" s="356" t="s">
        <v>639</v>
      </c>
      <c r="D10458" s="358">
        <v>91.7</v>
      </c>
    </row>
    <row r="10459" spans="1:4" ht="25.5">
      <c r="A10459" s="356">
        <v>4721</v>
      </c>
      <c r="B10459" s="357" t="s">
        <v>10904</v>
      </c>
      <c r="C10459" s="356" t="s">
        <v>639</v>
      </c>
      <c r="D10459" s="358">
        <v>79.430000000000007</v>
      </c>
    </row>
    <row r="10460" spans="1:4" ht="25.5">
      <c r="A10460" s="356">
        <v>4718</v>
      </c>
      <c r="B10460" s="357" t="s">
        <v>10905</v>
      </c>
      <c r="C10460" s="356" t="s">
        <v>639</v>
      </c>
      <c r="D10460" s="358">
        <v>79.849999999999994</v>
      </c>
    </row>
    <row r="10461" spans="1:4" ht="25.5">
      <c r="A10461" s="356">
        <v>4722</v>
      </c>
      <c r="B10461" s="357" t="s">
        <v>10906</v>
      </c>
      <c r="C10461" s="356" t="s">
        <v>639</v>
      </c>
      <c r="D10461" s="358">
        <v>75.03</v>
      </c>
    </row>
    <row r="10462" spans="1:4" ht="25.5">
      <c r="A10462" s="356">
        <v>4723</v>
      </c>
      <c r="B10462" s="357" t="s">
        <v>10907</v>
      </c>
      <c r="C10462" s="356" t="s">
        <v>639</v>
      </c>
      <c r="D10462" s="358">
        <v>74.38</v>
      </c>
    </row>
    <row r="10463" spans="1:4" ht="25.5">
      <c r="A10463" s="356">
        <v>4727</v>
      </c>
      <c r="B10463" s="357" t="s">
        <v>10908</v>
      </c>
      <c r="C10463" s="356" t="s">
        <v>639</v>
      </c>
      <c r="D10463" s="358">
        <v>68.08</v>
      </c>
    </row>
    <row r="10464" spans="1:4" ht="38.25">
      <c r="A10464" s="356">
        <v>4748</v>
      </c>
      <c r="B10464" s="357" t="s">
        <v>10909</v>
      </c>
      <c r="C10464" s="356" t="s">
        <v>639</v>
      </c>
      <c r="D10464" s="358">
        <v>73.36</v>
      </c>
    </row>
    <row r="10465" spans="1:4" ht="38.25">
      <c r="A10465" s="356">
        <v>4730</v>
      </c>
      <c r="B10465" s="357" t="s">
        <v>10910</v>
      </c>
      <c r="C10465" s="356" t="s">
        <v>639</v>
      </c>
      <c r="D10465" s="358">
        <v>74.66</v>
      </c>
    </row>
    <row r="10466" spans="1:4" ht="51">
      <c r="A10466" s="356">
        <v>13186</v>
      </c>
      <c r="B10466" s="357" t="s">
        <v>10911</v>
      </c>
      <c r="C10466" s="356" t="s">
        <v>639</v>
      </c>
      <c r="D10466" s="358">
        <v>58.82</v>
      </c>
    </row>
    <row r="10467" spans="1:4" ht="51">
      <c r="A10467" s="356">
        <v>10737</v>
      </c>
      <c r="B10467" s="357" t="s">
        <v>10912</v>
      </c>
      <c r="C10467" s="356" t="s">
        <v>646</v>
      </c>
      <c r="D10467" s="358">
        <v>97.01</v>
      </c>
    </row>
    <row r="10468" spans="1:4" ht="51">
      <c r="A10468" s="356">
        <v>10734</v>
      </c>
      <c r="B10468" s="357" t="s">
        <v>10913</v>
      </c>
      <c r="C10468" s="356" t="s">
        <v>646</v>
      </c>
      <c r="D10468" s="358">
        <v>57.71</v>
      </c>
    </row>
    <row r="10469" spans="1:4" ht="25.5">
      <c r="A10469" s="356">
        <v>4708</v>
      </c>
      <c r="B10469" s="357" t="s">
        <v>10914</v>
      </c>
      <c r="C10469" s="356" t="s">
        <v>646</v>
      </c>
      <c r="D10469" s="358">
        <v>111.93</v>
      </c>
    </row>
    <row r="10470" spans="1:4" ht="51">
      <c r="A10470" s="356">
        <v>4712</v>
      </c>
      <c r="B10470" s="357" t="s">
        <v>10915</v>
      </c>
      <c r="C10470" s="356" t="s">
        <v>646</v>
      </c>
      <c r="D10470" s="358">
        <v>54.72</v>
      </c>
    </row>
    <row r="10471" spans="1:4" ht="63.75">
      <c r="A10471" s="356">
        <v>4710</v>
      </c>
      <c r="B10471" s="357" t="s">
        <v>10916</v>
      </c>
      <c r="C10471" s="356" t="s">
        <v>646</v>
      </c>
      <c r="D10471" s="358">
        <v>175.49</v>
      </c>
    </row>
    <row r="10472" spans="1:4" ht="38.25">
      <c r="A10472" s="356">
        <v>4746</v>
      </c>
      <c r="B10472" s="357" t="s">
        <v>10917</v>
      </c>
      <c r="C10472" s="356" t="s">
        <v>639</v>
      </c>
      <c r="D10472" s="358">
        <v>55.76</v>
      </c>
    </row>
    <row r="10473" spans="1:4">
      <c r="A10473" s="356">
        <v>4750</v>
      </c>
      <c r="B10473" s="357" t="s">
        <v>10918</v>
      </c>
      <c r="C10473" s="356" t="s">
        <v>644</v>
      </c>
      <c r="D10473" s="358">
        <v>13.66</v>
      </c>
    </row>
    <row r="10474" spans="1:4">
      <c r="A10474" s="356">
        <v>41065</v>
      </c>
      <c r="B10474" s="357" t="s">
        <v>10919</v>
      </c>
      <c r="C10474" s="356" t="s">
        <v>759</v>
      </c>
      <c r="D10474" s="358">
        <v>2420.84</v>
      </c>
    </row>
    <row r="10475" spans="1:4" ht="38.25">
      <c r="A10475" s="356">
        <v>34747</v>
      </c>
      <c r="B10475" s="357" t="s">
        <v>10920</v>
      </c>
      <c r="C10475" s="356" t="s">
        <v>645</v>
      </c>
      <c r="D10475" s="358">
        <v>89.38</v>
      </c>
    </row>
    <row r="10476" spans="1:4" ht="25.5">
      <c r="A10476" s="356">
        <v>4826</v>
      </c>
      <c r="B10476" s="357" t="s">
        <v>10921</v>
      </c>
      <c r="C10476" s="356" t="s">
        <v>645</v>
      </c>
      <c r="D10476" s="358">
        <v>96.11</v>
      </c>
    </row>
    <row r="10477" spans="1:4" ht="25.5">
      <c r="A10477" s="356">
        <v>41975</v>
      </c>
      <c r="B10477" s="357" t="s">
        <v>10922</v>
      </c>
      <c r="C10477" s="356" t="s">
        <v>646</v>
      </c>
      <c r="D10477" s="358">
        <v>76.52</v>
      </c>
    </row>
    <row r="10478" spans="1:4" ht="38.25">
      <c r="A10478" s="356">
        <v>4825</v>
      </c>
      <c r="B10478" s="357" t="s">
        <v>10923</v>
      </c>
      <c r="C10478" s="356" t="s">
        <v>645</v>
      </c>
      <c r="D10478" s="358">
        <v>133.03</v>
      </c>
    </row>
    <row r="10479" spans="1:4" ht="25.5">
      <c r="A10479" s="356">
        <v>34744</v>
      </c>
      <c r="B10479" s="357" t="s">
        <v>10924</v>
      </c>
      <c r="C10479" s="356" t="s">
        <v>646</v>
      </c>
      <c r="D10479" s="358">
        <v>20.92</v>
      </c>
    </row>
    <row r="10480" spans="1:4" ht="51">
      <c r="A10480" s="356">
        <v>39430</v>
      </c>
      <c r="B10480" s="357" t="s">
        <v>10925</v>
      </c>
      <c r="C10480" s="356" t="s">
        <v>641</v>
      </c>
      <c r="D10480" s="358">
        <v>2.19</v>
      </c>
    </row>
    <row r="10481" spans="1:4" ht="38.25">
      <c r="A10481" s="356">
        <v>39573</v>
      </c>
      <c r="B10481" s="357" t="s">
        <v>10926</v>
      </c>
      <c r="C10481" s="356" t="s">
        <v>641</v>
      </c>
      <c r="D10481" s="358">
        <v>2.15</v>
      </c>
    </row>
    <row r="10482" spans="1:4" ht="38.25">
      <c r="A10482" s="356">
        <v>38410</v>
      </c>
      <c r="B10482" s="357" t="s">
        <v>10927</v>
      </c>
      <c r="C10482" s="356" t="s">
        <v>641</v>
      </c>
      <c r="D10482" s="358">
        <v>14372.67</v>
      </c>
    </row>
    <row r="10483" spans="1:4">
      <c r="A10483" s="356">
        <v>41596</v>
      </c>
      <c r="B10483" s="357" t="s">
        <v>10928</v>
      </c>
      <c r="C10483" s="356" t="s">
        <v>638</v>
      </c>
      <c r="D10483" s="358">
        <v>13.06</v>
      </c>
    </row>
    <row r="10484" spans="1:4">
      <c r="A10484" s="356">
        <v>41598</v>
      </c>
      <c r="B10484" s="357" t="s">
        <v>10929</v>
      </c>
      <c r="C10484" s="356" t="s">
        <v>638</v>
      </c>
      <c r="D10484" s="358">
        <v>13.06</v>
      </c>
    </row>
    <row r="10485" spans="1:4">
      <c r="A10485" s="356">
        <v>41594</v>
      </c>
      <c r="B10485" s="357" t="s">
        <v>10930</v>
      </c>
      <c r="C10485" s="356" t="s">
        <v>638</v>
      </c>
      <c r="D10485" s="358">
        <v>13.27</v>
      </c>
    </row>
    <row r="10486" spans="1:4" ht="25.5">
      <c r="A10486" s="356">
        <v>43663</v>
      </c>
      <c r="B10486" s="357" t="s">
        <v>10931</v>
      </c>
      <c r="C10486" s="356" t="s">
        <v>638</v>
      </c>
      <c r="D10486" s="358">
        <v>10.93</v>
      </c>
    </row>
    <row r="10487" spans="1:4" ht="25.5">
      <c r="A10487" s="356">
        <v>4766</v>
      </c>
      <c r="B10487" s="357" t="s">
        <v>10932</v>
      </c>
      <c r="C10487" s="356" t="s">
        <v>638</v>
      </c>
      <c r="D10487" s="358">
        <v>10.3</v>
      </c>
    </row>
    <row r="10488" spans="1:4" ht="25.5">
      <c r="A10488" s="356">
        <v>43664</v>
      </c>
      <c r="B10488" s="357" t="s">
        <v>10933</v>
      </c>
      <c r="C10488" s="356" t="s">
        <v>638</v>
      </c>
      <c r="D10488" s="358">
        <v>10.99</v>
      </c>
    </row>
    <row r="10489" spans="1:4" ht="25.5">
      <c r="A10489" s="356">
        <v>43082</v>
      </c>
      <c r="B10489" s="357" t="s">
        <v>10934</v>
      </c>
      <c r="C10489" s="356" t="s">
        <v>638</v>
      </c>
      <c r="D10489" s="358">
        <v>11.98</v>
      </c>
    </row>
    <row r="10490" spans="1:4">
      <c r="A10490" s="356">
        <v>43665</v>
      </c>
      <c r="B10490" s="357" t="s">
        <v>10935</v>
      </c>
      <c r="C10490" s="356" t="s">
        <v>638</v>
      </c>
      <c r="D10490" s="358">
        <v>10.3</v>
      </c>
    </row>
    <row r="10491" spans="1:4">
      <c r="A10491" s="356">
        <v>10966</v>
      </c>
      <c r="B10491" s="357" t="s">
        <v>10936</v>
      </c>
      <c r="C10491" s="356" t="s">
        <v>638</v>
      </c>
      <c r="D10491" s="358">
        <v>10.93</v>
      </c>
    </row>
    <row r="10492" spans="1:4" ht="25.5">
      <c r="A10492" s="356">
        <v>43692</v>
      </c>
      <c r="B10492" s="357" t="s">
        <v>10937</v>
      </c>
      <c r="C10492" s="356" t="s">
        <v>638</v>
      </c>
      <c r="D10492" s="358">
        <v>10.93</v>
      </c>
    </row>
    <row r="10493" spans="1:4" ht="38.25">
      <c r="A10493" s="356">
        <v>43083</v>
      </c>
      <c r="B10493" s="357" t="s">
        <v>10938</v>
      </c>
      <c r="C10493" s="356" t="s">
        <v>638</v>
      </c>
      <c r="D10493" s="358">
        <v>10.38</v>
      </c>
    </row>
    <row r="10494" spans="1:4" ht="25.5">
      <c r="A10494" s="356">
        <v>40535</v>
      </c>
      <c r="B10494" s="357" t="s">
        <v>10939</v>
      </c>
      <c r="C10494" s="356" t="s">
        <v>638</v>
      </c>
      <c r="D10494" s="358">
        <v>10.38</v>
      </c>
    </row>
    <row r="10495" spans="1:4" ht="38.25">
      <c r="A10495" s="356">
        <v>39427</v>
      </c>
      <c r="B10495" s="357" t="s">
        <v>10940</v>
      </c>
      <c r="C10495" s="356" t="s">
        <v>645</v>
      </c>
      <c r="D10495" s="358">
        <v>5.81</v>
      </c>
    </row>
    <row r="10496" spans="1:4" ht="25.5">
      <c r="A10496" s="356">
        <v>39424</v>
      </c>
      <c r="B10496" s="357" t="s">
        <v>10941</v>
      </c>
      <c r="C10496" s="356" t="s">
        <v>645</v>
      </c>
      <c r="D10496" s="358">
        <v>3.45</v>
      </c>
    </row>
    <row r="10497" spans="1:4" ht="25.5">
      <c r="A10497" s="356">
        <v>39425</v>
      </c>
      <c r="B10497" s="357" t="s">
        <v>10942</v>
      </c>
      <c r="C10497" s="356" t="s">
        <v>645</v>
      </c>
      <c r="D10497" s="358">
        <v>3.41</v>
      </c>
    </row>
    <row r="10498" spans="1:4" ht="25.5">
      <c r="A10498" s="356">
        <v>40664</v>
      </c>
      <c r="B10498" s="357" t="s">
        <v>10943</v>
      </c>
      <c r="C10498" s="356" t="s">
        <v>638</v>
      </c>
      <c r="D10498" s="358">
        <v>21.29</v>
      </c>
    </row>
    <row r="10499" spans="1:4">
      <c r="A10499" s="356">
        <v>34360</v>
      </c>
      <c r="B10499" s="357" t="s">
        <v>10944</v>
      </c>
      <c r="C10499" s="356" t="s">
        <v>638</v>
      </c>
      <c r="D10499" s="358">
        <v>40.36</v>
      </c>
    </row>
    <row r="10500" spans="1:4" ht="25.5">
      <c r="A10500" s="356">
        <v>20259</v>
      </c>
      <c r="B10500" s="357" t="s">
        <v>10945</v>
      </c>
      <c r="C10500" s="356" t="s">
        <v>645</v>
      </c>
      <c r="D10500" s="358">
        <v>9.3000000000000007</v>
      </c>
    </row>
    <row r="10501" spans="1:4" ht="51">
      <c r="A10501" s="356">
        <v>14077</v>
      </c>
      <c r="B10501" s="357" t="s">
        <v>10946</v>
      </c>
      <c r="C10501" s="356" t="s">
        <v>645</v>
      </c>
      <c r="D10501" s="358">
        <v>142.34</v>
      </c>
    </row>
    <row r="10502" spans="1:4" ht="51">
      <c r="A10502" s="356">
        <v>3678</v>
      </c>
      <c r="B10502" s="357" t="s">
        <v>10947</v>
      </c>
      <c r="C10502" s="356" t="s">
        <v>645</v>
      </c>
      <c r="D10502" s="358">
        <v>64.34</v>
      </c>
    </row>
    <row r="10503" spans="1:4" ht="38.25">
      <c r="A10503" s="356">
        <v>39418</v>
      </c>
      <c r="B10503" s="357" t="s">
        <v>10948</v>
      </c>
      <c r="C10503" s="356" t="s">
        <v>645</v>
      </c>
      <c r="D10503" s="358">
        <v>6.48</v>
      </c>
    </row>
    <row r="10504" spans="1:4" ht="38.25">
      <c r="A10504" s="356">
        <v>39419</v>
      </c>
      <c r="B10504" s="357" t="s">
        <v>10949</v>
      </c>
      <c r="C10504" s="356" t="s">
        <v>645</v>
      </c>
      <c r="D10504" s="358">
        <v>7.9</v>
      </c>
    </row>
    <row r="10505" spans="1:4" ht="38.25">
      <c r="A10505" s="356">
        <v>39420</v>
      </c>
      <c r="B10505" s="357" t="s">
        <v>10950</v>
      </c>
      <c r="C10505" s="356" t="s">
        <v>645</v>
      </c>
      <c r="D10505" s="358">
        <v>8.7200000000000006</v>
      </c>
    </row>
    <row r="10506" spans="1:4" ht="38.25">
      <c r="A10506" s="356">
        <v>39571</v>
      </c>
      <c r="B10506" s="357" t="s">
        <v>10951</v>
      </c>
      <c r="C10506" s="356" t="s">
        <v>645</v>
      </c>
      <c r="D10506" s="358">
        <v>5.27</v>
      </c>
    </row>
    <row r="10507" spans="1:4" ht="38.25">
      <c r="A10507" s="356">
        <v>39421</v>
      </c>
      <c r="B10507" s="357" t="s">
        <v>10952</v>
      </c>
      <c r="C10507" s="356" t="s">
        <v>645</v>
      </c>
      <c r="D10507" s="358">
        <v>7.67</v>
      </c>
    </row>
    <row r="10508" spans="1:4" ht="38.25">
      <c r="A10508" s="356">
        <v>39422</v>
      </c>
      <c r="B10508" s="357" t="s">
        <v>10953</v>
      </c>
      <c r="C10508" s="356" t="s">
        <v>645</v>
      </c>
      <c r="D10508" s="358">
        <v>8.9600000000000009</v>
      </c>
    </row>
    <row r="10509" spans="1:4" ht="38.25">
      <c r="A10509" s="356">
        <v>39423</v>
      </c>
      <c r="B10509" s="357" t="s">
        <v>10954</v>
      </c>
      <c r="C10509" s="356" t="s">
        <v>645</v>
      </c>
      <c r="D10509" s="358">
        <v>10.4</v>
      </c>
    </row>
    <row r="10510" spans="1:4" ht="38.25">
      <c r="A10510" s="356">
        <v>39426</v>
      </c>
      <c r="B10510" s="357" t="s">
        <v>10955</v>
      </c>
      <c r="C10510" s="356" t="s">
        <v>645</v>
      </c>
      <c r="D10510" s="358">
        <v>23.39</v>
      </c>
    </row>
    <row r="10511" spans="1:4" ht="51">
      <c r="A10511" s="356">
        <v>39429</v>
      </c>
      <c r="B10511" s="357" t="s">
        <v>10956</v>
      </c>
      <c r="C10511" s="356" t="s">
        <v>645</v>
      </c>
      <c r="D10511" s="358">
        <v>7.37</v>
      </c>
    </row>
    <row r="10512" spans="1:4" ht="51">
      <c r="A10512" s="356">
        <v>39428</v>
      </c>
      <c r="B10512" s="357" t="s">
        <v>10957</v>
      </c>
      <c r="C10512" s="356" t="s">
        <v>645</v>
      </c>
      <c r="D10512" s="358">
        <v>5.63</v>
      </c>
    </row>
    <row r="10513" spans="1:4" ht="38.25">
      <c r="A10513" s="356">
        <v>39572</v>
      </c>
      <c r="B10513" s="357" t="s">
        <v>10958</v>
      </c>
      <c r="C10513" s="356" t="s">
        <v>645</v>
      </c>
      <c r="D10513" s="358">
        <v>4.88</v>
      </c>
    </row>
    <row r="10514" spans="1:4" ht="38.25">
      <c r="A10514" s="356">
        <v>39570</v>
      </c>
      <c r="B10514" s="357" t="s">
        <v>10959</v>
      </c>
      <c r="C10514" s="356" t="s">
        <v>645</v>
      </c>
      <c r="D10514" s="358">
        <v>5.17</v>
      </c>
    </row>
    <row r="10515" spans="1:4" ht="38.25">
      <c r="A10515" s="356">
        <v>39569</v>
      </c>
      <c r="B10515" s="357" t="s">
        <v>10960</v>
      </c>
      <c r="C10515" s="356" t="s">
        <v>645</v>
      </c>
      <c r="D10515" s="358">
        <v>5.1100000000000003</v>
      </c>
    </row>
    <row r="10516" spans="1:4" ht="25.5">
      <c r="A10516" s="356">
        <v>11552</v>
      </c>
      <c r="B10516" s="357" t="s">
        <v>10961</v>
      </c>
      <c r="C10516" s="356" t="s">
        <v>645</v>
      </c>
      <c r="D10516" s="358">
        <v>7.7</v>
      </c>
    </row>
    <row r="10517" spans="1:4" ht="38.25">
      <c r="A10517" s="356">
        <v>40598</v>
      </c>
      <c r="B10517" s="357" t="s">
        <v>10962</v>
      </c>
      <c r="C10517" s="356" t="s">
        <v>638</v>
      </c>
      <c r="D10517" s="358">
        <v>10.119999999999999</v>
      </c>
    </row>
    <row r="10518" spans="1:4" ht="25.5">
      <c r="A10518" s="356">
        <v>39029</v>
      </c>
      <c r="B10518" s="357" t="s">
        <v>10963</v>
      </c>
      <c r="C10518" s="356" t="s">
        <v>645</v>
      </c>
      <c r="D10518" s="358">
        <v>16.510000000000002</v>
      </c>
    </row>
    <row r="10519" spans="1:4" ht="25.5">
      <c r="A10519" s="356">
        <v>39028</v>
      </c>
      <c r="B10519" s="357" t="s">
        <v>10964</v>
      </c>
      <c r="C10519" s="356" t="s">
        <v>645</v>
      </c>
      <c r="D10519" s="358">
        <v>9.61</v>
      </c>
    </row>
    <row r="10520" spans="1:4">
      <c r="A10520" s="356">
        <v>39328</v>
      </c>
      <c r="B10520" s="357" t="s">
        <v>10965</v>
      </c>
      <c r="C10520" s="356" t="s">
        <v>645</v>
      </c>
      <c r="D10520" s="358">
        <v>5.28</v>
      </c>
    </row>
    <row r="10521" spans="1:4" ht="76.5">
      <c r="A10521" s="356">
        <v>38541</v>
      </c>
      <c r="B10521" s="357" t="s">
        <v>10966</v>
      </c>
      <c r="C10521" s="356" t="s">
        <v>641</v>
      </c>
      <c r="D10521" s="358">
        <v>2822039.45</v>
      </c>
    </row>
    <row r="10522" spans="1:4" ht="76.5">
      <c r="A10522" s="356">
        <v>38542</v>
      </c>
      <c r="B10522" s="357" t="s">
        <v>10967</v>
      </c>
      <c r="C10522" s="356" t="s">
        <v>641</v>
      </c>
      <c r="D10522" s="358">
        <v>4388157.8600000003</v>
      </c>
    </row>
    <row r="10523" spans="1:4" ht="76.5">
      <c r="A10523" s="356">
        <v>38543</v>
      </c>
      <c r="B10523" s="357" t="s">
        <v>10968</v>
      </c>
      <c r="C10523" s="356" t="s">
        <v>641</v>
      </c>
      <c r="D10523" s="358">
        <v>1074342.1299999999</v>
      </c>
    </row>
    <row r="10524" spans="1:4" ht="38.25">
      <c r="A10524" s="356">
        <v>40406</v>
      </c>
      <c r="B10524" s="357" t="s">
        <v>10969</v>
      </c>
      <c r="C10524" s="356" t="s">
        <v>641</v>
      </c>
      <c r="D10524" s="358">
        <v>72527.7</v>
      </c>
    </row>
    <row r="10525" spans="1:4" ht="38.25">
      <c r="A10525" s="356">
        <v>40789</v>
      </c>
      <c r="B10525" s="357" t="s">
        <v>10970</v>
      </c>
      <c r="C10525" s="356" t="s">
        <v>641</v>
      </c>
      <c r="D10525" s="358">
        <v>10451.98</v>
      </c>
    </row>
    <row r="10526" spans="1:4" ht="51">
      <c r="A10526" s="356">
        <v>40791</v>
      </c>
      <c r="B10526" s="357" t="s">
        <v>10971</v>
      </c>
      <c r="C10526" s="356" t="s">
        <v>641</v>
      </c>
      <c r="D10526" s="358">
        <v>32719.26</v>
      </c>
    </row>
    <row r="10527" spans="1:4" ht="38.25">
      <c r="A10527" s="356">
        <v>11651</v>
      </c>
      <c r="B10527" s="357" t="s">
        <v>10972</v>
      </c>
      <c r="C10527" s="356" t="s">
        <v>641</v>
      </c>
      <c r="D10527" s="358">
        <v>17894.63</v>
      </c>
    </row>
    <row r="10528" spans="1:4" ht="38.25">
      <c r="A10528" s="356">
        <v>40435</v>
      </c>
      <c r="B10528" s="357" t="s">
        <v>10973</v>
      </c>
      <c r="C10528" s="356" t="s">
        <v>641</v>
      </c>
      <c r="D10528" s="358">
        <v>589375</v>
      </c>
    </row>
    <row r="10529" spans="1:4" ht="38.25">
      <c r="A10529" s="356">
        <v>39012</v>
      </c>
      <c r="B10529" s="357" t="s">
        <v>10974</v>
      </c>
      <c r="C10529" s="356" t="s">
        <v>641</v>
      </c>
      <c r="D10529" s="358">
        <v>614931.32999999996</v>
      </c>
    </row>
    <row r="10530" spans="1:4" ht="38.25">
      <c r="A10530" s="356">
        <v>13617</v>
      </c>
      <c r="B10530" s="357" t="s">
        <v>10975</v>
      </c>
      <c r="C10530" s="356" t="s">
        <v>641</v>
      </c>
      <c r="D10530" s="358">
        <v>60814.67</v>
      </c>
    </row>
    <row r="10531" spans="1:4" ht="38.25">
      <c r="A10531" s="356">
        <v>35274</v>
      </c>
      <c r="B10531" s="357" t="s">
        <v>10976</v>
      </c>
      <c r="C10531" s="356" t="s">
        <v>645</v>
      </c>
      <c r="D10531" s="358">
        <v>28.73</v>
      </c>
    </row>
    <row r="10532" spans="1:4" ht="38.25">
      <c r="A10532" s="356">
        <v>35275</v>
      </c>
      <c r="B10532" s="357" t="s">
        <v>10977</v>
      </c>
      <c r="C10532" s="356" t="s">
        <v>645</v>
      </c>
      <c r="D10532" s="358">
        <v>60.99</v>
      </c>
    </row>
    <row r="10533" spans="1:4" ht="38.25">
      <c r="A10533" s="356">
        <v>35276</v>
      </c>
      <c r="B10533" s="357" t="s">
        <v>10978</v>
      </c>
      <c r="C10533" s="356" t="s">
        <v>645</v>
      </c>
      <c r="D10533" s="358">
        <v>106.12</v>
      </c>
    </row>
    <row r="10534" spans="1:4" ht="25.5">
      <c r="A10534" s="356">
        <v>38386</v>
      </c>
      <c r="B10534" s="357" t="s">
        <v>10979</v>
      </c>
      <c r="C10534" s="356" t="s">
        <v>641</v>
      </c>
      <c r="D10534" s="358">
        <v>5.17</v>
      </c>
    </row>
    <row r="10535" spans="1:4" ht="38.25">
      <c r="A10535" s="356">
        <v>11091</v>
      </c>
      <c r="B10535" s="357" t="s">
        <v>10980</v>
      </c>
      <c r="C10535" s="356" t="s">
        <v>641</v>
      </c>
      <c r="D10535" s="358">
        <v>1.52</v>
      </c>
    </row>
    <row r="10536" spans="1:4" ht="38.25">
      <c r="A10536" s="356">
        <v>37586</v>
      </c>
      <c r="B10536" s="357" t="s">
        <v>10981</v>
      </c>
      <c r="C10536" s="356" t="s">
        <v>761</v>
      </c>
      <c r="D10536" s="358">
        <v>44.85</v>
      </c>
    </row>
    <row r="10537" spans="1:4" ht="25.5">
      <c r="A10537" s="356">
        <v>37395</v>
      </c>
      <c r="B10537" s="357" t="s">
        <v>10982</v>
      </c>
      <c r="C10537" s="356" t="s">
        <v>761</v>
      </c>
      <c r="D10537" s="358">
        <v>38.56</v>
      </c>
    </row>
    <row r="10538" spans="1:4" ht="38.25">
      <c r="A10538" s="356">
        <v>14147</v>
      </c>
      <c r="B10538" s="357" t="s">
        <v>10983</v>
      </c>
      <c r="C10538" s="356" t="s">
        <v>761</v>
      </c>
      <c r="D10538" s="358">
        <v>51.15</v>
      </c>
    </row>
    <row r="10539" spans="1:4" ht="25.5">
      <c r="A10539" s="356">
        <v>37396</v>
      </c>
      <c r="B10539" s="357" t="s">
        <v>10984</v>
      </c>
      <c r="C10539" s="356" t="s">
        <v>761</v>
      </c>
      <c r="D10539" s="358">
        <v>31.55</v>
      </c>
    </row>
    <row r="10540" spans="1:4" ht="25.5">
      <c r="A10540" s="356">
        <v>37397</v>
      </c>
      <c r="B10540" s="357" t="s">
        <v>10985</v>
      </c>
      <c r="C10540" s="356" t="s">
        <v>761</v>
      </c>
      <c r="D10540" s="358">
        <v>33.049999999999997</v>
      </c>
    </row>
    <row r="10541" spans="1:4" ht="25.5">
      <c r="A10541" s="356">
        <v>43606</v>
      </c>
      <c r="B10541" s="357" t="s">
        <v>10986</v>
      </c>
      <c r="C10541" s="356" t="s">
        <v>641</v>
      </c>
      <c r="D10541" s="358">
        <v>9.2200000000000006</v>
      </c>
    </row>
    <row r="10542" spans="1:4" ht="38.25">
      <c r="A10542" s="356">
        <v>444</v>
      </c>
      <c r="B10542" s="357" t="s">
        <v>10987</v>
      </c>
      <c r="C10542" s="356" t="s">
        <v>641</v>
      </c>
      <c r="D10542" s="358">
        <v>27.72</v>
      </c>
    </row>
    <row r="10543" spans="1:4" ht="38.25">
      <c r="A10543" s="356">
        <v>445</v>
      </c>
      <c r="B10543" s="357" t="s">
        <v>10988</v>
      </c>
      <c r="C10543" s="356" t="s">
        <v>641</v>
      </c>
      <c r="D10543" s="358">
        <v>37.94</v>
      </c>
    </row>
    <row r="10544" spans="1:4">
      <c r="A10544" s="356">
        <v>4783</v>
      </c>
      <c r="B10544" s="357" t="s">
        <v>10989</v>
      </c>
      <c r="C10544" s="356" t="s">
        <v>644</v>
      </c>
      <c r="D10544" s="358">
        <v>13.66</v>
      </c>
    </row>
    <row r="10545" spans="1:4">
      <c r="A10545" s="356">
        <v>41079</v>
      </c>
      <c r="B10545" s="357" t="s">
        <v>10990</v>
      </c>
      <c r="C10545" s="356" t="s">
        <v>759</v>
      </c>
      <c r="D10545" s="358">
        <v>2420.84</v>
      </c>
    </row>
    <row r="10546" spans="1:4">
      <c r="A10546" s="356">
        <v>12874</v>
      </c>
      <c r="B10546" s="357" t="s">
        <v>10991</v>
      </c>
      <c r="C10546" s="356" t="s">
        <v>644</v>
      </c>
      <c r="D10546" s="358">
        <v>15.74</v>
      </c>
    </row>
    <row r="10547" spans="1:4">
      <c r="A10547" s="356">
        <v>41082</v>
      </c>
      <c r="B10547" s="357" t="s">
        <v>10992</v>
      </c>
      <c r="C10547" s="356" t="s">
        <v>759</v>
      </c>
      <c r="D10547" s="358">
        <v>2790.69</v>
      </c>
    </row>
    <row r="10548" spans="1:4">
      <c r="A10548" s="356">
        <v>4785</v>
      </c>
      <c r="B10548" s="357" t="s">
        <v>10993</v>
      </c>
      <c r="C10548" s="356" t="s">
        <v>644</v>
      </c>
      <c r="D10548" s="358">
        <v>14.69</v>
      </c>
    </row>
    <row r="10549" spans="1:4">
      <c r="A10549" s="356">
        <v>41081</v>
      </c>
      <c r="B10549" s="357" t="s">
        <v>10994</v>
      </c>
      <c r="C10549" s="356" t="s">
        <v>759</v>
      </c>
      <c r="D10549" s="358">
        <v>2603.86</v>
      </c>
    </row>
    <row r="10550" spans="1:4" ht="25.5">
      <c r="A10550" s="356">
        <v>4801</v>
      </c>
      <c r="B10550" s="357" t="s">
        <v>10995</v>
      </c>
      <c r="C10550" s="356" t="s">
        <v>646</v>
      </c>
      <c r="D10550" s="358">
        <v>67.09</v>
      </c>
    </row>
    <row r="10551" spans="1:4" ht="25.5">
      <c r="A10551" s="356">
        <v>4794</v>
      </c>
      <c r="B10551" s="357" t="s">
        <v>10996</v>
      </c>
      <c r="C10551" s="356" t="s">
        <v>646</v>
      </c>
      <c r="D10551" s="358">
        <v>305.58</v>
      </c>
    </row>
    <row r="10552" spans="1:4" ht="38.25">
      <c r="A10552" s="356">
        <v>4796</v>
      </c>
      <c r="B10552" s="357" t="s">
        <v>10997</v>
      </c>
      <c r="C10552" s="356" t="s">
        <v>646</v>
      </c>
      <c r="D10552" s="358">
        <v>185.61</v>
      </c>
    </row>
    <row r="10553" spans="1:4" ht="25.5">
      <c r="A10553" s="356">
        <v>4800</v>
      </c>
      <c r="B10553" s="357" t="s">
        <v>10998</v>
      </c>
      <c r="C10553" s="356" t="s">
        <v>646</v>
      </c>
      <c r="D10553" s="358">
        <v>51.04</v>
      </c>
    </row>
    <row r="10554" spans="1:4" ht="25.5">
      <c r="A10554" s="356">
        <v>4795</v>
      </c>
      <c r="B10554" s="357" t="s">
        <v>10999</v>
      </c>
      <c r="C10554" s="356" t="s">
        <v>646</v>
      </c>
      <c r="D10554" s="358">
        <v>297.47000000000003</v>
      </c>
    </row>
    <row r="10555" spans="1:4" ht="63.75">
      <c r="A10555" s="356">
        <v>39694</v>
      </c>
      <c r="B10555" s="357" t="s">
        <v>11000</v>
      </c>
      <c r="C10555" s="356" t="s">
        <v>646</v>
      </c>
      <c r="D10555" s="358">
        <v>403.66</v>
      </c>
    </row>
    <row r="10556" spans="1:4" ht="38.25">
      <c r="A10556" s="356">
        <v>1292</v>
      </c>
      <c r="B10556" s="357" t="s">
        <v>11001</v>
      </c>
      <c r="C10556" s="356" t="s">
        <v>646</v>
      </c>
      <c r="D10556" s="358">
        <v>49.84</v>
      </c>
    </row>
    <row r="10557" spans="1:4" ht="38.25">
      <c r="A10557" s="356">
        <v>1287</v>
      </c>
      <c r="B10557" s="357" t="s">
        <v>11002</v>
      </c>
      <c r="C10557" s="356" t="s">
        <v>646</v>
      </c>
      <c r="D10557" s="358">
        <v>24.45</v>
      </c>
    </row>
    <row r="10558" spans="1:4" ht="38.25">
      <c r="A10558" s="356">
        <v>1297</v>
      </c>
      <c r="B10558" s="357" t="s">
        <v>11003</v>
      </c>
      <c r="C10558" s="356" t="s">
        <v>646</v>
      </c>
      <c r="D10558" s="358">
        <v>20.28</v>
      </c>
    </row>
    <row r="10559" spans="1:4" ht="38.25">
      <c r="A10559" s="356">
        <v>4786</v>
      </c>
      <c r="B10559" s="357" t="s">
        <v>11004</v>
      </c>
      <c r="C10559" s="356" t="s">
        <v>646</v>
      </c>
      <c r="D10559" s="358">
        <v>88</v>
      </c>
    </row>
    <row r="10560" spans="1:4" ht="63.75">
      <c r="A10560" s="356">
        <v>10840</v>
      </c>
      <c r="B10560" s="357" t="s">
        <v>11005</v>
      </c>
      <c r="C10560" s="356" t="s">
        <v>646</v>
      </c>
      <c r="D10560" s="358">
        <v>280</v>
      </c>
    </row>
    <row r="10561" spans="1:4" ht="51">
      <c r="A10561" s="356">
        <v>10841</v>
      </c>
      <c r="B10561" s="357" t="s">
        <v>11006</v>
      </c>
      <c r="C10561" s="356" t="s">
        <v>646</v>
      </c>
      <c r="D10561" s="358">
        <v>211.32</v>
      </c>
    </row>
    <row r="10562" spans="1:4" ht="51">
      <c r="A10562" s="356">
        <v>25980</v>
      </c>
      <c r="B10562" s="357" t="s">
        <v>11007</v>
      </c>
      <c r="C10562" s="356" t="s">
        <v>646</v>
      </c>
      <c r="D10562" s="358">
        <v>270.02</v>
      </c>
    </row>
    <row r="10563" spans="1:4" ht="51">
      <c r="A10563" s="356">
        <v>10842</v>
      </c>
      <c r="B10563" s="357" t="s">
        <v>11008</v>
      </c>
      <c r="C10563" s="356" t="s">
        <v>646</v>
      </c>
      <c r="D10563" s="358">
        <v>305.24</v>
      </c>
    </row>
    <row r="10564" spans="1:4" ht="25.5">
      <c r="A10564" s="356">
        <v>21108</v>
      </c>
      <c r="B10564" s="357" t="s">
        <v>11009</v>
      </c>
      <c r="C10564" s="356" t="s">
        <v>646</v>
      </c>
      <c r="D10564" s="358">
        <v>66.430000000000007</v>
      </c>
    </row>
    <row r="10565" spans="1:4" ht="25.5">
      <c r="A10565" s="356">
        <v>38180</v>
      </c>
      <c r="B10565" s="357" t="s">
        <v>11010</v>
      </c>
      <c r="C10565" s="356" t="s">
        <v>646</v>
      </c>
      <c r="D10565" s="358">
        <v>149.44</v>
      </c>
    </row>
    <row r="10566" spans="1:4" ht="25.5">
      <c r="A10566" s="356">
        <v>40648</v>
      </c>
      <c r="B10566" s="357" t="s">
        <v>11011</v>
      </c>
      <c r="C10566" s="356" t="s">
        <v>646</v>
      </c>
      <c r="D10566" s="358">
        <v>168.96</v>
      </c>
    </row>
    <row r="10567" spans="1:4" ht="25.5">
      <c r="A10567" s="356">
        <v>40649</v>
      </c>
      <c r="B10567" s="357" t="s">
        <v>11012</v>
      </c>
      <c r="C10567" s="356" t="s">
        <v>646</v>
      </c>
      <c r="D10567" s="358">
        <v>98.41</v>
      </c>
    </row>
    <row r="10568" spans="1:4" ht="25.5">
      <c r="A10568" s="356">
        <v>40650</v>
      </c>
      <c r="B10568" s="357" t="s">
        <v>11013</v>
      </c>
      <c r="C10568" s="356" t="s">
        <v>646</v>
      </c>
      <c r="D10568" s="358">
        <v>126.72</v>
      </c>
    </row>
    <row r="10569" spans="1:4" ht="25.5">
      <c r="A10569" s="356">
        <v>40651</v>
      </c>
      <c r="B10569" s="357" t="s">
        <v>11014</v>
      </c>
      <c r="C10569" s="356" t="s">
        <v>646</v>
      </c>
      <c r="D10569" s="358">
        <v>233.72</v>
      </c>
    </row>
    <row r="10570" spans="1:4" ht="25.5">
      <c r="A10570" s="356">
        <v>40652</v>
      </c>
      <c r="B10570" s="357" t="s">
        <v>11015</v>
      </c>
      <c r="C10570" s="356" t="s">
        <v>646</v>
      </c>
      <c r="D10570" s="358">
        <v>125.31</v>
      </c>
    </row>
    <row r="10571" spans="1:4" ht="38.25">
      <c r="A10571" s="356">
        <v>40647</v>
      </c>
      <c r="B10571" s="357" t="s">
        <v>11016</v>
      </c>
      <c r="C10571" s="356" t="s">
        <v>646</v>
      </c>
      <c r="D10571" s="358">
        <v>137.97999999999999</v>
      </c>
    </row>
    <row r="10572" spans="1:4">
      <c r="A10572" s="356">
        <v>40653</v>
      </c>
      <c r="B10572" s="357" t="s">
        <v>11017</v>
      </c>
      <c r="C10572" s="356" t="s">
        <v>646</v>
      </c>
      <c r="D10572" s="358">
        <v>105.6</v>
      </c>
    </row>
    <row r="10573" spans="1:4" ht="25.5">
      <c r="A10573" s="356">
        <v>36178</v>
      </c>
      <c r="B10573" s="357" t="s">
        <v>11018</v>
      </c>
      <c r="C10573" s="356" t="s">
        <v>641</v>
      </c>
      <c r="D10573" s="358">
        <v>12.99</v>
      </c>
    </row>
    <row r="10574" spans="1:4" ht="25.5">
      <c r="A10574" s="356">
        <v>38195</v>
      </c>
      <c r="B10574" s="357" t="s">
        <v>11019</v>
      </c>
      <c r="C10574" s="356" t="s">
        <v>646</v>
      </c>
      <c r="D10574" s="358">
        <v>78.459999999999994</v>
      </c>
    </row>
    <row r="10575" spans="1:4" ht="38.25">
      <c r="A10575" s="356">
        <v>38181</v>
      </c>
      <c r="B10575" s="357" t="s">
        <v>11020</v>
      </c>
      <c r="C10575" s="356" t="s">
        <v>646</v>
      </c>
      <c r="D10575" s="358">
        <v>204</v>
      </c>
    </row>
    <row r="10576" spans="1:4" ht="38.25">
      <c r="A10576" s="356">
        <v>38182</v>
      </c>
      <c r="B10576" s="357" t="s">
        <v>11021</v>
      </c>
      <c r="C10576" s="356" t="s">
        <v>646</v>
      </c>
      <c r="D10576" s="358">
        <v>194.32</v>
      </c>
    </row>
    <row r="10577" spans="1:4" ht="38.25">
      <c r="A10577" s="356">
        <v>38186</v>
      </c>
      <c r="B10577" s="357" t="s">
        <v>11022</v>
      </c>
      <c r="C10577" s="356" t="s">
        <v>646</v>
      </c>
      <c r="D10577" s="358">
        <v>505.11</v>
      </c>
    </row>
    <row r="10578" spans="1:4" ht="38.25">
      <c r="A10578" s="356">
        <v>38185</v>
      </c>
      <c r="B10578" s="357" t="s">
        <v>11023</v>
      </c>
      <c r="C10578" s="356" t="s">
        <v>646</v>
      </c>
      <c r="D10578" s="358">
        <v>449.73</v>
      </c>
    </row>
    <row r="10579" spans="1:4" ht="38.25">
      <c r="A10579" s="356">
        <v>40654</v>
      </c>
      <c r="B10579" s="357" t="s">
        <v>11024</v>
      </c>
      <c r="C10579" s="356" t="s">
        <v>646</v>
      </c>
      <c r="D10579" s="358">
        <v>164.03</v>
      </c>
    </row>
    <row r="10580" spans="1:4" ht="51">
      <c r="A10580" s="356">
        <v>25981</v>
      </c>
      <c r="B10580" s="357" t="s">
        <v>11025</v>
      </c>
      <c r="C10580" s="356" t="s">
        <v>646</v>
      </c>
      <c r="D10580" s="358">
        <v>223.06</v>
      </c>
    </row>
    <row r="10581" spans="1:4" ht="38.25">
      <c r="A10581" s="356">
        <v>4822</v>
      </c>
      <c r="B10581" s="357" t="s">
        <v>11026</v>
      </c>
      <c r="C10581" s="356" t="s">
        <v>646</v>
      </c>
      <c r="D10581" s="358">
        <v>368.24</v>
      </c>
    </row>
    <row r="10582" spans="1:4" ht="38.25">
      <c r="A10582" s="356">
        <v>4818</v>
      </c>
      <c r="B10582" s="357" t="s">
        <v>11027</v>
      </c>
      <c r="C10582" s="356" t="s">
        <v>646</v>
      </c>
      <c r="D10582" s="358">
        <v>378.5</v>
      </c>
    </row>
    <row r="10583" spans="1:4" ht="51">
      <c r="A10583" s="356">
        <v>39567</v>
      </c>
      <c r="B10583" s="357" t="s">
        <v>11028</v>
      </c>
      <c r="C10583" s="356" t="s">
        <v>646</v>
      </c>
      <c r="D10583" s="358">
        <v>45.02</v>
      </c>
    </row>
    <row r="10584" spans="1:4" ht="51">
      <c r="A10584" s="356">
        <v>39566</v>
      </c>
      <c r="B10584" s="357" t="s">
        <v>11029</v>
      </c>
      <c r="C10584" s="356" t="s">
        <v>646</v>
      </c>
      <c r="D10584" s="358">
        <v>52</v>
      </c>
    </row>
    <row r="10585" spans="1:4" ht="38.25">
      <c r="A10585" s="356">
        <v>39416</v>
      </c>
      <c r="B10585" s="357" t="s">
        <v>11030</v>
      </c>
      <c r="C10585" s="356" t="s">
        <v>646</v>
      </c>
      <c r="D10585" s="358">
        <v>27.16</v>
      </c>
    </row>
    <row r="10586" spans="1:4" ht="38.25">
      <c r="A10586" s="356">
        <v>39417</v>
      </c>
      <c r="B10586" s="357" t="s">
        <v>11031</v>
      </c>
      <c r="C10586" s="356" t="s">
        <v>646</v>
      </c>
      <c r="D10586" s="358">
        <v>28.48</v>
      </c>
    </row>
    <row r="10587" spans="1:4" ht="38.25">
      <c r="A10587" s="356">
        <v>39414</v>
      </c>
      <c r="B10587" s="357" t="s">
        <v>11032</v>
      </c>
      <c r="C10587" s="356" t="s">
        <v>646</v>
      </c>
      <c r="D10587" s="358">
        <v>25.51</v>
      </c>
    </row>
    <row r="10588" spans="1:4" ht="38.25">
      <c r="A10588" s="356">
        <v>39415</v>
      </c>
      <c r="B10588" s="357" t="s">
        <v>11033</v>
      </c>
      <c r="C10588" s="356" t="s">
        <v>646</v>
      </c>
      <c r="D10588" s="358">
        <v>27.03</v>
      </c>
    </row>
    <row r="10589" spans="1:4" ht="38.25">
      <c r="A10589" s="356">
        <v>39412</v>
      </c>
      <c r="B10589" s="357" t="s">
        <v>11034</v>
      </c>
      <c r="C10589" s="356" t="s">
        <v>646</v>
      </c>
      <c r="D10589" s="358">
        <v>19.21</v>
      </c>
    </row>
    <row r="10590" spans="1:4" ht="38.25">
      <c r="A10590" s="356">
        <v>39413</v>
      </c>
      <c r="B10590" s="357" t="s">
        <v>11035</v>
      </c>
      <c r="C10590" s="356" t="s">
        <v>646</v>
      </c>
      <c r="D10590" s="358">
        <v>19.02</v>
      </c>
    </row>
    <row r="10591" spans="1:4" ht="25.5">
      <c r="A10591" s="356">
        <v>11062</v>
      </c>
      <c r="B10591" s="357" t="s">
        <v>11036</v>
      </c>
      <c r="C10591" s="356" t="s">
        <v>646</v>
      </c>
      <c r="D10591" s="358">
        <v>68.81</v>
      </c>
    </row>
    <row r="10592" spans="1:4" ht="25.5">
      <c r="A10592" s="356">
        <v>11063</v>
      </c>
      <c r="B10592" s="357" t="s">
        <v>11037</v>
      </c>
      <c r="C10592" s="356" t="s">
        <v>646</v>
      </c>
      <c r="D10592" s="358">
        <v>66.62</v>
      </c>
    </row>
    <row r="10593" spans="1:4" ht="25.5">
      <c r="A10593" s="356">
        <v>13521</v>
      </c>
      <c r="B10593" s="357" t="s">
        <v>11038</v>
      </c>
      <c r="C10593" s="356" t="s">
        <v>641</v>
      </c>
      <c r="D10593" s="358">
        <v>74.25</v>
      </c>
    </row>
    <row r="10594" spans="1:4" ht="51">
      <c r="A10594" s="356">
        <v>10851</v>
      </c>
      <c r="B10594" s="357" t="s">
        <v>11039</v>
      </c>
      <c r="C10594" s="356" t="s">
        <v>641</v>
      </c>
      <c r="D10594" s="358">
        <v>54.51</v>
      </c>
    </row>
    <row r="10595" spans="1:4" ht="38.25">
      <c r="A10595" s="356">
        <v>39515</v>
      </c>
      <c r="B10595" s="357" t="s">
        <v>11040</v>
      </c>
      <c r="C10595" s="356" t="s">
        <v>641</v>
      </c>
      <c r="D10595" s="358">
        <v>53.69</v>
      </c>
    </row>
    <row r="10596" spans="1:4" ht="51">
      <c r="A10596" s="356">
        <v>39516</v>
      </c>
      <c r="B10596" s="357" t="s">
        <v>11041</v>
      </c>
      <c r="C10596" s="356" t="s">
        <v>641</v>
      </c>
      <c r="D10596" s="358">
        <v>45.26</v>
      </c>
    </row>
    <row r="10597" spans="1:4" ht="38.25">
      <c r="A10597" s="356">
        <v>39514</v>
      </c>
      <c r="B10597" s="357" t="s">
        <v>11042</v>
      </c>
      <c r="C10597" s="356" t="s">
        <v>641</v>
      </c>
      <c r="D10597" s="358">
        <v>28.16</v>
      </c>
    </row>
    <row r="10598" spans="1:4" ht="25.5">
      <c r="A10598" s="356">
        <v>4812</v>
      </c>
      <c r="B10598" s="357" t="s">
        <v>11043</v>
      </c>
      <c r="C10598" s="356" t="s">
        <v>646</v>
      </c>
      <c r="D10598" s="358">
        <v>12.44</v>
      </c>
    </row>
    <row r="10599" spans="1:4">
      <c r="A10599" s="356">
        <v>10849</v>
      </c>
      <c r="B10599" s="357" t="s">
        <v>11044</v>
      </c>
      <c r="C10599" s="356" t="s">
        <v>641</v>
      </c>
      <c r="D10599" s="358">
        <v>1080.01</v>
      </c>
    </row>
    <row r="10600" spans="1:4" ht="25.5">
      <c r="A10600" s="356">
        <v>10848</v>
      </c>
      <c r="B10600" s="357" t="s">
        <v>11045</v>
      </c>
      <c r="C10600" s="356" t="s">
        <v>641</v>
      </c>
      <c r="D10600" s="358">
        <v>678.38</v>
      </c>
    </row>
    <row r="10601" spans="1:4" ht="38.25">
      <c r="A10601" s="356">
        <v>4813</v>
      </c>
      <c r="B10601" s="357" t="s">
        <v>11046</v>
      </c>
      <c r="C10601" s="356" t="s">
        <v>646</v>
      </c>
      <c r="D10601" s="358">
        <v>225</v>
      </c>
    </row>
    <row r="10602" spans="1:4" ht="51">
      <c r="A10602" s="356">
        <v>37560</v>
      </c>
      <c r="B10602" s="357" t="s">
        <v>11047</v>
      </c>
      <c r="C10602" s="356" t="s">
        <v>641</v>
      </c>
      <c r="D10602" s="358">
        <v>44.09</v>
      </c>
    </row>
    <row r="10603" spans="1:4" ht="51">
      <c r="A10603" s="356">
        <v>37557</v>
      </c>
      <c r="B10603" s="357" t="s">
        <v>11048</v>
      </c>
      <c r="C10603" s="356" t="s">
        <v>641</v>
      </c>
      <c r="D10603" s="358">
        <v>13.39</v>
      </c>
    </row>
    <row r="10604" spans="1:4" ht="51">
      <c r="A10604" s="356">
        <v>37556</v>
      </c>
      <c r="B10604" s="357" t="s">
        <v>11049</v>
      </c>
      <c r="C10604" s="356" t="s">
        <v>641</v>
      </c>
      <c r="D10604" s="358">
        <v>25.91</v>
      </c>
    </row>
    <row r="10605" spans="1:4" ht="63.75">
      <c r="A10605" s="356">
        <v>37559</v>
      </c>
      <c r="B10605" s="357" t="s">
        <v>11050</v>
      </c>
      <c r="C10605" s="356" t="s">
        <v>641</v>
      </c>
      <c r="D10605" s="358">
        <v>31.78</v>
      </c>
    </row>
    <row r="10606" spans="1:4" ht="63.75">
      <c r="A10606" s="356">
        <v>37539</v>
      </c>
      <c r="B10606" s="357" t="s">
        <v>11051</v>
      </c>
      <c r="C10606" s="356" t="s">
        <v>641</v>
      </c>
      <c r="D10606" s="358">
        <v>22.4</v>
      </c>
    </row>
    <row r="10607" spans="1:4" ht="63.75">
      <c r="A10607" s="356">
        <v>37558</v>
      </c>
      <c r="B10607" s="357" t="s">
        <v>11052</v>
      </c>
      <c r="C10607" s="356" t="s">
        <v>641</v>
      </c>
      <c r="D10607" s="358">
        <v>41.76</v>
      </c>
    </row>
    <row r="10608" spans="1:4" ht="25.5">
      <c r="A10608" s="356">
        <v>34723</v>
      </c>
      <c r="B10608" s="357" t="s">
        <v>11053</v>
      </c>
      <c r="C10608" s="356" t="s">
        <v>646</v>
      </c>
      <c r="D10608" s="358">
        <v>519.75</v>
      </c>
    </row>
    <row r="10609" spans="1:4" ht="25.5">
      <c r="A10609" s="356">
        <v>34721</v>
      </c>
      <c r="B10609" s="357" t="s">
        <v>11054</v>
      </c>
      <c r="C10609" s="356" t="s">
        <v>646</v>
      </c>
      <c r="D10609" s="358">
        <v>648</v>
      </c>
    </row>
    <row r="10610" spans="1:4" ht="25.5">
      <c r="A10610" s="356">
        <v>4309</v>
      </c>
      <c r="B10610" s="357" t="s">
        <v>11055</v>
      </c>
      <c r="C10610" s="356" t="s">
        <v>641</v>
      </c>
      <c r="D10610" s="358">
        <v>6.84</v>
      </c>
    </row>
    <row r="10611" spans="1:4" ht="25.5">
      <c r="A10611" s="356">
        <v>4307</v>
      </c>
      <c r="B10611" s="357" t="s">
        <v>11056</v>
      </c>
      <c r="C10611" s="356" t="s">
        <v>641</v>
      </c>
      <c r="D10611" s="358">
        <v>11.7</v>
      </c>
    </row>
    <row r="10612" spans="1:4" ht="25.5">
      <c r="A10612" s="356">
        <v>10850</v>
      </c>
      <c r="B10612" s="357" t="s">
        <v>11057</v>
      </c>
      <c r="C10612" s="356" t="s">
        <v>641</v>
      </c>
      <c r="D10612" s="358">
        <v>33.75</v>
      </c>
    </row>
    <row r="10613" spans="1:4" ht="63.75">
      <c r="A10613" s="356">
        <v>42438</v>
      </c>
      <c r="B10613" s="357" t="s">
        <v>11058</v>
      </c>
      <c r="C10613" s="356" t="s">
        <v>641</v>
      </c>
      <c r="D10613" s="358">
        <v>1601.9</v>
      </c>
    </row>
    <row r="10614" spans="1:4" ht="25.5">
      <c r="A10614" s="356">
        <v>4792</v>
      </c>
      <c r="B10614" s="357" t="s">
        <v>11059</v>
      </c>
      <c r="C10614" s="356" t="s">
        <v>646</v>
      </c>
      <c r="D10614" s="358">
        <v>143.44999999999999</v>
      </c>
    </row>
    <row r="10615" spans="1:4" ht="38.25">
      <c r="A10615" s="356">
        <v>4790</v>
      </c>
      <c r="B10615" s="357" t="s">
        <v>11060</v>
      </c>
      <c r="C10615" s="356" t="s">
        <v>646</v>
      </c>
      <c r="D10615" s="358">
        <v>86.25</v>
      </c>
    </row>
    <row r="10616" spans="1:4" ht="38.25">
      <c r="A10616" s="356">
        <v>40671</v>
      </c>
      <c r="B10616" s="357" t="s">
        <v>11061</v>
      </c>
      <c r="C10616" s="356" t="s">
        <v>646</v>
      </c>
      <c r="D10616" s="358">
        <v>85.27</v>
      </c>
    </row>
    <row r="10617" spans="1:4" ht="25.5">
      <c r="A10617" s="356">
        <v>7552</v>
      </c>
      <c r="B10617" s="357" t="s">
        <v>11062</v>
      </c>
      <c r="C10617" s="356" t="s">
        <v>641</v>
      </c>
      <c r="D10617" s="358">
        <v>23.57</v>
      </c>
    </row>
    <row r="10618" spans="1:4" ht="25.5">
      <c r="A10618" s="356">
        <v>4893</v>
      </c>
      <c r="B10618" s="357" t="s">
        <v>11063</v>
      </c>
      <c r="C10618" s="356" t="s">
        <v>641</v>
      </c>
      <c r="D10618" s="358">
        <v>10.55</v>
      </c>
    </row>
    <row r="10619" spans="1:4" ht="25.5">
      <c r="A10619" s="356">
        <v>4894</v>
      </c>
      <c r="B10619" s="357" t="s">
        <v>11064</v>
      </c>
      <c r="C10619" s="356" t="s">
        <v>641</v>
      </c>
      <c r="D10619" s="358">
        <v>9.0500000000000007</v>
      </c>
    </row>
    <row r="10620" spans="1:4">
      <c r="A10620" s="356">
        <v>4888</v>
      </c>
      <c r="B10620" s="357" t="s">
        <v>11065</v>
      </c>
      <c r="C10620" s="356" t="s">
        <v>641</v>
      </c>
      <c r="D10620" s="358">
        <v>3.08</v>
      </c>
    </row>
    <row r="10621" spans="1:4">
      <c r="A10621" s="356">
        <v>4890</v>
      </c>
      <c r="B10621" s="357" t="s">
        <v>11066</v>
      </c>
      <c r="C10621" s="356" t="s">
        <v>641</v>
      </c>
      <c r="D10621" s="358">
        <v>5.79</v>
      </c>
    </row>
    <row r="10622" spans="1:4" ht="25.5">
      <c r="A10622" s="356">
        <v>12411</v>
      </c>
      <c r="B10622" s="357" t="s">
        <v>11067</v>
      </c>
      <c r="C10622" s="356" t="s">
        <v>641</v>
      </c>
      <c r="D10622" s="358">
        <v>31.2</v>
      </c>
    </row>
    <row r="10623" spans="1:4">
      <c r="A10623" s="356">
        <v>4891</v>
      </c>
      <c r="B10623" s="357" t="s">
        <v>11068</v>
      </c>
      <c r="C10623" s="356" t="s">
        <v>641</v>
      </c>
      <c r="D10623" s="358">
        <v>15.6</v>
      </c>
    </row>
    <row r="10624" spans="1:4">
      <c r="A10624" s="356">
        <v>4889</v>
      </c>
      <c r="B10624" s="357" t="s">
        <v>11069</v>
      </c>
      <c r="C10624" s="356" t="s">
        <v>641</v>
      </c>
      <c r="D10624" s="358">
        <v>4.17</v>
      </c>
    </row>
    <row r="10625" spans="1:4">
      <c r="A10625" s="356">
        <v>4892</v>
      </c>
      <c r="B10625" s="357" t="s">
        <v>11070</v>
      </c>
      <c r="C10625" s="356" t="s">
        <v>641</v>
      </c>
      <c r="D10625" s="358">
        <v>43.69</v>
      </c>
    </row>
    <row r="10626" spans="1:4">
      <c r="A10626" s="356">
        <v>12412</v>
      </c>
      <c r="B10626" s="357" t="s">
        <v>11071</v>
      </c>
      <c r="C10626" s="356" t="s">
        <v>641</v>
      </c>
      <c r="D10626" s="358">
        <v>81.209999999999994</v>
      </c>
    </row>
    <row r="10627" spans="1:4">
      <c r="A10627" s="356">
        <v>11073</v>
      </c>
      <c r="B10627" s="357" t="s">
        <v>11072</v>
      </c>
      <c r="C10627" s="356" t="s">
        <v>641</v>
      </c>
      <c r="D10627" s="358">
        <v>4.97</v>
      </c>
    </row>
    <row r="10628" spans="1:4">
      <c r="A10628" s="356">
        <v>11071</v>
      </c>
      <c r="B10628" s="357" t="s">
        <v>11073</v>
      </c>
      <c r="C10628" s="356" t="s">
        <v>641</v>
      </c>
      <c r="D10628" s="358">
        <v>8.0500000000000007</v>
      </c>
    </row>
    <row r="10629" spans="1:4">
      <c r="A10629" s="356">
        <v>11072</v>
      </c>
      <c r="B10629" s="357" t="s">
        <v>11074</v>
      </c>
      <c r="C10629" s="356" t="s">
        <v>641</v>
      </c>
      <c r="D10629" s="358">
        <v>2.81</v>
      </c>
    </row>
    <row r="10630" spans="1:4" ht="25.5">
      <c r="A10630" s="356">
        <v>4895</v>
      </c>
      <c r="B10630" s="357" t="s">
        <v>11075</v>
      </c>
      <c r="C10630" s="356" t="s">
        <v>641</v>
      </c>
      <c r="D10630" s="358">
        <v>0.54</v>
      </c>
    </row>
    <row r="10631" spans="1:4" ht="25.5">
      <c r="A10631" s="356">
        <v>4907</v>
      </c>
      <c r="B10631" s="357" t="s">
        <v>11076</v>
      </c>
      <c r="C10631" s="356" t="s">
        <v>641</v>
      </c>
      <c r="D10631" s="358">
        <v>37.97</v>
      </c>
    </row>
    <row r="10632" spans="1:4" ht="25.5">
      <c r="A10632" s="356">
        <v>4902</v>
      </c>
      <c r="B10632" s="357" t="s">
        <v>11077</v>
      </c>
      <c r="C10632" s="356" t="s">
        <v>641</v>
      </c>
      <c r="D10632" s="358">
        <v>85.95</v>
      </c>
    </row>
    <row r="10633" spans="1:4" ht="25.5">
      <c r="A10633" s="356">
        <v>4908</v>
      </c>
      <c r="B10633" s="357" t="s">
        <v>11078</v>
      </c>
      <c r="C10633" s="356" t="s">
        <v>641</v>
      </c>
      <c r="D10633" s="358">
        <v>174.52</v>
      </c>
    </row>
    <row r="10634" spans="1:4" ht="25.5">
      <c r="A10634" s="356">
        <v>4909</v>
      </c>
      <c r="B10634" s="357" t="s">
        <v>11079</v>
      </c>
      <c r="C10634" s="356" t="s">
        <v>641</v>
      </c>
      <c r="D10634" s="358">
        <v>337.05</v>
      </c>
    </row>
    <row r="10635" spans="1:4" ht="25.5">
      <c r="A10635" s="356">
        <v>4903</v>
      </c>
      <c r="B10635" s="357" t="s">
        <v>11080</v>
      </c>
      <c r="C10635" s="356" t="s">
        <v>641</v>
      </c>
      <c r="D10635" s="358">
        <v>991.05</v>
      </c>
    </row>
    <row r="10636" spans="1:4" ht="25.5">
      <c r="A10636" s="356">
        <v>4897</v>
      </c>
      <c r="B10636" s="357" t="s">
        <v>11081</v>
      </c>
      <c r="C10636" s="356" t="s">
        <v>641</v>
      </c>
      <c r="D10636" s="358">
        <v>2.27</v>
      </c>
    </row>
    <row r="10637" spans="1:4" ht="25.5">
      <c r="A10637" s="356">
        <v>4896</v>
      </c>
      <c r="B10637" s="357" t="s">
        <v>11082</v>
      </c>
      <c r="C10637" s="356" t="s">
        <v>641</v>
      </c>
      <c r="D10637" s="358">
        <v>0.81</v>
      </c>
    </row>
    <row r="10638" spans="1:4" ht="25.5">
      <c r="A10638" s="356">
        <v>4900</v>
      </c>
      <c r="B10638" s="357" t="s">
        <v>11083</v>
      </c>
      <c r="C10638" s="356" t="s">
        <v>641</v>
      </c>
      <c r="D10638" s="358">
        <v>6.77</v>
      </c>
    </row>
    <row r="10639" spans="1:4" ht="25.5">
      <c r="A10639" s="356">
        <v>4898</v>
      </c>
      <c r="B10639" s="357" t="s">
        <v>11084</v>
      </c>
      <c r="C10639" s="356" t="s">
        <v>641</v>
      </c>
      <c r="D10639" s="358">
        <v>2.5299999999999998</v>
      </c>
    </row>
    <row r="10640" spans="1:4">
      <c r="A10640" s="356">
        <v>4899</v>
      </c>
      <c r="B10640" s="357" t="s">
        <v>11085</v>
      </c>
      <c r="C10640" s="356" t="s">
        <v>641</v>
      </c>
      <c r="D10640" s="358">
        <v>9.2899999999999991</v>
      </c>
    </row>
    <row r="10641" spans="1:4" ht="25.5">
      <c r="A10641" s="356">
        <v>11096</v>
      </c>
      <c r="B10641" s="357" t="s">
        <v>11086</v>
      </c>
      <c r="C10641" s="356" t="s">
        <v>638</v>
      </c>
      <c r="D10641" s="358">
        <v>0.41</v>
      </c>
    </row>
    <row r="10642" spans="1:4" ht="25.5">
      <c r="A10642" s="356">
        <v>4741</v>
      </c>
      <c r="B10642" s="357" t="s">
        <v>11087</v>
      </c>
      <c r="C10642" s="356" t="s">
        <v>639</v>
      </c>
      <c r="D10642" s="358">
        <v>75.03</v>
      </c>
    </row>
    <row r="10643" spans="1:4">
      <c r="A10643" s="356">
        <v>4752</v>
      </c>
      <c r="B10643" s="357" t="s">
        <v>11088</v>
      </c>
      <c r="C10643" s="356" t="s">
        <v>644</v>
      </c>
      <c r="D10643" s="358">
        <v>9.82</v>
      </c>
    </row>
    <row r="10644" spans="1:4" ht="25.5">
      <c r="A10644" s="356">
        <v>41091</v>
      </c>
      <c r="B10644" s="357" t="s">
        <v>11089</v>
      </c>
      <c r="C10644" s="356" t="s">
        <v>759</v>
      </c>
      <c r="D10644" s="358">
        <v>1741.33</v>
      </c>
    </row>
    <row r="10645" spans="1:4" ht="38.25">
      <c r="A10645" s="356">
        <v>13954</v>
      </c>
      <c r="B10645" s="357" t="s">
        <v>11090</v>
      </c>
      <c r="C10645" s="356" t="s">
        <v>641</v>
      </c>
      <c r="D10645" s="358">
        <v>6438.55</v>
      </c>
    </row>
    <row r="10646" spans="1:4" ht="25.5">
      <c r="A10646" s="356">
        <v>3411</v>
      </c>
      <c r="B10646" s="357" t="s">
        <v>11091</v>
      </c>
      <c r="C10646" s="356" t="s">
        <v>638</v>
      </c>
      <c r="D10646" s="358">
        <v>60.07</v>
      </c>
    </row>
    <row r="10647" spans="1:4" ht="25.5">
      <c r="A10647" s="356">
        <v>39995</v>
      </c>
      <c r="B10647" s="357" t="s">
        <v>11092</v>
      </c>
      <c r="C10647" s="356" t="s">
        <v>639</v>
      </c>
      <c r="D10647" s="358">
        <v>462.12</v>
      </c>
    </row>
    <row r="10648" spans="1:4" ht="38.25">
      <c r="A10648" s="356">
        <v>11615</v>
      </c>
      <c r="B10648" s="357" t="s">
        <v>11093</v>
      </c>
      <c r="C10648" s="356" t="s">
        <v>646</v>
      </c>
      <c r="D10648" s="358">
        <v>3.92</v>
      </c>
    </row>
    <row r="10649" spans="1:4" ht="38.25">
      <c r="A10649" s="356">
        <v>3408</v>
      </c>
      <c r="B10649" s="357" t="s">
        <v>11094</v>
      </c>
      <c r="C10649" s="356" t="s">
        <v>646</v>
      </c>
      <c r="D10649" s="358">
        <v>10.41</v>
      </c>
    </row>
    <row r="10650" spans="1:4" ht="38.25">
      <c r="A10650" s="356">
        <v>3409</v>
      </c>
      <c r="B10650" s="357" t="s">
        <v>11095</v>
      </c>
      <c r="C10650" s="356" t="s">
        <v>646</v>
      </c>
      <c r="D10650" s="358">
        <v>26.02</v>
      </c>
    </row>
    <row r="10651" spans="1:4">
      <c r="A10651" s="356">
        <v>11427</v>
      </c>
      <c r="B10651" s="357" t="s">
        <v>11096</v>
      </c>
      <c r="C10651" s="356" t="s">
        <v>638</v>
      </c>
      <c r="D10651" s="358">
        <v>101.73</v>
      </c>
    </row>
    <row r="10652" spans="1:4" ht="25.5">
      <c r="A10652" s="356">
        <v>4491</v>
      </c>
      <c r="B10652" s="357" t="s">
        <v>11097</v>
      </c>
      <c r="C10652" s="356" t="s">
        <v>645</v>
      </c>
      <c r="D10652" s="358">
        <v>8.14</v>
      </c>
    </row>
    <row r="10653" spans="1:4" ht="38.25">
      <c r="A10653" s="356">
        <v>2745</v>
      </c>
      <c r="B10653" s="357" t="s">
        <v>11098</v>
      </c>
      <c r="C10653" s="356" t="s">
        <v>645</v>
      </c>
      <c r="D10653" s="358">
        <v>2.62</v>
      </c>
    </row>
    <row r="10654" spans="1:4" ht="38.25">
      <c r="A10654" s="356">
        <v>14439</v>
      </c>
      <c r="B10654" s="357" t="s">
        <v>11099</v>
      </c>
      <c r="C10654" s="356" t="s">
        <v>645</v>
      </c>
      <c r="D10654" s="358">
        <v>3.25</v>
      </c>
    </row>
    <row r="10655" spans="1:4" ht="38.25">
      <c r="A10655" s="356">
        <v>26022</v>
      </c>
      <c r="B10655" s="357" t="s">
        <v>11100</v>
      </c>
      <c r="C10655" s="356" t="s">
        <v>641</v>
      </c>
      <c r="D10655" s="358">
        <v>190.62</v>
      </c>
    </row>
    <row r="10656" spans="1:4" ht="25.5">
      <c r="A10656" s="356">
        <v>12362</v>
      </c>
      <c r="B10656" s="357" t="s">
        <v>11101</v>
      </c>
      <c r="C10656" s="356" t="s">
        <v>641</v>
      </c>
      <c r="D10656" s="358">
        <v>15.06</v>
      </c>
    </row>
    <row r="10657" spans="1:4" ht="25.5">
      <c r="A10657" s="356">
        <v>421</v>
      </c>
      <c r="B10657" s="357" t="s">
        <v>11102</v>
      </c>
      <c r="C10657" s="356" t="s">
        <v>641</v>
      </c>
      <c r="D10657" s="358">
        <v>13.33</v>
      </c>
    </row>
    <row r="10658" spans="1:4" ht="25.5">
      <c r="A10658" s="356">
        <v>14148</v>
      </c>
      <c r="B10658" s="357" t="s">
        <v>11103</v>
      </c>
      <c r="C10658" s="356" t="s">
        <v>641</v>
      </c>
      <c r="D10658" s="358">
        <v>0.87</v>
      </c>
    </row>
    <row r="10659" spans="1:4">
      <c r="A10659" s="356">
        <v>4341</v>
      </c>
      <c r="B10659" s="357" t="s">
        <v>11104</v>
      </c>
      <c r="C10659" s="356" t="s">
        <v>641</v>
      </c>
      <c r="D10659" s="358">
        <v>0.67</v>
      </c>
    </row>
    <row r="10660" spans="1:4">
      <c r="A10660" s="356">
        <v>4337</v>
      </c>
      <c r="B10660" s="357" t="s">
        <v>11105</v>
      </c>
      <c r="C10660" s="356" t="s">
        <v>641</v>
      </c>
      <c r="D10660" s="358">
        <v>1.69</v>
      </c>
    </row>
    <row r="10661" spans="1:4">
      <c r="A10661" s="356">
        <v>4339</v>
      </c>
      <c r="B10661" s="357" t="s">
        <v>11106</v>
      </c>
      <c r="C10661" s="356" t="s">
        <v>641</v>
      </c>
      <c r="D10661" s="358">
        <v>0.36</v>
      </c>
    </row>
    <row r="10662" spans="1:4">
      <c r="A10662" s="356">
        <v>39997</v>
      </c>
      <c r="B10662" s="357" t="s">
        <v>11107</v>
      </c>
      <c r="C10662" s="356" t="s">
        <v>641</v>
      </c>
      <c r="D10662" s="358">
        <v>0.2</v>
      </c>
    </row>
    <row r="10663" spans="1:4">
      <c r="A10663" s="356">
        <v>11971</v>
      </c>
      <c r="B10663" s="357" t="s">
        <v>11108</v>
      </c>
      <c r="C10663" s="356" t="s">
        <v>641</v>
      </c>
      <c r="D10663" s="358">
        <v>2.79</v>
      </c>
    </row>
    <row r="10664" spans="1:4">
      <c r="A10664" s="356">
        <v>4342</v>
      </c>
      <c r="B10664" s="357" t="s">
        <v>11109</v>
      </c>
      <c r="C10664" s="356" t="s">
        <v>641</v>
      </c>
      <c r="D10664" s="358">
        <v>0.14000000000000001</v>
      </c>
    </row>
    <row r="10665" spans="1:4">
      <c r="A10665" s="356">
        <v>4330</v>
      </c>
      <c r="B10665" s="357" t="s">
        <v>11110</v>
      </c>
      <c r="C10665" s="356" t="s">
        <v>641</v>
      </c>
      <c r="D10665" s="358">
        <v>0.09</v>
      </c>
    </row>
    <row r="10666" spans="1:4">
      <c r="A10666" s="356">
        <v>4340</v>
      </c>
      <c r="B10666" s="357" t="s">
        <v>11111</v>
      </c>
      <c r="C10666" s="356" t="s">
        <v>641</v>
      </c>
      <c r="D10666" s="358">
        <v>0.78</v>
      </c>
    </row>
    <row r="10667" spans="1:4" ht="25.5">
      <c r="A10667" s="356">
        <v>5088</v>
      </c>
      <c r="B10667" s="357" t="s">
        <v>11112</v>
      </c>
      <c r="C10667" s="356" t="s">
        <v>641</v>
      </c>
      <c r="D10667" s="358">
        <v>7.2</v>
      </c>
    </row>
    <row r="10668" spans="1:4" ht="38.25">
      <c r="A10668" s="356">
        <v>11154</v>
      </c>
      <c r="B10668" s="357" t="s">
        <v>11113</v>
      </c>
      <c r="C10668" s="356" t="s">
        <v>641</v>
      </c>
      <c r="D10668" s="358">
        <v>1117.72</v>
      </c>
    </row>
    <row r="10669" spans="1:4" ht="76.5">
      <c r="A10669" s="356">
        <v>4989</v>
      </c>
      <c r="B10669" s="357" t="s">
        <v>11114</v>
      </c>
      <c r="C10669" s="356" t="s">
        <v>641</v>
      </c>
      <c r="D10669" s="358">
        <v>287.01</v>
      </c>
    </row>
    <row r="10670" spans="1:4" ht="63.75">
      <c r="A10670" s="356">
        <v>4982</v>
      </c>
      <c r="B10670" s="357" t="s">
        <v>11115</v>
      </c>
      <c r="C10670" s="356" t="s">
        <v>641</v>
      </c>
      <c r="D10670" s="358">
        <v>269.2</v>
      </c>
    </row>
    <row r="10671" spans="1:4" ht="63.75">
      <c r="A10671" s="356">
        <v>4962</v>
      </c>
      <c r="B10671" s="357" t="s">
        <v>11116</v>
      </c>
      <c r="C10671" s="356" t="s">
        <v>641</v>
      </c>
      <c r="D10671" s="358">
        <v>212.3</v>
      </c>
    </row>
    <row r="10672" spans="1:4" ht="76.5">
      <c r="A10672" s="356">
        <v>4981</v>
      </c>
      <c r="B10672" s="357" t="s">
        <v>11117</v>
      </c>
      <c r="C10672" s="356" t="s">
        <v>641</v>
      </c>
      <c r="D10672" s="358">
        <v>189</v>
      </c>
    </row>
    <row r="10673" spans="1:4" ht="63.75">
      <c r="A10673" s="356">
        <v>4964</v>
      </c>
      <c r="B10673" s="357" t="s">
        <v>11118</v>
      </c>
      <c r="C10673" s="356" t="s">
        <v>641</v>
      </c>
      <c r="D10673" s="358">
        <v>239.77</v>
      </c>
    </row>
    <row r="10674" spans="1:4" ht="76.5">
      <c r="A10674" s="356">
        <v>4992</v>
      </c>
      <c r="B10674" s="357" t="s">
        <v>11119</v>
      </c>
      <c r="C10674" s="356" t="s">
        <v>641</v>
      </c>
      <c r="D10674" s="358">
        <v>234.21</v>
      </c>
    </row>
    <row r="10675" spans="1:4" ht="76.5">
      <c r="A10675" s="356">
        <v>4987</v>
      </c>
      <c r="B10675" s="357" t="s">
        <v>11120</v>
      </c>
      <c r="C10675" s="356" t="s">
        <v>641</v>
      </c>
      <c r="D10675" s="358">
        <v>267.95</v>
      </c>
    </row>
    <row r="10676" spans="1:4" ht="63.75">
      <c r="A10676" s="356">
        <v>39021</v>
      </c>
      <c r="B10676" s="357" t="s">
        <v>11121</v>
      </c>
      <c r="C10676" s="356" t="s">
        <v>641</v>
      </c>
      <c r="D10676" s="358">
        <v>502.75</v>
      </c>
    </row>
    <row r="10677" spans="1:4" ht="38.25">
      <c r="A10677" s="356">
        <v>39022</v>
      </c>
      <c r="B10677" s="357" t="s">
        <v>11122</v>
      </c>
      <c r="C10677" s="356" t="s">
        <v>641</v>
      </c>
      <c r="D10677" s="358">
        <v>621.75</v>
      </c>
    </row>
    <row r="10678" spans="1:4" ht="51">
      <c r="A10678" s="356">
        <v>39024</v>
      </c>
      <c r="B10678" s="357" t="s">
        <v>11123</v>
      </c>
      <c r="C10678" s="356" t="s">
        <v>641</v>
      </c>
      <c r="D10678" s="358">
        <v>678.54</v>
      </c>
    </row>
    <row r="10679" spans="1:4" ht="51">
      <c r="A10679" s="356">
        <v>4914</v>
      </c>
      <c r="B10679" s="357" t="s">
        <v>11124</v>
      </c>
      <c r="C10679" s="356" t="s">
        <v>646</v>
      </c>
      <c r="D10679" s="358">
        <v>550.17999999999995</v>
      </c>
    </row>
    <row r="10680" spans="1:4" ht="38.25">
      <c r="A10680" s="356">
        <v>4917</v>
      </c>
      <c r="B10680" s="357" t="s">
        <v>11125</v>
      </c>
      <c r="C10680" s="356" t="s">
        <v>646</v>
      </c>
      <c r="D10680" s="358">
        <v>379.96</v>
      </c>
    </row>
    <row r="10681" spans="1:4" ht="38.25">
      <c r="A10681" s="356">
        <v>39025</v>
      </c>
      <c r="B10681" s="357" t="s">
        <v>11126</v>
      </c>
      <c r="C10681" s="356" t="s">
        <v>641</v>
      </c>
      <c r="D10681" s="358">
        <v>695.78</v>
      </c>
    </row>
    <row r="10682" spans="1:4" ht="38.25">
      <c r="A10682" s="356">
        <v>4930</v>
      </c>
      <c r="B10682" s="357" t="s">
        <v>11127</v>
      </c>
      <c r="C10682" s="356" t="s">
        <v>646</v>
      </c>
      <c r="D10682" s="358">
        <v>540.30999999999995</v>
      </c>
    </row>
    <row r="10683" spans="1:4" ht="51">
      <c r="A10683" s="356">
        <v>4922</v>
      </c>
      <c r="B10683" s="357" t="s">
        <v>11128</v>
      </c>
      <c r="C10683" s="356" t="s">
        <v>646</v>
      </c>
      <c r="D10683" s="358">
        <v>352.44</v>
      </c>
    </row>
    <row r="10684" spans="1:4" ht="51">
      <c r="A10684" s="356">
        <v>4911</v>
      </c>
      <c r="B10684" s="357" t="s">
        <v>11129</v>
      </c>
      <c r="C10684" s="356" t="s">
        <v>646</v>
      </c>
      <c r="D10684" s="358">
        <v>369.04</v>
      </c>
    </row>
    <row r="10685" spans="1:4" ht="51">
      <c r="A10685" s="356">
        <v>37518</v>
      </c>
      <c r="B10685" s="357" t="s">
        <v>11130</v>
      </c>
      <c r="C10685" s="356" t="s">
        <v>646</v>
      </c>
      <c r="D10685" s="358">
        <v>599.69000000000005</v>
      </c>
    </row>
    <row r="10686" spans="1:4" ht="38.25">
      <c r="A10686" s="356">
        <v>4910</v>
      </c>
      <c r="B10686" s="357" t="s">
        <v>11131</v>
      </c>
      <c r="C10686" s="356" t="s">
        <v>646</v>
      </c>
      <c r="D10686" s="358">
        <v>505.54</v>
      </c>
    </row>
    <row r="10687" spans="1:4" ht="51">
      <c r="A10687" s="356">
        <v>4943</v>
      </c>
      <c r="B10687" s="357" t="s">
        <v>11132</v>
      </c>
      <c r="C10687" s="356" t="s">
        <v>646</v>
      </c>
      <c r="D10687" s="358">
        <v>753.14</v>
      </c>
    </row>
    <row r="10688" spans="1:4" ht="38.25">
      <c r="A10688" s="356">
        <v>5002</v>
      </c>
      <c r="B10688" s="357" t="s">
        <v>11133</v>
      </c>
      <c r="C10688" s="356" t="s">
        <v>646</v>
      </c>
      <c r="D10688" s="358">
        <v>342.03</v>
      </c>
    </row>
    <row r="10689" spans="1:4" ht="25.5">
      <c r="A10689" s="356">
        <v>4977</v>
      </c>
      <c r="B10689" s="357" t="s">
        <v>11134</v>
      </c>
      <c r="C10689" s="356" t="s">
        <v>646</v>
      </c>
      <c r="D10689" s="358">
        <v>230.88</v>
      </c>
    </row>
    <row r="10690" spans="1:4" ht="38.25">
      <c r="A10690" s="356">
        <v>5028</v>
      </c>
      <c r="B10690" s="357" t="s">
        <v>11135</v>
      </c>
      <c r="C10690" s="356" t="s">
        <v>646</v>
      </c>
      <c r="D10690" s="358">
        <v>564.92999999999995</v>
      </c>
    </row>
    <row r="10691" spans="1:4" ht="38.25">
      <c r="A10691" s="356">
        <v>4998</v>
      </c>
      <c r="B10691" s="357" t="s">
        <v>11136</v>
      </c>
      <c r="C10691" s="356" t="s">
        <v>646</v>
      </c>
      <c r="D10691" s="358">
        <v>469.19</v>
      </c>
    </row>
    <row r="10692" spans="1:4" ht="38.25">
      <c r="A10692" s="356">
        <v>4969</v>
      </c>
      <c r="B10692" s="357" t="s">
        <v>11137</v>
      </c>
      <c r="C10692" s="356" t="s">
        <v>646</v>
      </c>
      <c r="D10692" s="358">
        <v>326.54000000000002</v>
      </c>
    </row>
    <row r="10693" spans="1:4" ht="51">
      <c r="A10693" s="356">
        <v>11364</v>
      </c>
      <c r="B10693" s="357" t="s">
        <v>11138</v>
      </c>
      <c r="C10693" s="356" t="s">
        <v>641</v>
      </c>
      <c r="D10693" s="358">
        <v>162.37</v>
      </c>
    </row>
    <row r="10694" spans="1:4" ht="51">
      <c r="A10694" s="356">
        <v>11365</v>
      </c>
      <c r="B10694" s="357" t="s">
        <v>11139</v>
      </c>
      <c r="C10694" s="356" t="s">
        <v>641</v>
      </c>
      <c r="D10694" s="358">
        <v>168.5</v>
      </c>
    </row>
    <row r="10695" spans="1:4" ht="51">
      <c r="A10695" s="356">
        <v>11366</v>
      </c>
      <c r="B10695" s="357" t="s">
        <v>11140</v>
      </c>
      <c r="C10695" s="356" t="s">
        <v>641</v>
      </c>
      <c r="D10695" s="358">
        <v>179.11</v>
      </c>
    </row>
    <row r="10696" spans="1:4" ht="51">
      <c r="A10696" s="356">
        <v>43777</v>
      </c>
      <c r="B10696" s="357" t="s">
        <v>11141</v>
      </c>
      <c r="C10696" s="356" t="s">
        <v>641</v>
      </c>
      <c r="D10696" s="358">
        <v>210.39</v>
      </c>
    </row>
    <row r="10697" spans="1:4" ht="63.75">
      <c r="A10697" s="356">
        <v>20322</v>
      </c>
      <c r="B10697" s="357" t="s">
        <v>11142</v>
      </c>
      <c r="C10697" s="356" t="s">
        <v>641</v>
      </c>
      <c r="D10697" s="358">
        <v>195.31</v>
      </c>
    </row>
    <row r="10698" spans="1:4" ht="63.75">
      <c r="A10698" s="356">
        <v>10553</v>
      </c>
      <c r="B10698" s="357" t="s">
        <v>11143</v>
      </c>
      <c r="C10698" s="356" t="s">
        <v>641</v>
      </c>
      <c r="D10698" s="358">
        <v>177.34</v>
      </c>
    </row>
    <row r="10699" spans="1:4" ht="63.75">
      <c r="A10699" s="356">
        <v>5020</v>
      </c>
      <c r="B10699" s="357" t="s">
        <v>11144</v>
      </c>
      <c r="C10699" s="356" t="s">
        <v>641</v>
      </c>
      <c r="D10699" s="358">
        <v>186.97</v>
      </c>
    </row>
    <row r="10700" spans="1:4" ht="63.75">
      <c r="A10700" s="356">
        <v>10554</v>
      </c>
      <c r="B10700" s="357" t="s">
        <v>11145</v>
      </c>
      <c r="C10700" s="356" t="s">
        <v>641</v>
      </c>
      <c r="D10700" s="358">
        <v>178.91</v>
      </c>
    </row>
    <row r="10701" spans="1:4" ht="63.75">
      <c r="A10701" s="356">
        <v>10555</v>
      </c>
      <c r="B10701" s="357" t="s">
        <v>11146</v>
      </c>
      <c r="C10701" s="356" t="s">
        <v>641</v>
      </c>
      <c r="D10701" s="358">
        <v>195.11</v>
      </c>
    </row>
    <row r="10702" spans="1:4" ht="63.75">
      <c r="A10702" s="356">
        <v>10556</v>
      </c>
      <c r="B10702" s="357" t="s">
        <v>11147</v>
      </c>
      <c r="C10702" s="356" t="s">
        <v>641</v>
      </c>
      <c r="D10702" s="358">
        <v>259.42</v>
      </c>
    </row>
    <row r="10703" spans="1:4" ht="63.75">
      <c r="A10703" s="356">
        <v>39502</v>
      </c>
      <c r="B10703" s="357" t="s">
        <v>11148</v>
      </c>
      <c r="C10703" s="356" t="s">
        <v>641</v>
      </c>
      <c r="D10703" s="358">
        <v>364.28</v>
      </c>
    </row>
    <row r="10704" spans="1:4" ht="51">
      <c r="A10704" s="356">
        <v>39504</v>
      </c>
      <c r="B10704" s="357" t="s">
        <v>11149</v>
      </c>
      <c r="C10704" s="356" t="s">
        <v>641</v>
      </c>
      <c r="D10704" s="358">
        <v>402.83</v>
      </c>
    </row>
    <row r="10705" spans="1:4" ht="63.75">
      <c r="A10705" s="356">
        <v>39503</v>
      </c>
      <c r="B10705" s="357" t="s">
        <v>11150</v>
      </c>
      <c r="C10705" s="356" t="s">
        <v>641</v>
      </c>
      <c r="D10705" s="358">
        <v>423.96</v>
      </c>
    </row>
    <row r="10706" spans="1:4" ht="51">
      <c r="A10706" s="356">
        <v>39505</v>
      </c>
      <c r="B10706" s="357" t="s">
        <v>11151</v>
      </c>
      <c r="C10706" s="356" t="s">
        <v>641</v>
      </c>
      <c r="D10706" s="358">
        <v>456.88</v>
      </c>
    </row>
    <row r="10707" spans="1:4">
      <c r="A10707" s="356">
        <v>25969</v>
      </c>
      <c r="B10707" s="357" t="s">
        <v>11152</v>
      </c>
      <c r="C10707" s="356" t="s">
        <v>641</v>
      </c>
      <c r="D10707" s="358">
        <v>504.21</v>
      </c>
    </row>
    <row r="10708" spans="1:4" ht="38.25">
      <c r="A10708" s="356">
        <v>4944</v>
      </c>
      <c r="B10708" s="357" t="s">
        <v>11153</v>
      </c>
      <c r="C10708" s="356" t="s">
        <v>646</v>
      </c>
      <c r="D10708" s="358">
        <v>1125.94</v>
      </c>
    </row>
    <row r="10709" spans="1:4" ht="25.5">
      <c r="A10709" s="356">
        <v>21102</v>
      </c>
      <c r="B10709" s="357" t="s">
        <v>11154</v>
      </c>
      <c r="C10709" s="356" t="s">
        <v>641</v>
      </c>
      <c r="D10709" s="358">
        <v>35.94</v>
      </c>
    </row>
    <row r="10710" spans="1:4" ht="25.5">
      <c r="A10710" s="356">
        <v>21101</v>
      </c>
      <c r="B10710" s="357" t="s">
        <v>11155</v>
      </c>
      <c r="C10710" s="356" t="s">
        <v>641</v>
      </c>
      <c r="D10710" s="358">
        <v>23.08</v>
      </c>
    </row>
    <row r="10711" spans="1:4" ht="38.25">
      <c r="A10711" s="356">
        <v>34713</v>
      </c>
      <c r="B10711" s="357" t="s">
        <v>11156</v>
      </c>
      <c r="C10711" s="356" t="s">
        <v>646</v>
      </c>
      <c r="D10711" s="358">
        <v>369.71</v>
      </c>
    </row>
    <row r="10712" spans="1:4" ht="51">
      <c r="A10712" s="356">
        <v>4947</v>
      </c>
      <c r="B10712" s="357" t="s">
        <v>11157</v>
      </c>
      <c r="C10712" s="356" t="s">
        <v>646</v>
      </c>
      <c r="D10712" s="358">
        <v>694.34</v>
      </c>
    </row>
    <row r="10713" spans="1:4" ht="38.25">
      <c r="A10713" s="356">
        <v>37563</v>
      </c>
      <c r="B10713" s="357" t="s">
        <v>11158</v>
      </c>
      <c r="C10713" s="356" t="s">
        <v>646</v>
      </c>
      <c r="D10713" s="358">
        <v>533.14</v>
      </c>
    </row>
    <row r="10714" spans="1:4" ht="38.25">
      <c r="A10714" s="356">
        <v>4948</v>
      </c>
      <c r="B10714" s="357" t="s">
        <v>11159</v>
      </c>
      <c r="C10714" s="356" t="s">
        <v>646</v>
      </c>
      <c r="D10714" s="358">
        <v>483.85</v>
      </c>
    </row>
    <row r="10715" spans="1:4" ht="63.75">
      <c r="A10715" s="356">
        <v>37561</v>
      </c>
      <c r="B10715" s="357" t="s">
        <v>11160</v>
      </c>
      <c r="C10715" s="356" t="s">
        <v>646</v>
      </c>
      <c r="D10715" s="358">
        <v>995.24</v>
      </c>
    </row>
    <row r="10716" spans="1:4" ht="51">
      <c r="A10716" s="356">
        <v>37562</v>
      </c>
      <c r="B10716" s="357" t="s">
        <v>11161</v>
      </c>
      <c r="C10716" s="356" t="s">
        <v>646</v>
      </c>
      <c r="D10716" s="358">
        <v>638.34</v>
      </c>
    </row>
    <row r="10717" spans="1:4" ht="38.25">
      <c r="A10717" s="356">
        <v>14164</v>
      </c>
      <c r="B10717" s="357" t="s">
        <v>11162</v>
      </c>
      <c r="C10717" s="356" t="s">
        <v>641</v>
      </c>
      <c r="D10717" s="358">
        <v>2265.0700000000002</v>
      </c>
    </row>
    <row r="10718" spans="1:4" ht="38.25">
      <c r="A10718" s="356">
        <v>14163</v>
      </c>
      <c r="B10718" s="357" t="s">
        <v>11163</v>
      </c>
      <c r="C10718" s="356" t="s">
        <v>641</v>
      </c>
      <c r="D10718" s="358">
        <v>2574.4</v>
      </c>
    </row>
    <row r="10719" spans="1:4" ht="38.25">
      <c r="A10719" s="356">
        <v>5051</v>
      </c>
      <c r="B10719" s="357" t="s">
        <v>11164</v>
      </c>
      <c r="C10719" s="356" t="s">
        <v>641</v>
      </c>
      <c r="D10719" s="358">
        <v>2189.5</v>
      </c>
    </row>
    <row r="10720" spans="1:4" ht="38.25">
      <c r="A10720" s="356">
        <v>14162</v>
      </c>
      <c r="B10720" s="357" t="s">
        <v>11165</v>
      </c>
      <c r="C10720" s="356" t="s">
        <v>641</v>
      </c>
      <c r="D10720" s="358">
        <v>2186.3200000000002</v>
      </c>
    </row>
    <row r="10721" spans="1:4" ht="38.25">
      <c r="A10721" s="356">
        <v>5052</v>
      </c>
      <c r="B10721" s="357" t="s">
        <v>11166</v>
      </c>
      <c r="C10721" s="356" t="s">
        <v>641</v>
      </c>
      <c r="D10721" s="358">
        <v>1631.3</v>
      </c>
    </row>
    <row r="10722" spans="1:4" ht="38.25">
      <c r="A10722" s="356">
        <v>14166</v>
      </c>
      <c r="B10722" s="357" t="s">
        <v>11167</v>
      </c>
      <c r="C10722" s="356" t="s">
        <v>641</v>
      </c>
      <c r="D10722" s="358">
        <v>1652.01</v>
      </c>
    </row>
    <row r="10723" spans="1:4" ht="38.25">
      <c r="A10723" s="356">
        <v>14165</v>
      </c>
      <c r="B10723" s="357" t="s">
        <v>11168</v>
      </c>
      <c r="C10723" s="356" t="s">
        <v>641</v>
      </c>
      <c r="D10723" s="358">
        <v>2288.63</v>
      </c>
    </row>
    <row r="10724" spans="1:4" ht="38.25">
      <c r="A10724" s="356">
        <v>5050</v>
      </c>
      <c r="B10724" s="357" t="s">
        <v>11169</v>
      </c>
      <c r="C10724" s="356" t="s">
        <v>641</v>
      </c>
      <c r="D10724" s="358">
        <v>563.29</v>
      </c>
    </row>
    <row r="10725" spans="1:4" ht="25.5">
      <c r="A10725" s="356">
        <v>12366</v>
      </c>
      <c r="B10725" s="357" t="s">
        <v>11170</v>
      </c>
      <c r="C10725" s="356" t="s">
        <v>641</v>
      </c>
      <c r="D10725" s="358">
        <v>785.99</v>
      </c>
    </row>
    <row r="10726" spans="1:4" ht="25.5">
      <c r="A10726" s="356">
        <v>5045</v>
      </c>
      <c r="B10726" s="357" t="s">
        <v>11171</v>
      </c>
      <c r="C10726" s="356" t="s">
        <v>641</v>
      </c>
      <c r="D10726" s="358">
        <v>1094.52</v>
      </c>
    </row>
    <row r="10727" spans="1:4" ht="25.5">
      <c r="A10727" s="356">
        <v>5044</v>
      </c>
      <c r="B10727" s="357" t="s">
        <v>11172</v>
      </c>
      <c r="C10727" s="356" t="s">
        <v>641</v>
      </c>
      <c r="D10727" s="358">
        <v>772.2</v>
      </c>
    </row>
    <row r="10728" spans="1:4" ht="25.5">
      <c r="A10728" s="356">
        <v>5055</v>
      </c>
      <c r="B10728" s="357" t="s">
        <v>11173</v>
      </c>
      <c r="C10728" s="356" t="s">
        <v>641</v>
      </c>
      <c r="D10728" s="358">
        <v>1097.8599999999999</v>
      </c>
    </row>
    <row r="10729" spans="1:4" ht="25.5">
      <c r="A10729" s="356">
        <v>5053</v>
      </c>
      <c r="B10729" s="357" t="s">
        <v>11174</v>
      </c>
      <c r="C10729" s="356" t="s">
        <v>641</v>
      </c>
      <c r="D10729" s="358">
        <v>854.5</v>
      </c>
    </row>
    <row r="10730" spans="1:4" ht="25.5">
      <c r="A10730" s="356">
        <v>5035</v>
      </c>
      <c r="B10730" s="357" t="s">
        <v>11175</v>
      </c>
      <c r="C10730" s="356" t="s">
        <v>641</v>
      </c>
      <c r="D10730" s="358">
        <v>1397.08</v>
      </c>
    </row>
    <row r="10731" spans="1:4" ht="25.5">
      <c r="A10731" s="356">
        <v>5036</v>
      </c>
      <c r="B10731" s="357" t="s">
        <v>11176</v>
      </c>
      <c r="C10731" s="356" t="s">
        <v>641</v>
      </c>
      <c r="D10731" s="358">
        <v>2332.1999999999998</v>
      </c>
    </row>
    <row r="10732" spans="1:4" ht="25.5">
      <c r="A10732" s="356">
        <v>5059</v>
      </c>
      <c r="B10732" s="357" t="s">
        <v>11177</v>
      </c>
      <c r="C10732" s="356" t="s">
        <v>641</v>
      </c>
      <c r="D10732" s="358">
        <v>1092.6500000000001</v>
      </c>
    </row>
    <row r="10733" spans="1:4" ht="25.5">
      <c r="A10733" s="356">
        <v>5057</v>
      </c>
      <c r="B10733" s="357" t="s">
        <v>11178</v>
      </c>
      <c r="C10733" s="356" t="s">
        <v>641</v>
      </c>
      <c r="D10733" s="358">
        <v>939.58</v>
      </c>
    </row>
    <row r="10734" spans="1:4" ht="25.5">
      <c r="A10734" s="356">
        <v>5033</v>
      </c>
      <c r="B10734" s="357" t="s">
        <v>11179</v>
      </c>
      <c r="C10734" s="356" t="s">
        <v>641</v>
      </c>
      <c r="D10734" s="358">
        <v>780</v>
      </c>
    </row>
    <row r="10735" spans="1:4" ht="25.5">
      <c r="A10735" s="356">
        <v>5038</v>
      </c>
      <c r="B10735" s="357" t="s">
        <v>11180</v>
      </c>
      <c r="C10735" s="356" t="s">
        <v>641</v>
      </c>
      <c r="D10735" s="358">
        <v>635.70000000000005</v>
      </c>
    </row>
    <row r="10736" spans="1:4" ht="25.5">
      <c r="A10736" s="356">
        <v>12372</v>
      </c>
      <c r="B10736" s="357" t="s">
        <v>11181</v>
      </c>
      <c r="C10736" s="356" t="s">
        <v>641</v>
      </c>
      <c r="D10736" s="358">
        <v>837.72</v>
      </c>
    </row>
    <row r="10737" spans="1:4" ht="25.5">
      <c r="A10737" s="356">
        <v>13339</v>
      </c>
      <c r="B10737" s="357" t="s">
        <v>11182</v>
      </c>
      <c r="C10737" s="356" t="s">
        <v>641</v>
      </c>
      <c r="D10737" s="358">
        <v>1245.3599999999999</v>
      </c>
    </row>
    <row r="10738" spans="1:4" ht="25.5">
      <c r="A10738" s="356">
        <v>12373</v>
      </c>
      <c r="B10738" s="357" t="s">
        <v>11183</v>
      </c>
      <c r="C10738" s="356" t="s">
        <v>641</v>
      </c>
      <c r="D10738" s="358">
        <v>1304.1600000000001</v>
      </c>
    </row>
    <row r="10739" spans="1:4" ht="25.5">
      <c r="A10739" s="356">
        <v>12388</v>
      </c>
      <c r="B10739" s="357" t="s">
        <v>11184</v>
      </c>
      <c r="C10739" s="356" t="s">
        <v>641</v>
      </c>
      <c r="D10739" s="358">
        <v>333.42</v>
      </c>
    </row>
    <row r="10740" spans="1:4">
      <c r="A10740" s="356">
        <v>34695</v>
      </c>
      <c r="B10740" s="357" t="s">
        <v>11185</v>
      </c>
      <c r="C10740" s="356" t="s">
        <v>641</v>
      </c>
      <c r="D10740" s="358">
        <v>897</v>
      </c>
    </row>
    <row r="10741" spans="1:4">
      <c r="A10741" s="356">
        <v>34692</v>
      </c>
      <c r="B10741" s="357" t="s">
        <v>11186</v>
      </c>
      <c r="C10741" s="356" t="s">
        <v>641</v>
      </c>
      <c r="D10741" s="358">
        <v>2152.8000000000002</v>
      </c>
    </row>
    <row r="10742" spans="1:4" ht="38.25">
      <c r="A10742" s="356">
        <v>2731</v>
      </c>
      <c r="B10742" s="357" t="s">
        <v>11187</v>
      </c>
      <c r="C10742" s="356" t="s">
        <v>645</v>
      </c>
      <c r="D10742" s="358">
        <v>74.92</v>
      </c>
    </row>
    <row r="10743" spans="1:4">
      <c r="A10743" s="356">
        <v>26028</v>
      </c>
      <c r="B10743" s="357" t="s">
        <v>11188</v>
      </c>
      <c r="C10743" s="356" t="s">
        <v>647</v>
      </c>
      <c r="D10743" s="358">
        <v>264.45</v>
      </c>
    </row>
    <row r="10744" spans="1:4" ht="38.25">
      <c r="A10744" s="356">
        <v>11844</v>
      </c>
      <c r="B10744" s="357" t="s">
        <v>11189</v>
      </c>
      <c r="C10744" s="356" t="s">
        <v>645</v>
      </c>
      <c r="D10744" s="358">
        <v>30.09</v>
      </c>
    </row>
    <row r="10745" spans="1:4" ht="38.25">
      <c r="A10745" s="356">
        <v>4465</v>
      </c>
      <c r="B10745" s="357" t="s">
        <v>11190</v>
      </c>
      <c r="C10745" s="356" t="s">
        <v>645</v>
      </c>
      <c r="D10745" s="358">
        <v>25</v>
      </c>
    </row>
    <row r="10746" spans="1:4" ht="38.25">
      <c r="A10746" s="356">
        <v>35273</v>
      </c>
      <c r="B10746" s="357" t="s">
        <v>11191</v>
      </c>
      <c r="C10746" s="356" t="s">
        <v>645</v>
      </c>
      <c r="D10746" s="358">
        <v>29.99</v>
      </c>
    </row>
    <row r="10747" spans="1:4" ht="38.25">
      <c r="A10747" s="356">
        <v>4470</v>
      </c>
      <c r="B10747" s="357" t="s">
        <v>11192</v>
      </c>
      <c r="C10747" s="356" t="s">
        <v>645</v>
      </c>
      <c r="D10747" s="358">
        <v>69.209999999999994</v>
      </c>
    </row>
    <row r="10748" spans="1:4" ht="38.25">
      <c r="A10748" s="356">
        <v>20208</v>
      </c>
      <c r="B10748" s="357" t="s">
        <v>11193</v>
      </c>
      <c r="C10748" s="356" t="s">
        <v>645</v>
      </c>
      <c r="D10748" s="358">
        <v>62.29</v>
      </c>
    </row>
    <row r="10749" spans="1:4" ht="38.25">
      <c r="A10749" s="356">
        <v>20204</v>
      </c>
      <c r="B10749" s="357" t="s">
        <v>11194</v>
      </c>
      <c r="C10749" s="356" t="s">
        <v>645</v>
      </c>
      <c r="D10749" s="358">
        <v>46.14</v>
      </c>
    </row>
    <row r="10750" spans="1:4" ht="38.25">
      <c r="A10750" s="356">
        <v>4437</v>
      </c>
      <c r="B10750" s="357" t="s">
        <v>11195</v>
      </c>
      <c r="C10750" s="356" t="s">
        <v>645</v>
      </c>
      <c r="D10750" s="358">
        <v>51.9</v>
      </c>
    </row>
    <row r="10751" spans="1:4" ht="38.25">
      <c r="A10751" s="356">
        <v>14580</v>
      </c>
      <c r="B10751" s="357" t="s">
        <v>11196</v>
      </c>
      <c r="C10751" s="356" t="s">
        <v>645</v>
      </c>
      <c r="D10751" s="358">
        <v>51.9</v>
      </c>
    </row>
    <row r="10752" spans="1:4" ht="25.5">
      <c r="A10752" s="356">
        <v>40304</v>
      </c>
      <c r="B10752" s="357" t="s">
        <v>11197</v>
      </c>
      <c r="C10752" s="356" t="s">
        <v>638</v>
      </c>
      <c r="D10752" s="358">
        <v>22.6</v>
      </c>
    </row>
    <row r="10753" spans="1:4" ht="25.5">
      <c r="A10753" s="356">
        <v>5065</v>
      </c>
      <c r="B10753" s="357" t="s">
        <v>11198</v>
      </c>
      <c r="C10753" s="356" t="s">
        <v>638</v>
      </c>
      <c r="D10753" s="358">
        <v>34.83</v>
      </c>
    </row>
    <row r="10754" spans="1:4" ht="25.5">
      <c r="A10754" s="356">
        <v>5072</v>
      </c>
      <c r="B10754" s="357" t="s">
        <v>11199</v>
      </c>
      <c r="C10754" s="356" t="s">
        <v>638</v>
      </c>
      <c r="D10754" s="358">
        <v>32.22</v>
      </c>
    </row>
    <row r="10755" spans="1:4">
      <c r="A10755" s="356">
        <v>5066</v>
      </c>
      <c r="B10755" s="357" t="s">
        <v>11200</v>
      </c>
      <c r="C10755" s="356" t="s">
        <v>638</v>
      </c>
      <c r="D10755" s="358">
        <v>24.12</v>
      </c>
    </row>
    <row r="10756" spans="1:4" ht="25.5">
      <c r="A10756" s="356">
        <v>5063</v>
      </c>
      <c r="B10756" s="357" t="s">
        <v>11201</v>
      </c>
      <c r="C10756" s="356" t="s">
        <v>638</v>
      </c>
      <c r="D10756" s="358">
        <v>21.85</v>
      </c>
    </row>
    <row r="10757" spans="1:4" ht="25.5">
      <c r="A10757" s="356">
        <v>20247</v>
      </c>
      <c r="B10757" s="357" t="s">
        <v>11202</v>
      </c>
      <c r="C10757" s="356" t="s">
        <v>638</v>
      </c>
      <c r="D10757" s="358">
        <v>20.27</v>
      </c>
    </row>
    <row r="10758" spans="1:4" ht="25.5">
      <c r="A10758" s="356">
        <v>5074</v>
      </c>
      <c r="B10758" s="357" t="s">
        <v>11203</v>
      </c>
      <c r="C10758" s="356" t="s">
        <v>638</v>
      </c>
      <c r="D10758" s="358">
        <v>20.51</v>
      </c>
    </row>
    <row r="10759" spans="1:4" ht="25.5">
      <c r="A10759" s="356">
        <v>5067</v>
      </c>
      <c r="B10759" s="357" t="s">
        <v>11204</v>
      </c>
      <c r="C10759" s="356" t="s">
        <v>638</v>
      </c>
      <c r="D10759" s="358">
        <v>19.510000000000002</v>
      </c>
    </row>
    <row r="10760" spans="1:4" ht="25.5">
      <c r="A10760" s="356">
        <v>5078</v>
      </c>
      <c r="B10760" s="357" t="s">
        <v>11205</v>
      </c>
      <c r="C10760" s="356" t="s">
        <v>638</v>
      </c>
      <c r="D10760" s="358">
        <v>19.29</v>
      </c>
    </row>
    <row r="10761" spans="1:4" ht="25.5">
      <c r="A10761" s="356">
        <v>5068</v>
      </c>
      <c r="B10761" s="357" t="s">
        <v>11206</v>
      </c>
      <c r="C10761" s="356" t="s">
        <v>638</v>
      </c>
      <c r="D10761" s="358">
        <v>18.309999999999999</v>
      </c>
    </row>
    <row r="10762" spans="1:4" ht="25.5">
      <c r="A10762" s="356">
        <v>5073</v>
      </c>
      <c r="B10762" s="357" t="s">
        <v>11207</v>
      </c>
      <c r="C10762" s="356" t="s">
        <v>638</v>
      </c>
      <c r="D10762" s="358">
        <v>18.66</v>
      </c>
    </row>
    <row r="10763" spans="1:4" ht="25.5">
      <c r="A10763" s="356">
        <v>5069</v>
      </c>
      <c r="B10763" s="357" t="s">
        <v>11208</v>
      </c>
      <c r="C10763" s="356" t="s">
        <v>638</v>
      </c>
      <c r="D10763" s="358">
        <v>18.66</v>
      </c>
    </row>
    <row r="10764" spans="1:4" ht="25.5">
      <c r="A10764" s="356">
        <v>5070</v>
      </c>
      <c r="B10764" s="357" t="s">
        <v>11209</v>
      </c>
      <c r="C10764" s="356" t="s">
        <v>638</v>
      </c>
      <c r="D10764" s="358">
        <v>18.87</v>
      </c>
    </row>
    <row r="10765" spans="1:4" ht="25.5">
      <c r="A10765" s="356">
        <v>5071</v>
      </c>
      <c r="B10765" s="357" t="s">
        <v>11210</v>
      </c>
      <c r="C10765" s="356" t="s">
        <v>638</v>
      </c>
      <c r="D10765" s="358">
        <v>18.309999999999999</v>
      </c>
    </row>
    <row r="10766" spans="1:4" ht="25.5">
      <c r="A10766" s="356">
        <v>5061</v>
      </c>
      <c r="B10766" s="357" t="s">
        <v>11211</v>
      </c>
      <c r="C10766" s="356" t="s">
        <v>638</v>
      </c>
      <c r="D10766" s="358">
        <v>18</v>
      </c>
    </row>
    <row r="10767" spans="1:4" ht="25.5">
      <c r="A10767" s="356">
        <v>5075</v>
      </c>
      <c r="B10767" s="357" t="s">
        <v>11212</v>
      </c>
      <c r="C10767" s="356" t="s">
        <v>638</v>
      </c>
      <c r="D10767" s="358">
        <v>18.309999999999999</v>
      </c>
    </row>
    <row r="10768" spans="1:4" ht="25.5">
      <c r="A10768" s="356">
        <v>39027</v>
      </c>
      <c r="B10768" s="357" t="s">
        <v>11213</v>
      </c>
      <c r="C10768" s="356" t="s">
        <v>638</v>
      </c>
      <c r="D10768" s="358">
        <v>18.29</v>
      </c>
    </row>
    <row r="10769" spans="1:7" ht="25.5">
      <c r="A10769" s="356">
        <v>5062</v>
      </c>
      <c r="B10769" s="357" t="s">
        <v>11214</v>
      </c>
      <c r="C10769" s="356" t="s">
        <v>638</v>
      </c>
      <c r="D10769" s="358">
        <v>18.55</v>
      </c>
    </row>
    <row r="10770" spans="1:7" ht="25.5">
      <c r="A10770" s="356">
        <v>40568</v>
      </c>
      <c r="B10770" s="357" t="s">
        <v>11215</v>
      </c>
      <c r="C10770" s="356" t="s">
        <v>638</v>
      </c>
      <c r="D10770" s="358">
        <v>18.45</v>
      </c>
    </row>
    <row r="10771" spans="1:7" ht="25.5">
      <c r="A10771" s="356">
        <v>39026</v>
      </c>
      <c r="B10771" s="357" t="s">
        <v>11216</v>
      </c>
      <c r="C10771" s="356" t="s">
        <v>638</v>
      </c>
      <c r="D10771" s="358">
        <v>20.59</v>
      </c>
    </row>
    <row r="10772" spans="1:7" ht="63.75">
      <c r="A10772" s="356">
        <v>42431</v>
      </c>
      <c r="B10772" s="357" t="s">
        <v>11217</v>
      </c>
      <c r="C10772" s="356" t="s">
        <v>641</v>
      </c>
      <c r="D10772" s="358">
        <v>3032.43</v>
      </c>
    </row>
    <row r="10773" spans="1:7">
      <c r="A10773" s="356">
        <v>11149</v>
      </c>
      <c r="B10773" s="357" t="s">
        <v>11218</v>
      </c>
      <c r="C10773" s="356" t="s">
        <v>650</v>
      </c>
      <c r="D10773" s="358">
        <v>181.64</v>
      </c>
    </row>
    <row r="10774" spans="1:7" ht="38.25">
      <c r="A10774" s="356">
        <v>511</v>
      </c>
      <c r="B10774" s="357" t="s">
        <v>11219</v>
      </c>
      <c r="C10774" s="356" t="s">
        <v>640</v>
      </c>
      <c r="D10774" s="358">
        <v>16.48</v>
      </c>
    </row>
    <row r="10775" spans="1:7" ht="38.25">
      <c r="A10775" s="356">
        <v>37540</v>
      </c>
      <c r="B10775" s="357" t="s">
        <v>11220</v>
      </c>
      <c r="C10775" s="356" t="s">
        <v>641</v>
      </c>
      <c r="D10775" s="358">
        <v>79861.919999999998</v>
      </c>
      <c r="E10775" s="386"/>
      <c r="F10775" s="386"/>
      <c r="G10775" s="386"/>
    </row>
    <row r="10776" spans="1:7" ht="38.25">
      <c r="A10776" s="356">
        <v>37548</v>
      </c>
      <c r="B10776" s="357" t="s">
        <v>11221</v>
      </c>
      <c r="C10776" s="356" t="s">
        <v>641</v>
      </c>
      <c r="D10776" s="358">
        <v>105856.57</v>
      </c>
    </row>
    <row r="10777" spans="1:7" ht="51">
      <c r="A10777" s="356">
        <v>39828</v>
      </c>
      <c r="B10777" s="357" t="s">
        <v>11222</v>
      </c>
      <c r="C10777" s="356" t="s">
        <v>641</v>
      </c>
      <c r="D10777" s="358">
        <v>635.03</v>
      </c>
    </row>
    <row r="10778" spans="1:7" ht="76.5">
      <c r="A10778" s="356">
        <v>12273</v>
      </c>
      <c r="B10778" s="357" t="s">
        <v>11223</v>
      </c>
      <c r="C10778" s="356" t="s">
        <v>641</v>
      </c>
      <c r="D10778" s="358">
        <v>102.96</v>
      </c>
    </row>
    <row r="10779" spans="1:7" ht="25.5">
      <c r="A10779" s="356">
        <v>38392</v>
      </c>
      <c r="B10779" s="357" t="s">
        <v>11224</v>
      </c>
      <c r="C10779" s="356" t="s">
        <v>641</v>
      </c>
      <c r="D10779" s="358">
        <v>57.09</v>
      </c>
    </row>
    <row r="10780" spans="1:7" ht="25.5">
      <c r="A10780" s="356">
        <v>11735</v>
      </c>
      <c r="B10780" s="357" t="s">
        <v>11225</v>
      </c>
      <c r="C10780" s="356" t="s">
        <v>641</v>
      </c>
      <c r="D10780" s="358">
        <v>5.16</v>
      </c>
    </row>
    <row r="10781" spans="1:7" ht="25.5">
      <c r="A10781" s="356">
        <v>11737</v>
      </c>
      <c r="B10781" s="357" t="s">
        <v>11226</v>
      </c>
      <c r="C10781" s="356" t="s">
        <v>641</v>
      </c>
      <c r="D10781" s="358">
        <v>6.89</v>
      </c>
    </row>
    <row r="10782" spans="1:7" ht="25.5">
      <c r="A10782" s="356">
        <v>11738</v>
      </c>
      <c r="B10782" s="357" t="s">
        <v>11227</v>
      </c>
      <c r="C10782" s="356" t="s">
        <v>641</v>
      </c>
      <c r="D10782" s="358">
        <v>11.21</v>
      </c>
    </row>
    <row r="10783" spans="1:7" ht="38.25">
      <c r="A10783" s="356">
        <v>36143</v>
      </c>
      <c r="B10783" s="357" t="s">
        <v>11228</v>
      </c>
      <c r="C10783" s="356" t="s">
        <v>641</v>
      </c>
      <c r="D10783" s="358">
        <v>29.11</v>
      </c>
    </row>
    <row r="10784" spans="1:7" ht="25.5">
      <c r="A10784" s="356">
        <v>36142</v>
      </c>
      <c r="B10784" s="357" t="s">
        <v>11229</v>
      </c>
      <c r="C10784" s="356" t="s">
        <v>641</v>
      </c>
      <c r="D10784" s="358">
        <v>2.13</v>
      </c>
    </row>
    <row r="10785" spans="1:4">
      <c r="A10785" s="356">
        <v>36146</v>
      </c>
      <c r="B10785" s="357" t="s">
        <v>11230</v>
      </c>
      <c r="C10785" s="356" t="s">
        <v>641</v>
      </c>
      <c r="D10785" s="358">
        <v>241.4</v>
      </c>
    </row>
    <row r="10786" spans="1:4" ht="38.25">
      <c r="A10786" s="356">
        <v>39015</v>
      </c>
      <c r="B10786" s="357" t="s">
        <v>11231</v>
      </c>
      <c r="C10786" s="356" t="s">
        <v>641</v>
      </c>
      <c r="D10786" s="358">
        <v>0.94</v>
      </c>
    </row>
    <row r="10787" spans="1:4">
      <c r="A10787" s="356">
        <v>38377</v>
      </c>
      <c r="B10787" s="357" t="s">
        <v>11232</v>
      </c>
      <c r="C10787" s="356" t="s">
        <v>641</v>
      </c>
      <c r="D10787" s="358">
        <v>35.270000000000003</v>
      </c>
    </row>
    <row r="10788" spans="1:4">
      <c r="A10788" s="356">
        <v>38376</v>
      </c>
      <c r="B10788" s="357" t="s">
        <v>11233</v>
      </c>
      <c r="C10788" s="356" t="s">
        <v>641</v>
      </c>
      <c r="D10788" s="358">
        <v>40.21</v>
      </c>
    </row>
    <row r="10789" spans="1:4" ht="25.5">
      <c r="A10789" s="356">
        <v>38116</v>
      </c>
      <c r="B10789" s="357" t="s">
        <v>11234</v>
      </c>
      <c r="C10789" s="356" t="s">
        <v>641</v>
      </c>
      <c r="D10789" s="358">
        <v>4.67</v>
      </c>
    </row>
    <row r="10790" spans="1:4" ht="38.25">
      <c r="A10790" s="356">
        <v>38066</v>
      </c>
      <c r="B10790" s="357" t="s">
        <v>11235</v>
      </c>
      <c r="C10790" s="356" t="s">
        <v>641</v>
      </c>
      <c r="D10790" s="358">
        <v>7.71</v>
      </c>
    </row>
    <row r="10791" spans="1:4" ht="25.5">
      <c r="A10791" s="356">
        <v>38117</v>
      </c>
      <c r="B10791" s="357" t="s">
        <v>11236</v>
      </c>
      <c r="C10791" s="356" t="s">
        <v>641</v>
      </c>
      <c r="D10791" s="358">
        <v>7.96</v>
      </c>
    </row>
    <row r="10792" spans="1:4" ht="38.25">
      <c r="A10792" s="356">
        <v>38067</v>
      </c>
      <c r="B10792" s="357" t="s">
        <v>11237</v>
      </c>
      <c r="C10792" s="356" t="s">
        <v>641</v>
      </c>
      <c r="D10792" s="358">
        <v>10.86</v>
      </c>
    </row>
    <row r="10793" spans="1:4" ht="51">
      <c r="A10793" s="356">
        <v>11522</v>
      </c>
      <c r="B10793" s="357" t="s">
        <v>11238</v>
      </c>
      <c r="C10793" s="356" t="s">
        <v>641</v>
      </c>
      <c r="D10793" s="358">
        <v>13.95</v>
      </c>
    </row>
    <row r="10794" spans="1:4" ht="51">
      <c r="A10794" s="356">
        <v>43600</v>
      </c>
      <c r="B10794" s="357" t="s">
        <v>11239</v>
      </c>
      <c r="C10794" s="356" t="s">
        <v>641</v>
      </c>
      <c r="D10794" s="358">
        <v>55.89</v>
      </c>
    </row>
    <row r="10795" spans="1:4" ht="51">
      <c r="A10795" s="356">
        <v>5080</v>
      </c>
      <c r="B10795" s="357" t="s">
        <v>11240</v>
      </c>
      <c r="C10795" s="356" t="s">
        <v>641</v>
      </c>
      <c r="D10795" s="358">
        <v>21.79</v>
      </c>
    </row>
    <row r="10796" spans="1:4" ht="38.25">
      <c r="A10796" s="356">
        <v>38168</v>
      </c>
      <c r="B10796" s="357" t="s">
        <v>11241</v>
      </c>
      <c r="C10796" s="356" t="s">
        <v>641</v>
      </c>
      <c r="D10796" s="358">
        <v>152.16999999999999</v>
      </c>
    </row>
    <row r="10797" spans="1:4" ht="38.25">
      <c r="A10797" s="356">
        <v>43601</v>
      </c>
      <c r="B10797" s="357" t="s">
        <v>11242</v>
      </c>
      <c r="C10797" s="356" t="s">
        <v>641</v>
      </c>
      <c r="D10797" s="358">
        <v>76.08</v>
      </c>
    </row>
    <row r="10798" spans="1:4" ht="38.25">
      <c r="A10798" s="356">
        <v>13393</v>
      </c>
      <c r="B10798" s="357" t="s">
        <v>11243</v>
      </c>
      <c r="C10798" s="356" t="s">
        <v>641</v>
      </c>
      <c r="D10798" s="358">
        <v>382.91</v>
      </c>
    </row>
    <row r="10799" spans="1:4" ht="51">
      <c r="A10799" s="356">
        <v>13395</v>
      </c>
      <c r="B10799" s="357" t="s">
        <v>11244</v>
      </c>
      <c r="C10799" s="356" t="s">
        <v>641</v>
      </c>
      <c r="D10799" s="358">
        <v>536.61</v>
      </c>
    </row>
    <row r="10800" spans="1:4" ht="38.25">
      <c r="A10800" s="356">
        <v>12039</v>
      </c>
      <c r="B10800" s="357" t="s">
        <v>11245</v>
      </c>
      <c r="C10800" s="356" t="s">
        <v>641</v>
      </c>
      <c r="D10800" s="358">
        <v>563.91999999999996</v>
      </c>
    </row>
    <row r="10801" spans="1:4" ht="38.25">
      <c r="A10801" s="356">
        <v>13396</v>
      </c>
      <c r="B10801" s="357" t="s">
        <v>11246</v>
      </c>
      <c r="C10801" s="356" t="s">
        <v>641</v>
      </c>
      <c r="D10801" s="358">
        <v>791.99</v>
      </c>
    </row>
    <row r="10802" spans="1:4" ht="38.25">
      <c r="A10802" s="356">
        <v>12041</v>
      </c>
      <c r="B10802" s="357" t="s">
        <v>11247</v>
      </c>
      <c r="C10802" s="356" t="s">
        <v>641</v>
      </c>
      <c r="D10802" s="358">
        <v>646.71</v>
      </c>
    </row>
    <row r="10803" spans="1:4" ht="38.25">
      <c r="A10803" s="356">
        <v>12043</v>
      </c>
      <c r="B10803" s="357" t="s">
        <v>11248</v>
      </c>
      <c r="C10803" s="356" t="s">
        <v>641</v>
      </c>
      <c r="D10803" s="358">
        <v>1365.42</v>
      </c>
    </row>
    <row r="10804" spans="1:4" ht="38.25">
      <c r="A10804" s="356">
        <v>39762</v>
      </c>
      <c r="B10804" s="357" t="s">
        <v>11249</v>
      </c>
      <c r="C10804" s="356" t="s">
        <v>641</v>
      </c>
      <c r="D10804" s="358">
        <v>649.98</v>
      </c>
    </row>
    <row r="10805" spans="1:4" ht="38.25">
      <c r="A10805" s="356">
        <v>12042</v>
      </c>
      <c r="B10805" s="357" t="s">
        <v>11250</v>
      </c>
      <c r="C10805" s="356" t="s">
        <v>641</v>
      </c>
      <c r="D10805" s="358">
        <v>948.95</v>
      </c>
    </row>
    <row r="10806" spans="1:4" ht="38.25">
      <c r="A10806" s="356">
        <v>39763</v>
      </c>
      <c r="B10806" s="357" t="s">
        <v>11251</v>
      </c>
      <c r="C10806" s="356" t="s">
        <v>641</v>
      </c>
      <c r="D10806" s="358">
        <v>1110.6199999999999</v>
      </c>
    </row>
    <row r="10807" spans="1:4" ht="38.25">
      <c r="A10807" s="356">
        <v>39760</v>
      </c>
      <c r="B10807" s="357" t="s">
        <v>11252</v>
      </c>
      <c r="C10807" s="356" t="s">
        <v>641</v>
      </c>
      <c r="D10807" s="358">
        <v>1106.96</v>
      </c>
    </row>
    <row r="10808" spans="1:4" ht="38.25">
      <c r="A10808" s="356">
        <v>39756</v>
      </c>
      <c r="B10808" s="357" t="s">
        <v>11253</v>
      </c>
      <c r="C10808" s="356" t="s">
        <v>641</v>
      </c>
      <c r="D10808" s="358">
        <v>397.47</v>
      </c>
    </row>
    <row r="10809" spans="1:4" ht="38.25">
      <c r="A10809" s="356">
        <v>12038</v>
      </c>
      <c r="B10809" s="357" t="s">
        <v>11254</v>
      </c>
      <c r="C10809" s="356" t="s">
        <v>641</v>
      </c>
      <c r="D10809" s="358">
        <v>496.65</v>
      </c>
    </row>
    <row r="10810" spans="1:4" ht="38.25">
      <c r="A10810" s="356">
        <v>39757</v>
      </c>
      <c r="B10810" s="357" t="s">
        <v>11255</v>
      </c>
      <c r="C10810" s="356" t="s">
        <v>641</v>
      </c>
      <c r="D10810" s="358">
        <v>459.24</v>
      </c>
    </row>
    <row r="10811" spans="1:4" ht="38.25">
      <c r="A10811" s="356">
        <v>39758</v>
      </c>
      <c r="B10811" s="357" t="s">
        <v>11256</v>
      </c>
      <c r="C10811" s="356" t="s">
        <v>641</v>
      </c>
      <c r="D10811" s="358">
        <v>669.28</v>
      </c>
    </row>
    <row r="10812" spans="1:4" ht="38.25">
      <c r="A10812" s="356">
        <v>39759</v>
      </c>
      <c r="B10812" s="357" t="s">
        <v>11257</v>
      </c>
      <c r="C10812" s="356" t="s">
        <v>641</v>
      </c>
      <c r="D10812" s="358">
        <v>826.57</v>
      </c>
    </row>
    <row r="10813" spans="1:4" ht="38.25">
      <c r="A10813" s="356">
        <v>39761</v>
      </c>
      <c r="B10813" s="357" t="s">
        <v>11258</v>
      </c>
      <c r="C10813" s="356" t="s">
        <v>641</v>
      </c>
      <c r="D10813" s="358">
        <v>993.56</v>
      </c>
    </row>
    <row r="10814" spans="1:4" ht="38.25">
      <c r="A10814" s="356">
        <v>39805</v>
      </c>
      <c r="B10814" s="357" t="s">
        <v>11259</v>
      </c>
      <c r="C10814" s="356" t="s">
        <v>641</v>
      </c>
      <c r="D10814" s="358">
        <v>119.39</v>
      </c>
    </row>
    <row r="10815" spans="1:4" ht="38.25">
      <c r="A10815" s="356">
        <v>39806</v>
      </c>
      <c r="B10815" s="357" t="s">
        <v>11260</v>
      </c>
      <c r="C10815" s="356" t="s">
        <v>641</v>
      </c>
      <c r="D10815" s="358">
        <v>221.2</v>
      </c>
    </row>
    <row r="10816" spans="1:4" ht="38.25">
      <c r="A10816" s="356">
        <v>39807</v>
      </c>
      <c r="B10816" s="357" t="s">
        <v>11261</v>
      </c>
      <c r="C10816" s="356" t="s">
        <v>641</v>
      </c>
      <c r="D10816" s="358">
        <v>479.4</v>
      </c>
    </row>
    <row r="10817" spans="1:4" ht="38.25">
      <c r="A10817" s="356">
        <v>43100</v>
      </c>
      <c r="B10817" s="357" t="s">
        <v>11262</v>
      </c>
      <c r="C10817" s="356" t="s">
        <v>641</v>
      </c>
      <c r="D10817" s="358">
        <v>374.79</v>
      </c>
    </row>
    <row r="10818" spans="1:4" ht="38.25">
      <c r="A10818" s="356">
        <v>39804</v>
      </c>
      <c r="B10818" s="357" t="s">
        <v>11263</v>
      </c>
      <c r="C10818" s="356" t="s">
        <v>641</v>
      </c>
      <c r="D10818" s="358">
        <v>70.11</v>
      </c>
    </row>
    <row r="10819" spans="1:4" ht="38.25">
      <c r="A10819" s="356">
        <v>39796</v>
      </c>
      <c r="B10819" s="357" t="s">
        <v>11264</v>
      </c>
      <c r="C10819" s="356" t="s">
        <v>641</v>
      </c>
      <c r="D10819" s="358">
        <v>72.61</v>
      </c>
    </row>
    <row r="10820" spans="1:4" ht="38.25">
      <c r="A10820" s="356">
        <v>39797</v>
      </c>
      <c r="B10820" s="357" t="s">
        <v>11265</v>
      </c>
      <c r="C10820" s="356" t="s">
        <v>641</v>
      </c>
      <c r="D10820" s="358">
        <v>113.99</v>
      </c>
    </row>
    <row r="10821" spans="1:4" ht="38.25">
      <c r="A10821" s="356">
        <v>39798</v>
      </c>
      <c r="B10821" s="357" t="s">
        <v>11266</v>
      </c>
      <c r="C10821" s="356" t="s">
        <v>641</v>
      </c>
      <c r="D10821" s="358">
        <v>195.53</v>
      </c>
    </row>
    <row r="10822" spans="1:4" ht="38.25">
      <c r="A10822" s="356">
        <v>39794</v>
      </c>
      <c r="B10822" s="357" t="s">
        <v>11267</v>
      </c>
      <c r="C10822" s="356" t="s">
        <v>641</v>
      </c>
      <c r="D10822" s="358">
        <v>30.82</v>
      </c>
    </row>
    <row r="10823" spans="1:4" ht="38.25">
      <c r="A10823" s="356">
        <v>39795</v>
      </c>
      <c r="B10823" s="357" t="s">
        <v>11268</v>
      </c>
      <c r="C10823" s="356" t="s">
        <v>641</v>
      </c>
      <c r="D10823" s="358">
        <v>48.69</v>
      </c>
    </row>
    <row r="10824" spans="1:4" ht="38.25">
      <c r="A10824" s="356">
        <v>39799</v>
      </c>
      <c r="B10824" s="357" t="s">
        <v>11269</v>
      </c>
      <c r="C10824" s="356" t="s">
        <v>641</v>
      </c>
      <c r="D10824" s="358">
        <v>35.93</v>
      </c>
    </row>
    <row r="10825" spans="1:4" ht="38.25">
      <c r="A10825" s="356">
        <v>39801</v>
      </c>
      <c r="B10825" s="357" t="s">
        <v>11270</v>
      </c>
      <c r="C10825" s="356" t="s">
        <v>641</v>
      </c>
      <c r="D10825" s="358">
        <v>102.82</v>
      </c>
    </row>
    <row r="10826" spans="1:4" ht="38.25">
      <c r="A10826" s="356">
        <v>39802</v>
      </c>
      <c r="B10826" s="357" t="s">
        <v>11271</v>
      </c>
      <c r="C10826" s="356" t="s">
        <v>641</v>
      </c>
      <c r="D10826" s="358">
        <v>150.72</v>
      </c>
    </row>
    <row r="10827" spans="1:4" ht="38.25">
      <c r="A10827" s="356">
        <v>39803</v>
      </c>
      <c r="B10827" s="357" t="s">
        <v>11272</v>
      </c>
      <c r="C10827" s="356" t="s">
        <v>641</v>
      </c>
      <c r="D10827" s="358">
        <v>210.26</v>
      </c>
    </row>
    <row r="10828" spans="1:4" ht="38.25">
      <c r="A10828" s="356">
        <v>39800</v>
      </c>
      <c r="B10828" s="357" t="s">
        <v>11273</v>
      </c>
      <c r="C10828" s="356" t="s">
        <v>641</v>
      </c>
      <c r="D10828" s="358">
        <v>61.2</v>
      </c>
    </row>
    <row r="10829" spans="1:4" ht="25.5">
      <c r="A10829" s="356">
        <v>21059</v>
      </c>
      <c r="B10829" s="357" t="s">
        <v>11274</v>
      </c>
      <c r="C10829" s="356" t="s">
        <v>641</v>
      </c>
      <c r="D10829" s="358">
        <v>64.180000000000007</v>
      </c>
    </row>
    <row r="10830" spans="1:4" ht="25.5">
      <c r="A10830" s="356">
        <v>11234</v>
      </c>
      <c r="B10830" s="357" t="s">
        <v>11275</v>
      </c>
      <c r="C10830" s="356" t="s">
        <v>641</v>
      </c>
      <c r="D10830" s="358">
        <v>96.74</v>
      </c>
    </row>
    <row r="10831" spans="1:4" ht="25.5">
      <c r="A10831" s="356">
        <v>21060</v>
      </c>
      <c r="B10831" s="357" t="s">
        <v>11276</v>
      </c>
      <c r="C10831" s="356" t="s">
        <v>641</v>
      </c>
      <c r="D10831" s="358">
        <v>119.06</v>
      </c>
    </row>
    <row r="10832" spans="1:4" ht="25.5">
      <c r="A10832" s="356">
        <v>21061</v>
      </c>
      <c r="B10832" s="357" t="s">
        <v>11277</v>
      </c>
      <c r="C10832" s="356" t="s">
        <v>641</v>
      </c>
      <c r="D10832" s="358">
        <v>148.83000000000001</v>
      </c>
    </row>
    <row r="10833" spans="1:4" ht="25.5">
      <c r="A10833" s="356">
        <v>21062</v>
      </c>
      <c r="B10833" s="357" t="s">
        <v>11278</v>
      </c>
      <c r="C10833" s="356" t="s">
        <v>641</v>
      </c>
      <c r="D10833" s="358">
        <v>234.41</v>
      </c>
    </row>
    <row r="10834" spans="1:4" ht="25.5">
      <c r="A10834" s="356">
        <v>11708</v>
      </c>
      <c r="B10834" s="357" t="s">
        <v>11279</v>
      </c>
      <c r="C10834" s="356" t="s">
        <v>641</v>
      </c>
      <c r="D10834" s="358">
        <v>25.58</v>
      </c>
    </row>
    <row r="10835" spans="1:4" ht="25.5">
      <c r="A10835" s="356">
        <v>11709</v>
      </c>
      <c r="B10835" s="357" t="s">
        <v>11280</v>
      </c>
      <c r="C10835" s="356" t="s">
        <v>641</v>
      </c>
      <c r="D10835" s="358">
        <v>60.09</v>
      </c>
    </row>
    <row r="10836" spans="1:4" ht="25.5">
      <c r="A10836" s="356">
        <v>11710</v>
      </c>
      <c r="B10836" s="357" t="s">
        <v>11281</v>
      </c>
      <c r="C10836" s="356" t="s">
        <v>641</v>
      </c>
      <c r="D10836" s="358">
        <v>138.13</v>
      </c>
    </row>
    <row r="10837" spans="1:4" ht="25.5">
      <c r="A10837" s="356">
        <v>11707</v>
      </c>
      <c r="B10837" s="357" t="s">
        <v>11282</v>
      </c>
      <c r="C10837" s="356" t="s">
        <v>641</v>
      </c>
      <c r="D10837" s="358">
        <v>19.16</v>
      </c>
    </row>
    <row r="10838" spans="1:4" ht="25.5">
      <c r="A10838" s="356">
        <v>11739</v>
      </c>
      <c r="B10838" s="357" t="s">
        <v>11283</v>
      </c>
      <c r="C10838" s="356" t="s">
        <v>641</v>
      </c>
      <c r="D10838" s="358">
        <v>7.51</v>
      </c>
    </row>
    <row r="10839" spans="1:4" ht="25.5">
      <c r="A10839" s="356">
        <v>11711</v>
      </c>
      <c r="B10839" s="357" t="s">
        <v>11284</v>
      </c>
      <c r="C10839" s="356" t="s">
        <v>641</v>
      </c>
      <c r="D10839" s="358">
        <v>11</v>
      </c>
    </row>
    <row r="10840" spans="1:4" ht="25.5">
      <c r="A10840" s="356">
        <v>5102</v>
      </c>
      <c r="B10840" s="357" t="s">
        <v>11285</v>
      </c>
      <c r="C10840" s="356" t="s">
        <v>641</v>
      </c>
      <c r="D10840" s="358">
        <v>10.64</v>
      </c>
    </row>
    <row r="10841" spans="1:4" ht="25.5">
      <c r="A10841" s="356">
        <v>11741</v>
      </c>
      <c r="B10841" s="357" t="s">
        <v>11286</v>
      </c>
      <c r="C10841" s="356" t="s">
        <v>641</v>
      </c>
      <c r="D10841" s="358">
        <v>7.74</v>
      </c>
    </row>
    <row r="10842" spans="1:4" ht="25.5">
      <c r="A10842" s="356">
        <v>11743</v>
      </c>
      <c r="B10842" s="357" t="s">
        <v>11287</v>
      </c>
      <c r="C10842" s="356" t="s">
        <v>641</v>
      </c>
      <c r="D10842" s="358">
        <v>7.03</v>
      </c>
    </row>
    <row r="10843" spans="1:4" ht="25.5">
      <c r="A10843" s="356">
        <v>11745</v>
      </c>
      <c r="B10843" s="357" t="s">
        <v>11288</v>
      </c>
      <c r="C10843" s="356" t="s">
        <v>641</v>
      </c>
      <c r="D10843" s="358">
        <v>9.99</v>
      </c>
    </row>
    <row r="10844" spans="1:4">
      <c r="A10844" s="356">
        <v>25961</v>
      </c>
      <c r="B10844" s="357" t="s">
        <v>11289</v>
      </c>
      <c r="C10844" s="356" t="s">
        <v>644</v>
      </c>
      <c r="D10844" s="358">
        <v>8.84</v>
      </c>
    </row>
    <row r="10845" spans="1:4">
      <c r="A10845" s="356">
        <v>40985</v>
      </c>
      <c r="B10845" s="357" t="s">
        <v>11290</v>
      </c>
      <c r="C10845" s="356" t="s">
        <v>759</v>
      </c>
      <c r="D10845" s="358">
        <v>1569.51</v>
      </c>
    </row>
    <row r="10846" spans="1:4" ht="25.5">
      <c r="A10846" s="356">
        <v>1088</v>
      </c>
      <c r="B10846" s="357" t="s">
        <v>11291</v>
      </c>
      <c r="C10846" s="356" t="s">
        <v>641</v>
      </c>
      <c r="D10846" s="358">
        <v>27.35</v>
      </c>
    </row>
    <row r="10847" spans="1:4" ht="25.5">
      <c r="A10847" s="356">
        <v>1087</v>
      </c>
      <c r="B10847" s="357" t="s">
        <v>11292</v>
      </c>
      <c r="C10847" s="356" t="s">
        <v>641</v>
      </c>
      <c r="D10847" s="358">
        <v>34.17</v>
      </c>
    </row>
    <row r="10848" spans="1:4" ht="25.5">
      <c r="A10848" s="356">
        <v>38777</v>
      </c>
      <c r="B10848" s="357" t="s">
        <v>11293</v>
      </c>
      <c r="C10848" s="356" t="s">
        <v>641</v>
      </c>
      <c r="D10848" s="358">
        <v>68.05</v>
      </c>
    </row>
    <row r="10849" spans="1:4" ht="25.5">
      <c r="A10849" s="356">
        <v>1086</v>
      </c>
      <c r="B10849" s="357" t="s">
        <v>11294</v>
      </c>
      <c r="C10849" s="356" t="s">
        <v>641</v>
      </c>
      <c r="D10849" s="358">
        <v>35.909999999999997</v>
      </c>
    </row>
    <row r="10850" spans="1:4" ht="25.5">
      <c r="A10850" s="356">
        <v>1079</v>
      </c>
      <c r="B10850" s="357" t="s">
        <v>11295</v>
      </c>
      <c r="C10850" s="356" t="s">
        <v>641</v>
      </c>
      <c r="D10850" s="358">
        <v>37.119999999999997</v>
      </c>
    </row>
    <row r="10851" spans="1:4" ht="38.25">
      <c r="A10851" s="356">
        <v>39374</v>
      </c>
      <c r="B10851" s="357" t="s">
        <v>11296</v>
      </c>
      <c r="C10851" s="356" t="s">
        <v>641</v>
      </c>
      <c r="D10851" s="358">
        <v>141.1</v>
      </c>
    </row>
    <row r="10852" spans="1:4" ht="25.5">
      <c r="A10852" s="356">
        <v>1082</v>
      </c>
      <c r="B10852" s="357" t="s">
        <v>11297</v>
      </c>
      <c r="C10852" s="356" t="s">
        <v>641</v>
      </c>
      <c r="D10852" s="358">
        <v>233.38</v>
      </c>
    </row>
    <row r="10853" spans="1:4" ht="25.5">
      <c r="A10853" s="356">
        <v>12316</v>
      </c>
      <c r="B10853" s="357" t="s">
        <v>11298</v>
      </c>
      <c r="C10853" s="356" t="s">
        <v>641</v>
      </c>
      <c r="D10853" s="358">
        <v>106.96</v>
      </c>
    </row>
    <row r="10854" spans="1:4" ht="25.5">
      <c r="A10854" s="356">
        <v>12317</v>
      </c>
      <c r="B10854" s="357" t="s">
        <v>11299</v>
      </c>
      <c r="C10854" s="356" t="s">
        <v>641</v>
      </c>
      <c r="D10854" s="358">
        <v>127.55</v>
      </c>
    </row>
    <row r="10855" spans="1:4" ht="25.5">
      <c r="A10855" s="356">
        <v>12318</v>
      </c>
      <c r="B10855" s="357" t="s">
        <v>11300</v>
      </c>
      <c r="C10855" s="356" t="s">
        <v>641</v>
      </c>
      <c r="D10855" s="358">
        <v>146.94</v>
      </c>
    </row>
    <row r="10856" spans="1:4" ht="25.5">
      <c r="A10856" s="356">
        <v>5104</v>
      </c>
      <c r="B10856" s="357" t="s">
        <v>11301</v>
      </c>
      <c r="C10856" s="356" t="s">
        <v>638</v>
      </c>
      <c r="D10856" s="358">
        <v>65.8</v>
      </c>
    </row>
    <row r="10857" spans="1:4" ht="25.5">
      <c r="A10857" s="356">
        <v>26023</v>
      </c>
      <c r="B10857" s="357" t="s">
        <v>11302</v>
      </c>
      <c r="C10857" s="356" t="s">
        <v>641</v>
      </c>
      <c r="D10857" s="358">
        <v>67.709999999999994</v>
      </c>
    </row>
    <row r="10858" spans="1:4" ht="25.5">
      <c r="A10858" s="356">
        <v>2710</v>
      </c>
      <c r="B10858" s="357" t="s">
        <v>11303</v>
      </c>
      <c r="C10858" s="356" t="s">
        <v>641</v>
      </c>
      <c r="D10858" s="358">
        <v>54.08</v>
      </c>
    </row>
    <row r="10859" spans="1:4" ht="38.25">
      <c r="A10859" s="356">
        <v>14575</v>
      </c>
      <c r="B10859" s="357" t="s">
        <v>11304</v>
      </c>
      <c r="C10859" s="356" t="s">
        <v>641</v>
      </c>
      <c r="D10859" s="358">
        <v>5092874.01</v>
      </c>
    </row>
    <row r="10860" spans="1:4" ht="25.5">
      <c r="A10860" s="356">
        <v>20034</v>
      </c>
      <c r="B10860" s="357" t="s">
        <v>11305</v>
      </c>
      <c r="C10860" s="356" t="s">
        <v>641</v>
      </c>
      <c r="D10860" s="358">
        <v>124.16</v>
      </c>
    </row>
    <row r="10861" spans="1:4" ht="25.5">
      <c r="A10861" s="356">
        <v>20036</v>
      </c>
      <c r="B10861" s="357" t="s">
        <v>11306</v>
      </c>
      <c r="C10861" s="356" t="s">
        <v>641</v>
      </c>
      <c r="D10861" s="358">
        <v>238.84</v>
      </c>
    </row>
    <row r="10862" spans="1:4" ht="25.5">
      <c r="A10862" s="356">
        <v>20037</v>
      </c>
      <c r="B10862" s="357" t="s">
        <v>11307</v>
      </c>
      <c r="C10862" s="356" t="s">
        <v>641</v>
      </c>
      <c r="D10862" s="358">
        <v>450.5</v>
      </c>
    </row>
    <row r="10863" spans="1:4" ht="25.5">
      <c r="A10863" s="356">
        <v>20043</v>
      </c>
      <c r="B10863" s="357" t="s">
        <v>11308</v>
      </c>
      <c r="C10863" s="356" t="s">
        <v>641</v>
      </c>
      <c r="D10863" s="358">
        <v>6.75</v>
      </c>
    </row>
    <row r="10864" spans="1:4" ht="25.5">
      <c r="A10864" s="356">
        <v>20044</v>
      </c>
      <c r="B10864" s="357" t="s">
        <v>11309</v>
      </c>
      <c r="C10864" s="356" t="s">
        <v>641</v>
      </c>
      <c r="D10864" s="358">
        <v>7.89</v>
      </c>
    </row>
    <row r="10865" spans="1:4" ht="25.5">
      <c r="A10865" s="356">
        <v>20042</v>
      </c>
      <c r="B10865" s="357" t="s">
        <v>11310</v>
      </c>
      <c r="C10865" s="356" t="s">
        <v>641</v>
      </c>
      <c r="D10865" s="358">
        <v>5.72</v>
      </c>
    </row>
    <row r="10866" spans="1:4" ht="25.5">
      <c r="A10866" s="356">
        <v>20046</v>
      </c>
      <c r="B10866" s="357" t="s">
        <v>11311</v>
      </c>
      <c r="C10866" s="356" t="s">
        <v>641</v>
      </c>
      <c r="D10866" s="358">
        <v>16.739999999999998</v>
      </c>
    </row>
    <row r="10867" spans="1:4" ht="38.25">
      <c r="A10867" s="356">
        <v>20047</v>
      </c>
      <c r="B10867" s="357" t="s">
        <v>11312</v>
      </c>
      <c r="C10867" s="356" t="s">
        <v>641</v>
      </c>
      <c r="D10867" s="358">
        <v>45.76</v>
      </c>
    </row>
    <row r="10868" spans="1:4" ht="25.5">
      <c r="A10868" s="356">
        <v>20045</v>
      </c>
      <c r="B10868" s="357" t="s">
        <v>11313</v>
      </c>
      <c r="C10868" s="356" t="s">
        <v>641</v>
      </c>
      <c r="D10868" s="358">
        <v>6.88</v>
      </c>
    </row>
    <row r="10869" spans="1:4" ht="38.25">
      <c r="A10869" s="356">
        <v>20972</v>
      </c>
      <c r="B10869" s="357" t="s">
        <v>11314</v>
      </c>
      <c r="C10869" s="356" t="s">
        <v>641</v>
      </c>
      <c r="D10869" s="358">
        <v>108.92</v>
      </c>
    </row>
    <row r="10870" spans="1:4" ht="25.5">
      <c r="A10870" s="356">
        <v>20032</v>
      </c>
      <c r="B10870" s="357" t="s">
        <v>11315</v>
      </c>
      <c r="C10870" s="356" t="s">
        <v>641</v>
      </c>
      <c r="D10870" s="358">
        <v>72.489999999999995</v>
      </c>
    </row>
    <row r="10871" spans="1:4" ht="25.5">
      <c r="A10871" s="356">
        <v>11321</v>
      </c>
      <c r="B10871" s="357" t="s">
        <v>11316</v>
      </c>
      <c r="C10871" s="356" t="s">
        <v>641</v>
      </c>
      <c r="D10871" s="358">
        <v>33.049999999999997</v>
      </c>
    </row>
    <row r="10872" spans="1:4" ht="25.5">
      <c r="A10872" s="356">
        <v>11323</v>
      </c>
      <c r="B10872" s="357" t="s">
        <v>11317</v>
      </c>
      <c r="C10872" s="356" t="s">
        <v>641</v>
      </c>
      <c r="D10872" s="358">
        <v>38.01</v>
      </c>
    </row>
    <row r="10873" spans="1:4" ht="25.5">
      <c r="A10873" s="356">
        <v>20327</v>
      </c>
      <c r="B10873" s="357" t="s">
        <v>11318</v>
      </c>
      <c r="C10873" s="356" t="s">
        <v>641</v>
      </c>
      <c r="D10873" s="358">
        <v>21.57</v>
      </c>
    </row>
    <row r="10874" spans="1:4" ht="63.75">
      <c r="A10874" s="356">
        <v>13390</v>
      </c>
      <c r="B10874" s="357" t="s">
        <v>11319</v>
      </c>
      <c r="C10874" s="356" t="s">
        <v>641</v>
      </c>
      <c r="D10874" s="358">
        <v>134.99</v>
      </c>
    </row>
    <row r="10875" spans="1:4" ht="25.5">
      <c r="A10875" s="356">
        <v>6034</v>
      </c>
      <c r="B10875" s="357" t="s">
        <v>11320</v>
      </c>
      <c r="C10875" s="356" t="s">
        <v>641</v>
      </c>
      <c r="D10875" s="358">
        <v>6.48</v>
      </c>
    </row>
    <row r="10876" spans="1:4" ht="25.5">
      <c r="A10876" s="356">
        <v>6036</v>
      </c>
      <c r="B10876" s="357" t="s">
        <v>11321</v>
      </c>
      <c r="C10876" s="356" t="s">
        <v>641</v>
      </c>
      <c r="D10876" s="358">
        <v>8.83</v>
      </c>
    </row>
    <row r="10877" spans="1:4" ht="25.5">
      <c r="A10877" s="356">
        <v>6031</v>
      </c>
      <c r="B10877" s="357" t="s">
        <v>11322</v>
      </c>
      <c r="C10877" s="356" t="s">
        <v>641</v>
      </c>
      <c r="D10877" s="358">
        <v>10.38</v>
      </c>
    </row>
    <row r="10878" spans="1:4" ht="25.5">
      <c r="A10878" s="356">
        <v>6029</v>
      </c>
      <c r="B10878" s="357" t="s">
        <v>11323</v>
      </c>
      <c r="C10878" s="356" t="s">
        <v>641</v>
      </c>
      <c r="D10878" s="358">
        <v>10.49</v>
      </c>
    </row>
    <row r="10879" spans="1:4" ht="25.5">
      <c r="A10879" s="356">
        <v>6033</v>
      </c>
      <c r="B10879" s="357" t="s">
        <v>11324</v>
      </c>
      <c r="C10879" s="356" t="s">
        <v>641</v>
      </c>
      <c r="D10879" s="358">
        <v>13.82</v>
      </c>
    </row>
    <row r="10880" spans="1:4" ht="25.5">
      <c r="A10880" s="356">
        <v>11672</v>
      </c>
      <c r="B10880" s="357" t="s">
        <v>11325</v>
      </c>
      <c r="C10880" s="356" t="s">
        <v>641</v>
      </c>
      <c r="D10880" s="358">
        <v>30.07</v>
      </c>
    </row>
    <row r="10881" spans="1:4" ht="25.5">
      <c r="A10881" s="356">
        <v>11669</v>
      </c>
      <c r="B10881" s="357" t="s">
        <v>11326</v>
      </c>
      <c r="C10881" s="356" t="s">
        <v>641</v>
      </c>
      <c r="D10881" s="358">
        <v>28.64</v>
      </c>
    </row>
    <row r="10882" spans="1:4" ht="25.5">
      <c r="A10882" s="356">
        <v>11670</v>
      </c>
      <c r="B10882" s="357" t="s">
        <v>11327</v>
      </c>
      <c r="C10882" s="356" t="s">
        <v>641</v>
      </c>
      <c r="D10882" s="358">
        <v>10.97</v>
      </c>
    </row>
    <row r="10883" spans="1:4" ht="25.5">
      <c r="A10883" s="356">
        <v>20055</v>
      </c>
      <c r="B10883" s="357" t="s">
        <v>11328</v>
      </c>
      <c r="C10883" s="356" t="s">
        <v>641</v>
      </c>
      <c r="D10883" s="358">
        <v>21.45</v>
      </c>
    </row>
    <row r="10884" spans="1:4" ht="25.5">
      <c r="A10884" s="356">
        <v>11671</v>
      </c>
      <c r="B10884" s="357" t="s">
        <v>11329</v>
      </c>
      <c r="C10884" s="356" t="s">
        <v>641</v>
      </c>
      <c r="D10884" s="358">
        <v>46.03</v>
      </c>
    </row>
    <row r="10885" spans="1:4" ht="25.5">
      <c r="A10885" s="356">
        <v>6032</v>
      </c>
      <c r="B10885" s="357" t="s">
        <v>11330</v>
      </c>
      <c r="C10885" s="356" t="s">
        <v>641</v>
      </c>
      <c r="D10885" s="358">
        <v>13.14</v>
      </c>
    </row>
    <row r="10886" spans="1:4" ht="25.5">
      <c r="A10886" s="356">
        <v>11673</v>
      </c>
      <c r="B10886" s="357" t="s">
        <v>11331</v>
      </c>
      <c r="C10886" s="356" t="s">
        <v>641</v>
      </c>
      <c r="D10886" s="358">
        <v>10.35</v>
      </c>
    </row>
    <row r="10887" spans="1:4" ht="25.5">
      <c r="A10887" s="356">
        <v>11674</v>
      </c>
      <c r="B10887" s="357" t="s">
        <v>11332</v>
      </c>
      <c r="C10887" s="356" t="s">
        <v>641</v>
      </c>
      <c r="D10887" s="358">
        <v>13.33</v>
      </c>
    </row>
    <row r="10888" spans="1:4" ht="25.5">
      <c r="A10888" s="356">
        <v>11675</v>
      </c>
      <c r="B10888" s="357" t="s">
        <v>11333</v>
      </c>
      <c r="C10888" s="356" t="s">
        <v>641</v>
      </c>
      <c r="D10888" s="358">
        <v>21.16</v>
      </c>
    </row>
    <row r="10889" spans="1:4" ht="25.5">
      <c r="A10889" s="356">
        <v>11676</v>
      </c>
      <c r="B10889" s="357" t="s">
        <v>11334</v>
      </c>
      <c r="C10889" s="356" t="s">
        <v>641</v>
      </c>
      <c r="D10889" s="358">
        <v>28.31</v>
      </c>
    </row>
    <row r="10890" spans="1:4" ht="25.5">
      <c r="A10890" s="356">
        <v>11677</v>
      </c>
      <c r="B10890" s="357" t="s">
        <v>11335</v>
      </c>
      <c r="C10890" s="356" t="s">
        <v>641</v>
      </c>
      <c r="D10890" s="358">
        <v>29.23</v>
      </c>
    </row>
    <row r="10891" spans="1:4" ht="25.5">
      <c r="A10891" s="356">
        <v>11678</v>
      </c>
      <c r="B10891" s="357" t="s">
        <v>11336</v>
      </c>
      <c r="C10891" s="356" t="s">
        <v>641</v>
      </c>
      <c r="D10891" s="358">
        <v>53.54</v>
      </c>
    </row>
    <row r="10892" spans="1:4" ht="25.5">
      <c r="A10892" s="356">
        <v>6038</v>
      </c>
      <c r="B10892" s="357" t="s">
        <v>11337</v>
      </c>
      <c r="C10892" s="356" t="s">
        <v>641</v>
      </c>
      <c r="D10892" s="358">
        <v>3.39</v>
      </c>
    </row>
    <row r="10893" spans="1:4" ht="25.5">
      <c r="A10893" s="356">
        <v>11718</v>
      </c>
      <c r="B10893" s="357" t="s">
        <v>11338</v>
      </c>
      <c r="C10893" s="356" t="s">
        <v>641</v>
      </c>
      <c r="D10893" s="358">
        <v>9.68</v>
      </c>
    </row>
    <row r="10894" spans="1:4" ht="25.5">
      <c r="A10894" s="356">
        <v>6037</v>
      </c>
      <c r="B10894" s="357" t="s">
        <v>11339</v>
      </c>
      <c r="C10894" s="356" t="s">
        <v>641</v>
      </c>
      <c r="D10894" s="358">
        <v>7.06</v>
      </c>
    </row>
    <row r="10895" spans="1:4" ht="25.5">
      <c r="A10895" s="356">
        <v>11719</v>
      </c>
      <c r="B10895" s="357" t="s">
        <v>11340</v>
      </c>
      <c r="C10895" s="356" t="s">
        <v>641</v>
      </c>
      <c r="D10895" s="358">
        <v>7.85</v>
      </c>
    </row>
    <row r="10896" spans="1:4" ht="25.5">
      <c r="A10896" s="356">
        <v>6019</v>
      </c>
      <c r="B10896" s="357" t="s">
        <v>11341</v>
      </c>
      <c r="C10896" s="356" t="s">
        <v>641</v>
      </c>
      <c r="D10896" s="358">
        <v>24.22</v>
      </c>
    </row>
    <row r="10897" spans="1:4" ht="25.5">
      <c r="A10897" s="356">
        <v>6010</v>
      </c>
      <c r="B10897" s="357" t="s">
        <v>11342</v>
      </c>
      <c r="C10897" s="356" t="s">
        <v>641</v>
      </c>
      <c r="D10897" s="358">
        <v>41.68</v>
      </c>
    </row>
    <row r="10898" spans="1:4" ht="25.5">
      <c r="A10898" s="356">
        <v>6017</v>
      </c>
      <c r="B10898" s="357" t="s">
        <v>11343</v>
      </c>
      <c r="C10898" s="356" t="s">
        <v>641</v>
      </c>
      <c r="D10898" s="358">
        <v>33.01</v>
      </c>
    </row>
    <row r="10899" spans="1:4" ht="25.5">
      <c r="A10899" s="356">
        <v>6020</v>
      </c>
      <c r="B10899" s="357" t="s">
        <v>11344</v>
      </c>
      <c r="C10899" s="356" t="s">
        <v>641</v>
      </c>
      <c r="D10899" s="358">
        <v>14.55</v>
      </c>
    </row>
    <row r="10900" spans="1:4" ht="25.5">
      <c r="A10900" s="356">
        <v>6028</v>
      </c>
      <c r="B10900" s="357" t="s">
        <v>11345</v>
      </c>
      <c r="C10900" s="356" t="s">
        <v>641</v>
      </c>
      <c r="D10900" s="358">
        <v>58.05</v>
      </c>
    </row>
    <row r="10901" spans="1:4" ht="25.5">
      <c r="A10901" s="356">
        <v>6011</v>
      </c>
      <c r="B10901" s="357" t="s">
        <v>11346</v>
      </c>
      <c r="C10901" s="356" t="s">
        <v>641</v>
      </c>
      <c r="D10901" s="358">
        <v>120.4</v>
      </c>
    </row>
    <row r="10902" spans="1:4" ht="25.5">
      <c r="A10902" s="356">
        <v>6012</v>
      </c>
      <c r="B10902" s="357" t="s">
        <v>11347</v>
      </c>
      <c r="C10902" s="356" t="s">
        <v>641</v>
      </c>
      <c r="D10902" s="358">
        <v>145.76</v>
      </c>
    </row>
    <row r="10903" spans="1:4" ht="25.5">
      <c r="A10903" s="356">
        <v>6016</v>
      </c>
      <c r="B10903" s="357" t="s">
        <v>11348</v>
      </c>
      <c r="C10903" s="356" t="s">
        <v>641</v>
      </c>
      <c r="D10903" s="358">
        <v>15.34</v>
      </c>
    </row>
    <row r="10904" spans="1:4" ht="25.5">
      <c r="A10904" s="356">
        <v>6027</v>
      </c>
      <c r="B10904" s="357" t="s">
        <v>11349</v>
      </c>
      <c r="C10904" s="356" t="s">
        <v>641</v>
      </c>
      <c r="D10904" s="358">
        <v>303.72000000000003</v>
      </c>
    </row>
    <row r="10905" spans="1:4" ht="38.25">
      <c r="A10905" s="356">
        <v>6013</v>
      </c>
      <c r="B10905" s="357" t="s">
        <v>11350</v>
      </c>
      <c r="C10905" s="356" t="s">
        <v>641</v>
      </c>
      <c r="D10905" s="358">
        <v>45.83</v>
      </c>
    </row>
    <row r="10906" spans="1:4" ht="38.25">
      <c r="A10906" s="356">
        <v>6015</v>
      </c>
      <c r="B10906" s="357" t="s">
        <v>11351</v>
      </c>
      <c r="C10906" s="356" t="s">
        <v>641</v>
      </c>
      <c r="D10906" s="358">
        <v>66.650000000000006</v>
      </c>
    </row>
    <row r="10907" spans="1:4" ht="38.25">
      <c r="A10907" s="356">
        <v>6014</v>
      </c>
      <c r="B10907" s="357" t="s">
        <v>11352</v>
      </c>
      <c r="C10907" s="356" t="s">
        <v>641</v>
      </c>
      <c r="D10907" s="358">
        <v>63.72</v>
      </c>
    </row>
    <row r="10908" spans="1:4" ht="38.25">
      <c r="A10908" s="356">
        <v>6006</v>
      </c>
      <c r="B10908" s="357" t="s">
        <v>11353</v>
      </c>
      <c r="C10908" s="356" t="s">
        <v>641</v>
      </c>
      <c r="D10908" s="358">
        <v>33.19</v>
      </c>
    </row>
    <row r="10909" spans="1:4" ht="38.25">
      <c r="A10909" s="356">
        <v>6005</v>
      </c>
      <c r="B10909" s="357" t="s">
        <v>11354</v>
      </c>
      <c r="C10909" s="356" t="s">
        <v>641</v>
      </c>
      <c r="D10909" s="358">
        <v>37.44</v>
      </c>
    </row>
    <row r="10910" spans="1:4" ht="25.5">
      <c r="A10910" s="356">
        <v>11756</v>
      </c>
      <c r="B10910" s="357" t="s">
        <v>11355</v>
      </c>
      <c r="C10910" s="356" t="s">
        <v>641</v>
      </c>
      <c r="D10910" s="358">
        <v>17.88</v>
      </c>
    </row>
    <row r="10911" spans="1:4" ht="63.75">
      <c r="A10911" s="356">
        <v>10904</v>
      </c>
      <c r="B10911" s="357" t="s">
        <v>11356</v>
      </c>
      <c r="C10911" s="356" t="s">
        <v>641</v>
      </c>
      <c r="D10911" s="358">
        <v>152.5</v>
      </c>
    </row>
    <row r="10912" spans="1:4" ht="25.5">
      <c r="A10912" s="356">
        <v>11752</v>
      </c>
      <c r="B10912" s="357" t="s">
        <v>11357</v>
      </c>
      <c r="C10912" s="356" t="s">
        <v>641</v>
      </c>
      <c r="D10912" s="358">
        <v>10.31</v>
      </c>
    </row>
    <row r="10913" spans="1:4" ht="25.5">
      <c r="A10913" s="356">
        <v>11753</v>
      </c>
      <c r="B10913" s="357" t="s">
        <v>11358</v>
      </c>
      <c r="C10913" s="356" t="s">
        <v>641</v>
      </c>
      <c r="D10913" s="358">
        <v>12.31</v>
      </c>
    </row>
    <row r="10914" spans="1:4" ht="38.25">
      <c r="A10914" s="356">
        <v>6021</v>
      </c>
      <c r="B10914" s="357" t="s">
        <v>11359</v>
      </c>
      <c r="C10914" s="356" t="s">
        <v>641</v>
      </c>
      <c r="D10914" s="358">
        <v>34.159999999999997</v>
      </c>
    </row>
    <row r="10915" spans="1:4" ht="38.25">
      <c r="A10915" s="356">
        <v>6024</v>
      </c>
      <c r="B10915" s="357" t="s">
        <v>11360</v>
      </c>
      <c r="C10915" s="356" t="s">
        <v>641</v>
      </c>
      <c r="D10915" s="358">
        <v>35.31</v>
      </c>
    </row>
    <row r="10916" spans="1:4">
      <c r="A10916" s="356">
        <v>38379</v>
      </c>
      <c r="B10916" s="357" t="s">
        <v>11361</v>
      </c>
      <c r="C10916" s="356" t="s">
        <v>645</v>
      </c>
      <c r="D10916" s="358">
        <v>47.19</v>
      </c>
    </row>
    <row r="10917" spans="1:4" ht="38.25">
      <c r="A10917" s="356">
        <v>13897</v>
      </c>
      <c r="B10917" s="357" t="s">
        <v>11362</v>
      </c>
      <c r="C10917" s="356" t="s">
        <v>641</v>
      </c>
      <c r="D10917" s="358">
        <v>5871.96</v>
      </c>
    </row>
    <row r="10918" spans="1:4" ht="25.5">
      <c r="A10918" s="356">
        <v>10640</v>
      </c>
      <c r="B10918" s="357" t="s">
        <v>11363</v>
      </c>
      <c r="C10918" s="356" t="s">
        <v>641</v>
      </c>
      <c r="D10918" s="358">
        <v>12717.43</v>
      </c>
    </row>
    <row r="10919" spans="1:4" ht="38.25">
      <c r="A10919" s="356">
        <v>11086</v>
      </c>
      <c r="B10919" s="357" t="s">
        <v>11364</v>
      </c>
      <c r="C10919" s="356" t="s">
        <v>639</v>
      </c>
      <c r="D10919" s="358">
        <v>71.790000000000006</v>
      </c>
    </row>
    <row r="10920" spans="1:4">
      <c r="A10920" s="356">
        <v>34357</v>
      </c>
      <c r="B10920" s="357" t="s">
        <v>11365</v>
      </c>
      <c r="C10920" s="356" t="s">
        <v>638</v>
      </c>
      <c r="D10920" s="358">
        <v>4.58</v>
      </c>
    </row>
    <row r="10921" spans="1:4">
      <c r="A10921" s="356">
        <v>37329</v>
      </c>
      <c r="B10921" s="357" t="s">
        <v>11366</v>
      </c>
      <c r="C10921" s="356" t="s">
        <v>638</v>
      </c>
      <c r="D10921" s="358">
        <v>96.46</v>
      </c>
    </row>
    <row r="10922" spans="1:4" ht="25.5">
      <c r="A10922" s="356">
        <v>2510</v>
      </c>
      <c r="B10922" s="357" t="s">
        <v>11367</v>
      </c>
      <c r="C10922" s="356" t="s">
        <v>641</v>
      </c>
      <c r="D10922" s="358">
        <v>33.81</v>
      </c>
    </row>
    <row r="10923" spans="1:4" ht="38.25">
      <c r="A10923" s="356">
        <v>12359</v>
      </c>
      <c r="B10923" s="357" t="s">
        <v>11368</v>
      </c>
      <c r="C10923" s="356" t="s">
        <v>641</v>
      </c>
      <c r="D10923" s="358">
        <v>135.11000000000001</v>
      </c>
    </row>
    <row r="10924" spans="1:4">
      <c r="A10924" s="356">
        <v>7353</v>
      </c>
      <c r="B10924" s="357" t="s">
        <v>11369</v>
      </c>
      <c r="C10924" s="356" t="s">
        <v>640</v>
      </c>
      <c r="D10924" s="358">
        <v>24.56</v>
      </c>
    </row>
    <row r="10925" spans="1:4" ht="25.5">
      <c r="A10925" s="356">
        <v>36144</v>
      </c>
      <c r="B10925" s="357" t="s">
        <v>11370</v>
      </c>
      <c r="C10925" s="356" t="s">
        <v>641</v>
      </c>
      <c r="D10925" s="358">
        <v>1.59</v>
      </c>
    </row>
    <row r="10926" spans="1:4">
      <c r="A10926" s="356">
        <v>10518</v>
      </c>
      <c r="B10926" s="357" t="s">
        <v>11371</v>
      </c>
      <c r="C10926" s="356" t="s">
        <v>641</v>
      </c>
      <c r="D10926" s="358">
        <v>103.91</v>
      </c>
    </row>
    <row r="10927" spans="1:4" ht="89.25">
      <c r="A10927" s="356">
        <v>36530</v>
      </c>
      <c r="B10927" s="357" t="s">
        <v>11372</v>
      </c>
      <c r="C10927" s="356" t="s">
        <v>641</v>
      </c>
      <c r="D10927" s="358">
        <v>274971.94</v>
      </c>
    </row>
    <row r="10928" spans="1:4" ht="89.25">
      <c r="A10928" s="356">
        <v>6046</v>
      </c>
      <c r="B10928" s="357" t="s">
        <v>11373</v>
      </c>
      <c r="C10928" s="356" t="s">
        <v>641</v>
      </c>
      <c r="D10928" s="358">
        <v>298250</v>
      </c>
    </row>
    <row r="10929" spans="1:4" ht="89.25">
      <c r="A10929" s="356">
        <v>36531</v>
      </c>
      <c r="B10929" s="357" t="s">
        <v>11374</v>
      </c>
      <c r="C10929" s="356" t="s">
        <v>641</v>
      </c>
      <c r="D10929" s="358">
        <v>309161.56</v>
      </c>
    </row>
    <row r="10930" spans="1:4" ht="38.25">
      <c r="A10930" s="356">
        <v>34684</v>
      </c>
      <c r="B10930" s="357" t="s">
        <v>11375</v>
      </c>
      <c r="C10930" s="356" t="s">
        <v>646</v>
      </c>
      <c r="D10930" s="358">
        <v>208.13</v>
      </c>
    </row>
    <row r="10931" spans="1:4" ht="38.25">
      <c r="A10931" s="356">
        <v>34683</v>
      </c>
      <c r="B10931" s="357" t="s">
        <v>11376</v>
      </c>
      <c r="C10931" s="356" t="s">
        <v>646</v>
      </c>
      <c r="D10931" s="358">
        <v>130.08000000000001</v>
      </c>
    </row>
    <row r="10932" spans="1:4" ht="38.25">
      <c r="A10932" s="356">
        <v>533</v>
      </c>
      <c r="B10932" s="357" t="s">
        <v>11377</v>
      </c>
      <c r="C10932" s="356" t="s">
        <v>646</v>
      </c>
      <c r="D10932" s="358">
        <v>21.21</v>
      </c>
    </row>
    <row r="10933" spans="1:4" ht="38.25">
      <c r="A10933" s="356">
        <v>10515</v>
      </c>
      <c r="B10933" s="357" t="s">
        <v>11378</v>
      </c>
      <c r="C10933" s="356" t="s">
        <v>646</v>
      </c>
      <c r="D10933" s="358">
        <v>40.020000000000003</v>
      </c>
    </row>
    <row r="10934" spans="1:4" ht="38.25">
      <c r="A10934" s="356">
        <v>536</v>
      </c>
      <c r="B10934" s="357" t="s">
        <v>11379</v>
      </c>
      <c r="C10934" s="356" t="s">
        <v>646</v>
      </c>
      <c r="D10934" s="358">
        <v>28.95</v>
      </c>
    </row>
    <row r="10935" spans="1:4" ht="25.5">
      <c r="A10935" s="356">
        <v>153</v>
      </c>
      <c r="B10935" s="357" t="s">
        <v>11380</v>
      </c>
      <c r="C10935" s="356" t="s">
        <v>640</v>
      </c>
      <c r="D10935" s="358">
        <v>73.239999999999995</v>
      </c>
    </row>
    <row r="10936" spans="1:4" ht="38.25">
      <c r="A10936" s="356">
        <v>34682</v>
      </c>
      <c r="B10936" s="357" t="s">
        <v>11381</v>
      </c>
      <c r="C10936" s="356" t="s">
        <v>646</v>
      </c>
      <c r="D10936" s="358">
        <v>99.47</v>
      </c>
    </row>
    <row r="10937" spans="1:4" ht="38.25">
      <c r="A10937" s="356">
        <v>20205</v>
      </c>
      <c r="B10937" s="357" t="s">
        <v>11382</v>
      </c>
      <c r="C10937" s="356" t="s">
        <v>645</v>
      </c>
      <c r="D10937" s="358">
        <v>1.92</v>
      </c>
    </row>
    <row r="10938" spans="1:4" ht="38.25">
      <c r="A10938" s="356">
        <v>4412</v>
      </c>
      <c r="B10938" s="357" t="s">
        <v>11383</v>
      </c>
      <c r="C10938" s="356" t="s">
        <v>645</v>
      </c>
      <c r="D10938" s="358">
        <v>1.1499999999999999</v>
      </c>
    </row>
    <row r="10939" spans="1:4" ht="38.25">
      <c r="A10939" s="356">
        <v>4408</v>
      </c>
      <c r="B10939" s="357" t="s">
        <v>11384</v>
      </c>
      <c r="C10939" s="356" t="s">
        <v>645</v>
      </c>
      <c r="D10939" s="358">
        <v>1.43</v>
      </c>
    </row>
    <row r="10940" spans="1:4" ht="25.5">
      <c r="A10940" s="356">
        <v>10559</v>
      </c>
      <c r="B10940" s="357" t="s">
        <v>11385</v>
      </c>
      <c r="C10940" s="356" t="s">
        <v>641</v>
      </c>
      <c r="D10940" s="358">
        <v>2785</v>
      </c>
    </row>
    <row r="10941" spans="1:4" ht="25.5">
      <c r="A10941" s="356">
        <v>10664</v>
      </c>
      <c r="B10941" s="357" t="s">
        <v>11386</v>
      </c>
      <c r="C10941" s="356" t="s">
        <v>641</v>
      </c>
      <c r="D10941" s="358">
        <v>7569.03</v>
      </c>
    </row>
    <row r="10942" spans="1:4" ht="25.5">
      <c r="A10942" s="356">
        <v>36250</v>
      </c>
      <c r="B10942" s="357" t="s">
        <v>11387</v>
      </c>
      <c r="C10942" s="356" t="s">
        <v>645</v>
      </c>
      <c r="D10942" s="358">
        <v>4.78</v>
      </c>
    </row>
    <row r="10943" spans="1:4">
      <c r="A10943" s="356">
        <v>10857</v>
      </c>
      <c r="B10943" s="357" t="s">
        <v>11388</v>
      </c>
      <c r="C10943" s="356" t="s">
        <v>645</v>
      </c>
      <c r="D10943" s="358">
        <v>12.02</v>
      </c>
    </row>
    <row r="10944" spans="1:4" ht="25.5">
      <c r="A10944" s="356">
        <v>4803</v>
      </c>
      <c r="B10944" s="357" t="s">
        <v>11389</v>
      </c>
      <c r="C10944" s="356" t="s">
        <v>645</v>
      </c>
      <c r="D10944" s="358">
        <v>27.28</v>
      </c>
    </row>
    <row r="10945" spans="1:4" ht="38.25">
      <c r="A10945" s="356">
        <v>6186</v>
      </c>
      <c r="B10945" s="357" t="s">
        <v>11390</v>
      </c>
      <c r="C10945" s="356" t="s">
        <v>645</v>
      </c>
      <c r="D10945" s="358">
        <v>13.88</v>
      </c>
    </row>
    <row r="10946" spans="1:4" ht="25.5">
      <c r="A10946" s="356">
        <v>4829</v>
      </c>
      <c r="B10946" s="357" t="s">
        <v>11391</v>
      </c>
      <c r="C10946" s="356" t="s">
        <v>645</v>
      </c>
      <c r="D10946" s="358">
        <v>45.06</v>
      </c>
    </row>
    <row r="10947" spans="1:4" ht="25.5">
      <c r="A10947" s="356">
        <v>39829</v>
      </c>
      <c r="B10947" s="357" t="s">
        <v>11392</v>
      </c>
      <c r="C10947" s="356" t="s">
        <v>645</v>
      </c>
      <c r="D10947" s="358">
        <v>27.46</v>
      </c>
    </row>
    <row r="10948" spans="1:4" ht="51">
      <c r="A10948" s="356">
        <v>20231</v>
      </c>
      <c r="B10948" s="357" t="s">
        <v>11393</v>
      </c>
      <c r="C10948" s="356" t="s">
        <v>645</v>
      </c>
      <c r="D10948" s="358">
        <v>41.67</v>
      </c>
    </row>
    <row r="10949" spans="1:4">
      <c r="A10949" s="356">
        <v>4804</v>
      </c>
      <c r="B10949" s="357" t="s">
        <v>11394</v>
      </c>
      <c r="C10949" s="356" t="s">
        <v>645</v>
      </c>
      <c r="D10949" s="358">
        <v>20.94</v>
      </c>
    </row>
    <row r="10950" spans="1:4" ht="25.5">
      <c r="A10950" s="356">
        <v>34680</v>
      </c>
      <c r="B10950" s="357" t="s">
        <v>11395</v>
      </c>
      <c r="C10950" s="356" t="s">
        <v>645</v>
      </c>
      <c r="D10950" s="358">
        <v>30.6</v>
      </c>
    </row>
    <row r="10951" spans="1:4" ht="38.25">
      <c r="A10951" s="356">
        <v>11573</v>
      </c>
      <c r="B10951" s="357" t="s">
        <v>11396</v>
      </c>
      <c r="C10951" s="356" t="s">
        <v>641</v>
      </c>
      <c r="D10951" s="358">
        <v>6.24</v>
      </c>
    </row>
    <row r="10952" spans="1:4">
      <c r="A10952" s="356">
        <v>38401</v>
      </c>
      <c r="B10952" s="357" t="s">
        <v>11397</v>
      </c>
      <c r="C10952" s="356" t="s">
        <v>641</v>
      </c>
      <c r="D10952" s="358">
        <v>16.12</v>
      </c>
    </row>
    <row r="10953" spans="1:4" ht="38.25">
      <c r="A10953" s="356">
        <v>11575</v>
      </c>
      <c r="B10953" s="357" t="s">
        <v>11398</v>
      </c>
      <c r="C10953" s="356" t="s">
        <v>641</v>
      </c>
      <c r="D10953" s="358">
        <v>60.19</v>
      </c>
    </row>
    <row r="10954" spans="1:4" ht="51">
      <c r="A10954" s="356">
        <v>38179</v>
      </c>
      <c r="B10954" s="357" t="s">
        <v>11399</v>
      </c>
      <c r="C10954" s="356" t="s">
        <v>641</v>
      </c>
      <c r="D10954" s="358">
        <v>49.77</v>
      </c>
    </row>
    <row r="10955" spans="1:4" ht="25.5">
      <c r="A10955" s="356">
        <v>20256</v>
      </c>
      <c r="B10955" s="357" t="s">
        <v>11400</v>
      </c>
      <c r="C10955" s="356" t="s">
        <v>641</v>
      </c>
      <c r="D10955" s="358">
        <v>0.34</v>
      </c>
    </row>
    <row r="10956" spans="1:4" ht="51">
      <c r="A10956" s="356">
        <v>14511</v>
      </c>
      <c r="B10956" s="357" t="s">
        <v>11401</v>
      </c>
      <c r="C10956" s="356" t="s">
        <v>641</v>
      </c>
      <c r="D10956" s="358">
        <v>647896.53</v>
      </c>
    </row>
    <row r="10957" spans="1:4" ht="51">
      <c r="A10957" s="356">
        <v>10642</v>
      </c>
      <c r="B10957" s="357" t="s">
        <v>11402</v>
      </c>
      <c r="C10957" s="356" t="s">
        <v>641</v>
      </c>
      <c r="D10957" s="358">
        <v>610350</v>
      </c>
    </row>
    <row r="10958" spans="1:4" ht="63.75">
      <c r="A10958" s="356">
        <v>14489</v>
      </c>
      <c r="B10958" s="357" t="s">
        <v>11403</v>
      </c>
      <c r="C10958" s="356" t="s">
        <v>641</v>
      </c>
      <c r="D10958" s="358">
        <v>541369.09</v>
      </c>
    </row>
    <row r="10959" spans="1:4" ht="51">
      <c r="A10959" s="356">
        <v>14513</v>
      </c>
      <c r="B10959" s="357" t="s">
        <v>11404</v>
      </c>
      <c r="C10959" s="356" t="s">
        <v>641</v>
      </c>
      <c r="D10959" s="358">
        <v>406039.67</v>
      </c>
    </row>
    <row r="10960" spans="1:4" ht="51">
      <c r="A10960" s="356">
        <v>13600</v>
      </c>
      <c r="B10960" s="357" t="s">
        <v>11405</v>
      </c>
      <c r="C10960" s="356" t="s">
        <v>641</v>
      </c>
      <c r="D10960" s="358">
        <v>523905.51</v>
      </c>
    </row>
    <row r="10961" spans="1:4" ht="51">
      <c r="A10961" s="356">
        <v>10646</v>
      </c>
      <c r="B10961" s="357" t="s">
        <v>11406</v>
      </c>
      <c r="C10961" s="356" t="s">
        <v>641</v>
      </c>
      <c r="D10961" s="358">
        <v>390536.65</v>
      </c>
    </row>
    <row r="10962" spans="1:4" ht="51">
      <c r="A10962" s="356">
        <v>6070</v>
      </c>
      <c r="B10962" s="357" t="s">
        <v>11407</v>
      </c>
      <c r="C10962" s="356" t="s">
        <v>641</v>
      </c>
      <c r="D10962" s="358">
        <v>533620.27</v>
      </c>
    </row>
    <row r="10963" spans="1:4" ht="51">
      <c r="A10963" s="356">
        <v>6069</v>
      </c>
      <c r="B10963" s="357" t="s">
        <v>11408</v>
      </c>
      <c r="C10963" s="356" t="s">
        <v>641</v>
      </c>
      <c r="D10963" s="358">
        <v>117884.76</v>
      </c>
    </row>
    <row r="10964" spans="1:4" ht="38.25">
      <c r="A10964" s="356">
        <v>14626</v>
      </c>
      <c r="B10964" s="357" t="s">
        <v>11409</v>
      </c>
      <c r="C10964" s="356" t="s">
        <v>641</v>
      </c>
      <c r="D10964" s="358">
        <v>584192.16</v>
      </c>
    </row>
    <row r="10965" spans="1:4" ht="38.25">
      <c r="A10965" s="356">
        <v>6067</v>
      </c>
      <c r="B10965" s="357" t="s">
        <v>11410</v>
      </c>
      <c r="C10965" s="356" t="s">
        <v>641</v>
      </c>
      <c r="D10965" s="358">
        <v>479560.72</v>
      </c>
    </row>
    <row r="10966" spans="1:4">
      <c r="A10966" s="356">
        <v>38393</v>
      </c>
      <c r="B10966" s="357" t="s">
        <v>11411</v>
      </c>
      <c r="C10966" s="356" t="s">
        <v>641</v>
      </c>
      <c r="D10966" s="358">
        <v>15.99</v>
      </c>
    </row>
    <row r="10967" spans="1:4">
      <c r="A10967" s="356">
        <v>38390</v>
      </c>
      <c r="B10967" s="357" t="s">
        <v>11412</v>
      </c>
      <c r="C10967" s="356" t="s">
        <v>641</v>
      </c>
      <c r="D10967" s="358">
        <v>35.46</v>
      </c>
    </row>
    <row r="10968" spans="1:4" ht="25.5">
      <c r="A10968" s="356">
        <v>36532</v>
      </c>
      <c r="B10968" s="357" t="s">
        <v>11413</v>
      </c>
      <c r="C10968" s="356" t="s">
        <v>641</v>
      </c>
      <c r="D10968" s="358">
        <v>27984.39</v>
      </c>
    </row>
    <row r="10969" spans="1:4" ht="38.25">
      <c r="A10969" s="356">
        <v>11578</v>
      </c>
      <c r="B10969" s="357" t="s">
        <v>11414</v>
      </c>
      <c r="C10969" s="356" t="s">
        <v>641</v>
      </c>
      <c r="D10969" s="358">
        <v>12.99</v>
      </c>
    </row>
    <row r="10970" spans="1:4" ht="51">
      <c r="A10970" s="356">
        <v>11577</v>
      </c>
      <c r="B10970" s="357" t="s">
        <v>11415</v>
      </c>
      <c r="C10970" s="356" t="s">
        <v>641</v>
      </c>
      <c r="D10970" s="358">
        <v>12.4</v>
      </c>
    </row>
    <row r="10971" spans="1:4" ht="63.75">
      <c r="A10971" s="356">
        <v>42432</v>
      </c>
      <c r="B10971" s="357" t="s">
        <v>11416</v>
      </c>
      <c r="C10971" s="356" t="s">
        <v>641</v>
      </c>
      <c r="D10971" s="358">
        <v>1857.71</v>
      </c>
    </row>
    <row r="10972" spans="1:4" ht="63.75">
      <c r="A10972" s="356">
        <v>42437</v>
      </c>
      <c r="B10972" s="357" t="s">
        <v>11417</v>
      </c>
      <c r="C10972" s="356" t="s">
        <v>641</v>
      </c>
      <c r="D10972" s="358">
        <v>1412.35</v>
      </c>
    </row>
    <row r="10973" spans="1:4" ht="25.5">
      <c r="A10973" s="356">
        <v>1116</v>
      </c>
      <c r="B10973" s="357" t="s">
        <v>11418</v>
      </c>
      <c r="C10973" s="356" t="s">
        <v>645</v>
      </c>
      <c r="D10973" s="358">
        <v>22</v>
      </c>
    </row>
    <row r="10974" spans="1:4" ht="25.5">
      <c r="A10974" s="356">
        <v>1115</v>
      </c>
      <c r="B10974" s="357" t="s">
        <v>11419</v>
      </c>
      <c r="C10974" s="356" t="s">
        <v>645</v>
      </c>
      <c r="D10974" s="358">
        <v>26.36</v>
      </c>
    </row>
    <row r="10975" spans="1:4" ht="25.5">
      <c r="A10975" s="356">
        <v>1113</v>
      </c>
      <c r="B10975" s="357" t="s">
        <v>11420</v>
      </c>
      <c r="C10975" s="356" t="s">
        <v>645</v>
      </c>
      <c r="D10975" s="358">
        <v>30.82</v>
      </c>
    </row>
    <row r="10976" spans="1:4" ht="25.5">
      <c r="A10976" s="356">
        <v>1114</v>
      </c>
      <c r="B10976" s="357" t="s">
        <v>11421</v>
      </c>
      <c r="C10976" s="356" t="s">
        <v>645</v>
      </c>
      <c r="D10976" s="358">
        <v>36.71</v>
      </c>
    </row>
    <row r="10977" spans="1:4" ht="25.5">
      <c r="A10977" s="356">
        <v>40873</v>
      </c>
      <c r="B10977" s="357" t="s">
        <v>11422</v>
      </c>
      <c r="C10977" s="356" t="s">
        <v>645</v>
      </c>
      <c r="D10977" s="358">
        <v>28.73</v>
      </c>
    </row>
    <row r="10978" spans="1:4" ht="25.5">
      <c r="A10978" s="356">
        <v>20214</v>
      </c>
      <c r="B10978" s="357" t="s">
        <v>11423</v>
      </c>
      <c r="C10978" s="356" t="s">
        <v>641</v>
      </c>
      <c r="D10978" s="358">
        <v>45.23</v>
      </c>
    </row>
    <row r="10979" spans="1:4" ht="38.25">
      <c r="A10979" s="356">
        <v>11064</v>
      </c>
      <c r="B10979" s="357" t="s">
        <v>11424</v>
      </c>
      <c r="C10979" s="356" t="s">
        <v>641</v>
      </c>
      <c r="D10979" s="358">
        <v>19.18</v>
      </c>
    </row>
    <row r="10980" spans="1:4" ht="38.25">
      <c r="A10980" s="356">
        <v>7237</v>
      </c>
      <c r="B10980" s="357" t="s">
        <v>11425</v>
      </c>
      <c r="C10980" s="356" t="s">
        <v>641</v>
      </c>
      <c r="D10980" s="358">
        <v>26.16</v>
      </c>
    </row>
    <row r="10981" spans="1:4">
      <c r="A10981" s="356">
        <v>11757</v>
      </c>
      <c r="B10981" s="357" t="s">
        <v>11426</v>
      </c>
      <c r="C10981" s="356" t="s">
        <v>641</v>
      </c>
      <c r="D10981" s="358">
        <v>29.45</v>
      </c>
    </row>
    <row r="10982" spans="1:4" ht="38.25">
      <c r="A10982" s="356">
        <v>11758</v>
      </c>
      <c r="B10982" s="357" t="s">
        <v>11427</v>
      </c>
      <c r="C10982" s="356" t="s">
        <v>641</v>
      </c>
      <c r="D10982" s="358">
        <v>75.900000000000006</v>
      </c>
    </row>
    <row r="10983" spans="1:4" ht="25.5">
      <c r="A10983" s="356">
        <v>37526</v>
      </c>
      <c r="B10983" s="357" t="s">
        <v>11428</v>
      </c>
      <c r="C10983" s="356" t="s">
        <v>641</v>
      </c>
      <c r="D10983" s="358">
        <v>2.66</v>
      </c>
    </row>
    <row r="10984" spans="1:4" ht="25.5">
      <c r="A10984" s="356">
        <v>6076</v>
      </c>
      <c r="B10984" s="357" t="s">
        <v>11429</v>
      </c>
      <c r="C10984" s="356" t="s">
        <v>639</v>
      </c>
      <c r="D10984" s="358">
        <v>54.75</v>
      </c>
    </row>
    <row r="10985" spans="1:4">
      <c r="A10985" s="356">
        <v>13109</v>
      </c>
      <c r="B10985" s="357" t="s">
        <v>11430</v>
      </c>
      <c r="C10985" s="356" t="s">
        <v>641</v>
      </c>
      <c r="D10985" s="358">
        <v>261.3</v>
      </c>
    </row>
    <row r="10986" spans="1:4">
      <c r="A10986" s="356">
        <v>13110</v>
      </c>
      <c r="B10986" s="357" t="s">
        <v>11431</v>
      </c>
      <c r="C10986" s="356" t="s">
        <v>641</v>
      </c>
      <c r="D10986" s="358">
        <v>343.89</v>
      </c>
    </row>
    <row r="10987" spans="1:4" ht="25.5">
      <c r="A10987" s="356">
        <v>7581</v>
      </c>
      <c r="B10987" s="357" t="s">
        <v>11432</v>
      </c>
      <c r="C10987" s="356" t="s">
        <v>641</v>
      </c>
      <c r="D10987" s="358">
        <v>3.97</v>
      </c>
    </row>
    <row r="10988" spans="1:4" ht="25.5">
      <c r="A10988" s="356">
        <v>4509</v>
      </c>
      <c r="B10988" s="357" t="s">
        <v>11433</v>
      </c>
      <c r="C10988" s="356" t="s">
        <v>645</v>
      </c>
      <c r="D10988" s="358">
        <v>4.13</v>
      </c>
    </row>
    <row r="10989" spans="1:4" ht="25.5">
      <c r="A10989" s="356">
        <v>4512</v>
      </c>
      <c r="B10989" s="357" t="s">
        <v>11434</v>
      </c>
      <c r="C10989" s="356" t="s">
        <v>645</v>
      </c>
      <c r="D10989" s="358">
        <v>1.97</v>
      </c>
    </row>
    <row r="10990" spans="1:4" ht="25.5">
      <c r="A10990" s="356">
        <v>4517</v>
      </c>
      <c r="B10990" s="357" t="s">
        <v>11435</v>
      </c>
      <c r="C10990" s="356" t="s">
        <v>645</v>
      </c>
      <c r="D10990" s="358">
        <v>2.85</v>
      </c>
    </row>
    <row r="10991" spans="1:4" ht="38.25">
      <c r="A10991" s="356">
        <v>20206</v>
      </c>
      <c r="B10991" s="357" t="s">
        <v>11436</v>
      </c>
      <c r="C10991" s="356" t="s">
        <v>645</v>
      </c>
      <c r="D10991" s="358">
        <v>5.19</v>
      </c>
    </row>
    <row r="10992" spans="1:4" ht="38.25">
      <c r="A10992" s="356">
        <v>4460</v>
      </c>
      <c r="B10992" s="357" t="s">
        <v>11437</v>
      </c>
      <c r="C10992" s="356" t="s">
        <v>645</v>
      </c>
      <c r="D10992" s="358">
        <v>5.32</v>
      </c>
    </row>
    <row r="10993" spans="1:4" ht="38.25">
      <c r="A10993" s="356">
        <v>4417</v>
      </c>
      <c r="B10993" s="357" t="s">
        <v>11438</v>
      </c>
      <c r="C10993" s="356" t="s">
        <v>645</v>
      </c>
      <c r="D10993" s="358">
        <v>4.0999999999999996</v>
      </c>
    </row>
    <row r="10994" spans="1:4" ht="38.25">
      <c r="A10994" s="356">
        <v>4415</v>
      </c>
      <c r="B10994" s="357" t="s">
        <v>11439</v>
      </c>
      <c r="C10994" s="356" t="s">
        <v>645</v>
      </c>
      <c r="D10994" s="358">
        <v>2.85</v>
      </c>
    </row>
    <row r="10995" spans="1:4">
      <c r="A10995" s="356">
        <v>37373</v>
      </c>
      <c r="B10995" s="357" t="s">
        <v>11440</v>
      </c>
      <c r="C10995" s="356" t="s">
        <v>644</v>
      </c>
      <c r="D10995" s="358">
        <v>0.06</v>
      </c>
    </row>
    <row r="10996" spans="1:4">
      <c r="A10996" s="356">
        <v>40864</v>
      </c>
      <c r="B10996" s="357" t="s">
        <v>11441</v>
      </c>
      <c r="C10996" s="356" t="s">
        <v>759</v>
      </c>
      <c r="D10996" s="358">
        <v>11.13</v>
      </c>
    </row>
    <row r="10997" spans="1:4" ht="25.5">
      <c r="A10997" s="356">
        <v>4734</v>
      </c>
      <c r="B10997" s="357" t="s">
        <v>11442</v>
      </c>
      <c r="C10997" s="356" t="s">
        <v>639</v>
      </c>
      <c r="D10997" s="358">
        <v>102.16</v>
      </c>
    </row>
    <row r="10998" spans="1:4" ht="25.5">
      <c r="A10998" s="356">
        <v>6085</v>
      </c>
      <c r="B10998" s="357" t="s">
        <v>11443</v>
      </c>
      <c r="C10998" s="356" t="s">
        <v>640</v>
      </c>
      <c r="D10998" s="358">
        <v>4.17</v>
      </c>
    </row>
    <row r="10999" spans="1:4">
      <c r="A10999" s="356">
        <v>38396</v>
      </c>
      <c r="B10999" s="357" t="s">
        <v>11444</v>
      </c>
      <c r="C10999" s="356" t="s">
        <v>641</v>
      </c>
      <c r="D10999" s="358">
        <v>442.63</v>
      </c>
    </row>
    <row r="11000" spans="1:4" ht="25.5">
      <c r="A11000" s="356">
        <v>11622</v>
      </c>
      <c r="B11000" s="357" t="s">
        <v>11445</v>
      </c>
      <c r="C11000" s="356" t="s">
        <v>638</v>
      </c>
      <c r="D11000" s="358">
        <v>55.19</v>
      </c>
    </row>
    <row r="11001" spans="1:4" ht="38.25">
      <c r="A11001" s="356">
        <v>43143</v>
      </c>
      <c r="B11001" s="357" t="s">
        <v>11446</v>
      </c>
      <c r="C11001" s="356" t="s">
        <v>640</v>
      </c>
      <c r="D11001" s="358">
        <v>20.84</v>
      </c>
    </row>
    <row r="11002" spans="1:4">
      <c r="A11002" s="356">
        <v>7317</v>
      </c>
      <c r="B11002" s="357" t="s">
        <v>11447</v>
      </c>
      <c r="C11002" s="356" t="s">
        <v>638</v>
      </c>
      <c r="D11002" s="358">
        <v>65.53</v>
      </c>
    </row>
    <row r="11003" spans="1:4" ht="25.5">
      <c r="A11003" s="356">
        <v>142</v>
      </c>
      <c r="B11003" s="357" t="s">
        <v>11448</v>
      </c>
      <c r="C11003" s="356" t="s">
        <v>642</v>
      </c>
      <c r="D11003" s="358">
        <v>26.04</v>
      </c>
    </row>
    <row r="11004" spans="1:4" ht="38.25">
      <c r="A11004" s="356">
        <v>43142</v>
      </c>
      <c r="B11004" s="357" t="s">
        <v>11449</v>
      </c>
      <c r="C11004" s="356" t="s">
        <v>640</v>
      </c>
      <c r="D11004" s="358">
        <v>118.29</v>
      </c>
    </row>
    <row r="11005" spans="1:4" ht="25.5">
      <c r="A11005" s="356">
        <v>38123</v>
      </c>
      <c r="B11005" s="357" t="s">
        <v>11450</v>
      </c>
      <c r="C11005" s="356" t="s">
        <v>638</v>
      </c>
      <c r="D11005" s="358">
        <v>67.95</v>
      </c>
    </row>
    <row r="11006" spans="1:4" ht="38.25">
      <c r="A11006" s="356">
        <v>42701</v>
      </c>
      <c r="B11006" s="357" t="s">
        <v>11451</v>
      </c>
      <c r="C11006" s="356" t="s">
        <v>641</v>
      </c>
      <c r="D11006" s="358">
        <v>57.74</v>
      </c>
    </row>
    <row r="11007" spans="1:4" ht="38.25">
      <c r="A11007" s="356">
        <v>42702</v>
      </c>
      <c r="B11007" s="357" t="s">
        <v>11452</v>
      </c>
      <c r="C11007" s="356" t="s">
        <v>641</v>
      </c>
      <c r="D11007" s="358">
        <v>102.6</v>
      </c>
    </row>
    <row r="11008" spans="1:4" ht="38.25">
      <c r="A11008" s="356">
        <v>37955</v>
      </c>
      <c r="B11008" s="357" t="s">
        <v>11453</v>
      </c>
      <c r="C11008" s="356" t="s">
        <v>641</v>
      </c>
      <c r="D11008" s="358">
        <v>132.97</v>
      </c>
    </row>
    <row r="11009" spans="1:4" ht="38.25">
      <c r="A11009" s="356">
        <v>42699</v>
      </c>
      <c r="B11009" s="357" t="s">
        <v>11454</v>
      </c>
      <c r="C11009" s="356" t="s">
        <v>641</v>
      </c>
      <c r="D11009" s="358">
        <v>35.270000000000003</v>
      </c>
    </row>
    <row r="11010" spans="1:4" ht="38.25">
      <c r="A11010" s="356">
        <v>42700</v>
      </c>
      <c r="B11010" s="357" t="s">
        <v>11455</v>
      </c>
      <c r="C11010" s="356" t="s">
        <v>641</v>
      </c>
      <c r="D11010" s="358">
        <v>100.55</v>
      </c>
    </row>
    <row r="11011" spans="1:4" ht="51">
      <c r="A11011" s="356">
        <v>37743</v>
      </c>
      <c r="B11011" s="357" t="s">
        <v>11456</v>
      </c>
      <c r="C11011" s="356" t="s">
        <v>641</v>
      </c>
      <c r="D11011" s="358">
        <v>213164.72</v>
      </c>
    </row>
    <row r="11012" spans="1:4" ht="51">
      <c r="A11012" s="356">
        <v>37744</v>
      </c>
      <c r="B11012" s="357" t="s">
        <v>11457</v>
      </c>
      <c r="C11012" s="356" t="s">
        <v>641</v>
      </c>
      <c r="D11012" s="358">
        <v>250641.6</v>
      </c>
    </row>
    <row r="11013" spans="1:4" ht="51">
      <c r="A11013" s="356">
        <v>37741</v>
      </c>
      <c r="B11013" s="357" t="s">
        <v>11458</v>
      </c>
      <c r="C11013" s="356" t="s">
        <v>641</v>
      </c>
      <c r="D11013" s="358">
        <v>193829.51</v>
      </c>
    </row>
    <row r="11014" spans="1:4" ht="38.25">
      <c r="A11014" s="356">
        <v>39396</v>
      </c>
      <c r="B11014" s="357" t="s">
        <v>11459</v>
      </c>
      <c r="C11014" s="356" t="s">
        <v>641</v>
      </c>
      <c r="D11014" s="358">
        <v>66.2</v>
      </c>
    </row>
    <row r="11015" spans="1:4" ht="38.25">
      <c r="A11015" s="356">
        <v>39392</v>
      </c>
      <c r="B11015" s="357" t="s">
        <v>11460</v>
      </c>
      <c r="C11015" s="356" t="s">
        <v>641</v>
      </c>
      <c r="D11015" s="358">
        <v>74.680000000000007</v>
      </c>
    </row>
    <row r="11016" spans="1:4" ht="38.25">
      <c r="A11016" s="356">
        <v>39393</v>
      </c>
      <c r="B11016" s="357" t="s">
        <v>11461</v>
      </c>
      <c r="C11016" s="356" t="s">
        <v>641</v>
      </c>
      <c r="D11016" s="358">
        <v>46.18</v>
      </c>
    </row>
    <row r="11017" spans="1:4" ht="38.25">
      <c r="A11017" s="356">
        <v>39394</v>
      </c>
      <c r="B11017" s="357" t="s">
        <v>11462</v>
      </c>
      <c r="C11017" s="356" t="s">
        <v>641</v>
      </c>
      <c r="D11017" s="358">
        <v>51.98</v>
      </c>
    </row>
    <row r="11018" spans="1:4" ht="38.25">
      <c r="A11018" s="356">
        <v>39395</v>
      </c>
      <c r="B11018" s="357" t="s">
        <v>11463</v>
      </c>
      <c r="C11018" s="356" t="s">
        <v>641</v>
      </c>
      <c r="D11018" s="358">
        <v>48.34</v>
      </c>
    </row>
    <row r="11019" spans="1:4" ht="38.25">
      <c r="A11019" s="356">
        <v>14618</v>
      </c>
      <c r="B11019" s="357" t="s">
        <v>11464</v>
      </c>
      <c r="C11019" s="356" t="s">
        <v>641</v>
      </c>
      <c r="D11019" s="358">
        <v>1536.17</v>
      </c>
    </row>
    <row r="11020" spans="1:4" ht="51">
      <c r="A11020" s="356">
        <v>40269</v>
      </c>
      <c r="B11020" s="357" t="s">
        <v>11465</v>
      </c>
      <c r="C11020" s="356" t="s">
        <v>641</v>
      </c>
      <c r="D11020" s="358">
        <v>6189.14</v>
      </c>
    </row>
    <row r="11021" spans="1:4">
      <c r="A11021" s="356">
        <v>6110</v>
      </c>
      <c r="B11021" s="357" t="s">
        <v>11466</v>
      </c>
      <c r="C11021" s="356" t="s">
        <v>644</v>
      </c>
      <c r="D11021" s="358">
        <v>13.66</v>
      </c>
    </row>
    <row r="11022" spans="1:4">
      <c r="A11022" s="356">
        <v>40910</v>
      </c>
      <c r="B11022" s="357" t="s">
        <v>11467</v>
      </c>
      <c r="C11022" s="356" t="s">
        <v>759</v>
      </c>
      <c r="D11022" s="358">
        <v>2420.84</v>
      </c>
    </row>
    <row r="11023" spans="1:4">
      <c r="A11023" s="356">
        <v>6111</v>
      </c>
      <c r="B11023" s="357" t="s">
        <v>11468</v>
      </c>
      <c r="C11023" s="356" t="s">
        <v>644</v>
      </c>
      <c r="D11023" s="358">
        <v>10.17</v>
      </c>
    </row>
    <row r="11024" spans="1:4">
      <c r="A11024" s="356">
        <v>41084</v>
      </c>
      <c r="B11024" s="357" t="s">
        <v>11469</v>
      </c>
      <c r="C11024" s="356" t="s">
        <v>759</v>
      </c>
      <c r="D11024" s="358">
        <v>1801.78</v>
      </c>
    </row>
    <row r="11025" spans="1:4" ht="25.5">
      <c r="A11025" s="356">
        <v>25950</v>
      </c>
      <c r="B11025" s="357" t="s">
        <v>11470</v>
      </c>
      <c r="C11025" s="356" t="s">
        <v>639</v>
      </c>
      <c r="D11025" s="358">
        <v>42.92</v>
      </c>
    </row>
    <row r="11026" spans="1:4" ht="25.5">
      <c r="A11026" s="356">
        <v>38637</v>
      </c>
      <c r="B11026" s="357" t="s">
        <v>11471</v>
      </c>
      <c r="C11026" s="356" t="s">
        <v>641</v>
      </c>
      <c r="D11026" s="358">
        <v>188.51</v>
      </c>
    </row>
    <row r="11027" spans="1:4" ht="25.5">
      <c r="A11027" s="356">
        <v>6150</v>
      </c>
      <c r="B11027" s="357" t="s">
        <v>11472</v>
      </c>
      <c r="C11027" s="356" t="s">
        <v>641</v>
      </c>
      <c r="D11027" s="358">
        <v>190.81</v>
      </c>
    </row>
    <row r="11028" spans="1:4" ht="25.5">
      <c r="A11028" s="356">
        <v>6136</v>
      </c>
      <c r="B11028" s="357" t="s">
        <v>11473</v>
      </c>
      <c r="C11028" s="356" t="s">
        <v>641</v>
      </c>
      <c r="D11028" s="358">
        <v>149.99</v>
      </c>
    </row>
    <row r="11029" spans="1:4" ht="25.5">
      <c r="A11029" s="356">
        <v>38638</v>
      </c>
      <c r="B11029" s="357" t="s">
        <v>11474</v>
      </c>
      <c r="C11029" s="356" t="s">
        <v>641</v>
      </c>
      <c r="D11029" s="358">
        <v>158.85</v>
      </c>
    </row>
    <row r="11030" spans="1:4" ht="25.5">
      <c r="A11030" s="356">
        <v>20262</v>
      </c>
      <c r="B11030" s="357" t="s">
        <v>11475</v>
      </c>
      <c r="C11030" s="356" t="s">
        <v>641</v>
      </c>
      <c r="D11030" s="358">
        <v>14.38</v>
      </c>
    </row>
    <row r="11031" spans="1:4" ht="25.5">
      <c r="A11031" s="356">
        <v>6148</v>
      </c>
      <c r="B11031" s="357" t="s">
        <v>11476</v>
      </c>
      <c r="C11031" s="356" t="s">
        <v>641</v>
      </c>
      <c r="D11031" s="358">
        <v>8.9</v>
      </c>
    </row>
    <row r="11032" spans="1:4" ht="25.5">
      <c r="A11032" s="356">
        <v>6145</v>
      </c>
      <c r="B11032" s="357" t="s">
        <v>11477</v>
      </c>
      <c r="C11032" s="356" t="s">
        <v>641</v>
      </c>
      <c r="D11032" s="358">
        <v>15.96</v>
      </c>
    </row>
    <row r="11033" spans="1:4" ht="25.5">
      <c r="A11033" s="356">
        <v>6149</v>
      </c>
      <c r="B11033" s="357" t="s">
        <v>11478</v>
      </c>
      <c r="C11033" s="356" t="s">
        <v>641</v>
      </c>
      <c r="D11033" s="358">
        <v>15.05</v>
      </c>
    </row>
    <row r="11034" spans="1:4" ht="25.5">
      <c r="A11034" s="356">
        <v>6146</v>
      </c>
      <c r="B11034" s="357" t="s">
        <v>11479</v>
      </c>
      <c r="C11034" s="356" t="s">
        <v>641</v>
      </c>
      <c r="D11034" s="358">
        <v>15.97</v>
      </c>
    </row>
    <row r="11035" spans="1:4" ht="25.5">
      <c r="A11035" s="356">
        <v>26026</v>
      </c>
      <c r="B11035" s="357" t="s">
        <v>11480</v>
      </c>
      <c r="C11035" s="356" t="s">
        <v>638</v>
      </c>
      <c r="D11035" s="358">
        <v>2.19</v>
      </c>
    </row>
    <row r="11036" spans="1:4">
      <c r="A11036" s="356">
        <v>39961</v>
      </c>
      <c r="B11036" s="357" t="s">
        <v>11481</v>
      </c>
      <c r="C11036" s="356" t="s">
        <v>641</v>
      </c>
      <c r="D11036" s="358">
        <v>17.2</v>
      </c>
    </row>
    <row r="11037" spans="1:4" ht="63.75">
      <c r="A11037" s="356">
        <v>42433</v>
      </c>
      <c r="B11037" s="357" t="s">
        <v>11482</v>
      </c>
      <c r="C11037" s="356" t="s">
        <v>641</v>
      </c>
      <c r="D11037" s="358">
        <v>3669.38</v>
      </c>
    </row>
    <row r="11038" spans="1:4" ht="63.75">
      <c r="A11038" s="356">
        <v>42434</v>
      </c>
      <c r="B11038" s="357" t="s">
        <v>11483</v>
      </c>
      <c r="C11038" s="356" t="s">
        <v>641</v>
      </c>
      <c r="D11038" s="358">
        <v>3965.3</v>
      </c>
    </row>
    <row r="11039" spans="1:4" ht="63.75">
      <c r="A11039" s="356">
        <v>42435</v>
      </c>
      <c r="B11039" s="357" t="s">
        <v>11484</v>
      </c>
      <c r="C11039" s="356" t="s">
        <v>641</v>
      </c>
      <c r="D11039" s="358">
        <v>1977.35</v>
      </c>
    </row>
    <row r="11040" spans="1:4" ht="25.5">
      <c r="A11040" s="356">
        <v>38061</v>
      </c>
      <c r="B11040" s="357" t="s">
        <v>11485</v>
      </c>
      <c r="C11040" s="356" t="s">
        <v>641</v>
      </c>
      <c r="D11040" s="358">
        <v>64.83</v>
      </c>
    </row>
    <row r="11041" spans="1:4">
      <c r="A11041" s="356">
        <v>20250</v>
      </c>
      <c r="B11041" s="357" t="s">
        <v>11486</v>
      </c>
      <c r="C11041" s="356" t="s">
        <v>638</v>
      </c>
      <c r="D11041" s="358">
        <v>12</v>
      </c>
    </row>
    <row r="11042" spans="1:4">
      <c r="A11042" s="356">
        <v>13388</v>
      </c>
      <c r="B11042" s="357" t="s">
        <v>11487</v>
      </c>
      <c r="C11042" s="356" t="s">
        <v>638</v>
      </c>
      <c r="D11042" s="358">
        <v>107.06</v>
      </c>
    </row>
    <row r="11043" spans="1:4" ht="25.5">
      <c r="A11043" s="356">
        <v>39914</v>
      </c>
      <c r="B11043" s="357" t="s">
        <v>11488</v>
      </c>
      <c r="C11043" s="356" t="s">
        <v>638</v>
      </c>
      <c r="D11043" s="358">
        <v>261.88</v>
      </c>
    </row>
    <row r="11044" spans="1:4" ht="38.25">
      <c r="A11044" s="356">
        <v>12732</v>
      </c>
      <c r="B11044" s="357" t="s">
        <v>11489</v>
      </c>
      <c r="C11044" s="356" t="s">
        <v>641</v>
      </c>
      <c r="D11044" s="358">
        <v>302.17</v>
      </c>
    </row>
    <row r="11045" spans="1:4">
      <c r="A11045" s="356">
        <v>6160</v>
      </c>
      <c r="B11045" s="357" t="s">
        <v>11490</v>
      </c>
      <c r="C11045" s="356" t="s">
        <v>644</v>
      </c>
      <c r="D11045" s="358">
        <v>13.66</v>
      </c>
    </row>
    <row r="11046" spans="1:4">
      <c r="A11046" s="356">
        <v>41087</v>
      </c>
      <c r="B11046" s="357" t="s">
        <v>11491</v>
      </c>
      <c r="C11046" s="356" t="s">
        <v>759</v>
      </c>
      <c r="D11046" s="358">
        <v>2420.84</v>
      </c>
    </row>
    <row r="11047" spans="1:4" ht="25.5">
      <c r="A11047" s="356">
        <v>6166</v>
      </c>
      <c r="B11047" s="357" t="s">
        <v>11492</v>
      </c>
      <c r="C11047" s="356" t="s">
        <v>644</v>
      </c>
      <c r="D11047" s="358">
        <v>18.309999999999999</v>
      </c>
    </row>
    <row r="11048" spans="1:4" ht="25.5">
      <c r="A11048" s="356">
        <v>41088</v>
      </c>
      <c r="B11048" s="357" t="s">
        <v>11493</v>
      </c>
      <c r="C11048" s="356" t="s">
        <v>759</v>
      </c>
      <c r="D11048" s="358">
        <v>3245.37</v>
      </c>
    </row>
    <row r="11049" spans="1:4" ht="51">
      <c r="A11049" s="356">
        <v>20232</v>
      </c>
      <c r="B11049" s="357" t="s">
        <v>11494</v>
      </c>
      <c r="C11049" s="356" t="s">
        <v>645</v>
      </c>
      <c r="D11049" s="358">
        <v>58.99</v>
      </c>
    </row>
    <row r="11050" spans="1:4" ht="25.5">
      <c r="A11050" s="356">
        <v>10856</v>
      </c>
      <c r="B11050" s="357" t="s">
        <v>11495</v>
      </c>
      <c r="C11050" s="356" t="s">
        <v>645</v>
      </c>
      <c r="D11050" s="358">
        <v>84.17</v>
      </c>
    </row>
    <row r="11051" spans="1:4" ht="38.25">
      <c r="A11051" s="356">
        <v>4828</v>
      </c>
      <c r="B11051" s="357" t="s">
        <v>11496</v>
      </c>
      <c r="C11051" s="356" t="s">
        <v>645</v>
      </c>
      <c r="D11051" s="358">
        <v>67.25</v>
      </c>
    </row>
    <row r="11052" spans="1:4" ht="25.5">
      <c r="A11052" s="356">
        <v>20249</v>
      </c>
      <c r="B11052" s="357" t="s">
        <v>11497</v>
      </c>
      <c r="C11052" s="356" t="s">
        <v>645</v>
      </c>
      <c r="D11052" s="358">
        <v>36.83</v>
      </c>
    </row>
    <row r="11053" spans="1:4" ht="25.5">
      <c r="A11053" s="356">
        <v>11609</v>
      </c>
      <c r="B11053" s="357" t="s">
        <v>11498</v>
      </c>
      <c r="C11053" s="356" t="s">
        <v>640</v>
      </c>
      <c r="D11053" s="358">
        <v>9.17</v>
      </c>
    </row>
    <row r="11054" spans="1:4" ht="25.5">
      <c r="A11054" s="356">
        <v>20083</v>
      </c>
      <c r="B11054" s="357" t="s">
        <v>11499</v>
      </c>
      <c r="C11054" s="356" t="s">
        <v>641</v>
      </c>
      <c r="D11054" s="358">
        <v>72.17</v>
      </c>
    </row>
    <row r="11055" spans="1:4">
      <c r="A11055" s="356">
        <v>5318</v>
      </c>
      <c r="B11055" s="357" t="s">
        <v>11500</v>
      </c>
      <c r="C11055" s="356" t="s">
        <v>640</v>
      </c>
      <c r="D11055" s="358">
        <v>12.84</v>
      </c>
    </row>
    <row r="11056" spans="1:4" ht="25.5">
      <c r="A11056" s="356">
        <v>10691</v>
      </c>
      <c r="B11056" s="357" t="s">
        <v>11501</v>
      </c>
      <c r="C11056" s="356" t="s">
        <v>640</v>
      </c>
      <c r="D11056" s="358">
        <v>53.87</v>
      </c>
    </row>
    <row r="11057" spans="1:4" ht="25.5">
      <c r="A11057" s="356">
        <v>12295</v>
      </c>
      <c r="B11057" s="357" t="s">
        <v>11502</v>
      </c>
      <c r="C11057" s="356" t="s">
        <v>641</v>
      </c>
      <c r="D11057" s="358">
        <v>2.89</v>
      </c>
    </row>
    <row r="11058" spans="1:4" ht="25.5">
      <c r="A11058" s="356">
        <v>12296</v>
      </c>
      <c r="B11058" s="357" t="s">
        <v>11503</v>
      </c>
      <c r="C11058" s="356" t="s">
        <v>641</v>
      </c>
      <c r="D11058" s="358">
        <v>3.74</v>
      </c>
    </row>
    <row r="11059" spans="1:4" ht="25.5">
      <c r="A11059" s="356">
        <v>12294</v>
      </c>
      <c r="B11059" s="357" t="s">
        <v>11504</v>
      </c>
      <c r="C11059" s="356" t="s">
        <v>641</v>
      </c>
      <c r="D11059" s="358">
        <v>8.99</v>
      </c>
    </row>
    <row r="11060" spans="1:4" ht="25.5">
      <c r="A11060" s="356">
        <v>14543</v>
      </c>
      <c r="B11060" s="357" t="s">
        <v>11505</v>
      </c>
      <c r="C11060" s="356" t="s">
        <v>641</v>
      </c>
      <c r="D11060" s="358">
        <v>6.42</v>
      </c>
    </row>
    <row r="11061" spans="1:4" ht="25.5">
      <c r="A11061" s="356">
        <v>13329</v>
      </c>
      <c r="B11061" s="357" t="s">
        <v>11506</v>
      </c>
      <c r="C11061" s="356" t="s">
        <v>641</v>
      </c>
      <c r="D11061" s="358">
        <v>3.77</v>
      </c>
    </row>
    <row r="11062" spans="1:4" ht="38.25">
      <c r="A11062" s="356">
        <v>21044</v>
      </c>
      <c r="B11062" s="357" t="s">
        <v>11507</v>
      </c>
      <c r="C11062" s="356" t="s">
        <v>641</v>
      </c>
      <c r="D11062" s="358">
        <v>24.52</v>
      </c>
    </row>
    <row r="11063" spans="1:4" ht="38.25">
      <c r="A11063" s="356">
        <v>21045</v>
      </c>
      <c r="B11063" s="357" t="s">
        <v>11508</v>
      </c>
      <c r="C11063" s="356" t="s">
        <v>641</v>
      </c>
      <c r="D11063" s="358">
        <v>33.590000000000003</v>
      </c>
    </row>
    <row r="11064" spans="1:4" ht="38.25">
      <c r="A11064" s="356">
        <v>21040</v>
      </c>
      <c r="B11064" s="357" t="s">
        <v>11509</v>
      </c>
      <c r="C11064" s="356" t="s">
        <v>641</v>
      </c>
      <c r="D11064" s="358">
        <v>24</v>
      </c>
    </row>
    <row r="11065" spans="1:4" ht="38.25">
      <c r="A11065" s="356">
        <v>21041</v>
      </c>
      <c r="B11065" s="357" t="s">
        <v>11510</v>
      </c>
      <c r="C11065" s="356" t="s">
        <v>641</v>
      </c>
      <c r="D11065" s="358">
        <v>28.97</v>
      </c>
    </row>
    <row r="11066" spans="1:4" ht="38.25">
      <c r="A11066" s="356">
        <v>21047</v>
      </c>
      <c r="B11066" s="357" t="s">
        <v>11511</v>
      </c>
      <c r="C11066" s="356" t="s">
        <v>641</v>
      </c>
      <c r="D11066" s="358">
        <v>36.159999999999997</v>
      </c>
    </row>
    <row r="11067" spans="1:4" ht="38.25">
      <c r="A11067" s="356">
        <v>21043</v>
      </c>
      <c r="B11067" s="357" t="s">
        <v>11512</v>
      </c>
      <c r="C11067" s="356" t="s">
        <v>641</v>
      </c>
      <c r="D11067" s="358">
        <v>35.200000000000003</v>
      </c>
    </row>
    <row r="11068" spans="1:4" ht="38.25">
      <c r="A11068" s="356">
        <v>21042</v>
      </c>
      <c r="B11068" s="357" t="s">
        <v>11513</v>
      </c>
      <c r="C11068" s="356" t="s">
        <v>641</v>
      </c>
      <c r="D11068" s="358">
        <v>27.87</v>
      </c>
    </row>
    <row r="11069" spans="1:4">
      <c r="A11069" s="356">
        <v>14149</v>
      </c>
      <c r="B11069" s="357" t="s">
        <v>11514</v>
      </c>
      <c r="C11069" s="356" t="s">
        <v>761</v>
      </c>
      <c r="D11069" s="358">
        <v>182.04</v>
      </c>
    </row>
    <row r="11070" spans="1:4" ht="51">
      <c r="A11070" s="356">
        <v>38099</v>
      </c>
      <c r="B11070" s="357" t="s">
        <v>11515</v>
      </c>
      <c r="C11070" s="356" t="s">
        <v>641</v>
      </c>
      <c r="D11070" s="358">
        <v>1.22</v>
      </c>
    </row>
    <row r="11071" spans="1:4" ht="51">
      <c r="A11071" s="356">
        <v>38100</v>
      </c>
      <c r="B11071" s="357" t="s">
        <v>11516</v>
      </c>
      <c r="C11071" s="356" t="s">
        <v>641</v>
      </c>
      <c r="D11071" s="358">
        <v>2</v>
      </c>
    </row>
    <row r="11072" spans="1:4" ht="38.25">
      <c r="A11072" s="356">
        <v>20061</v>
      </c>
      <c r="B11072" s="357" t="s">
        <v>11517</v>
      </c>
      <c r="C11072" s="356" t="s">
        <v>641</v>
      </c>
      <c r="D11072" s="358">
        <v>3.38</v>
      </c>
    </row>
    <row r="11073" spans="1:4" ht="38.25">
      <c r="A11073" s="356">
        <v>7576</v>
      </c>
      <c r="B11073" s="357" t="s">
        <v>11518</v>
      </c>
      <c r="C11073" s="356" t="s">
        <v>641</v>
      </c>
      <c r="D11073" s="358">
        <v>163.19999999999999</v>
      </c>
    </row>
    <row r="11074" spans="1:4" ht="25.5">
      <c r="A11074" s="356">
        <v>3384</v>
      </c>
      <c r="B11074" s="357" t="s">
        <v>11519</v>
      </c>
      <c r="C11074" s="356" t="s">
        <v>641</v>
      </c>
      <c r="D11074" s="358">
        <v>5.12</v>
      </c>
    </row>
    <row r="11075" spans="1:4" ht="25.5">
      <c r="A11075" s="356">
        <v>7572</v>
      </c>
      <c r="B11075" s="357" t="s">
        <v>11520</v>
      </c>
      <c r="C11075" s="356" t="s">
        <v>641</v>
      </c>
      <c r="D11075" s="358">
        <v>10.36</v>
      </c>
    </row>
    <row r="11076" spans="1:4" ht="25.5">
      <c r="A11076" s="356">
        <v>3396</v>
      </c>
      <c r="B11076" s="357" t="s">
        <v>11521</v>
      </c>
      <c r="C11076" s="356" t="s">
        <v>641</v>
      </c>
      <c r="D11076" s="358">
        <v>7.34</v>
      </c>
    </row>
    <row r="11077" spans="1:4" ht="25.5">
      <c r="A11077" s="356">
        <v>37590</v>
      </c>
      <c r="B11077" s="357" t="s">
        <v>11522</v>
      </c>
      <c r="C11077" s="356" t="s">
        <v>641</v>
      </c>
      <c r="D11077" s="358">
        <v>20.2</v>
      </c>
    </row>
    <row r="11078" spans="1:4" ht="25.5">
      <c r="A11078" s="356">
        <v>37591</v>
      </c>
      <c r="B11078" s="357" t="s">
        <v>11523</v>
      </c>
      <c r="C11078" s="356" t="s">
        <v>641</v>
      </c>
      <c r="D11078" s="358">
        <v>24.28</v>
      </c>
    </row>
    <row r="11079" spans="1:4" ht="38.25">
      <c r="A11079" s="356">
        <v>12626</v>
      </c>
      <c r="B11079" s="357" t="s">
        <v>11524</v>
      </c>
      <c r="C11079" s="356" t="s">
        <v>641</v>
      </c>
      <c r="D11079" s="358">
        <v>16.22</v>
      </c>
    </row>
    <row r="11080" spans="1:4" ht="25.5">
      <c r="A11080" s="356">
        <v>11033</v>
      </c>
      <c r="B11080" s="357" t="s">
        <v>11525</v>
      </c>
      <c r="C11080" s="356" t="s">
        <v>641</v>
      </c>
      <c r="D11080" s="358">
        <v>6.54</v>
      </c>
    </row>
    <row r="11081" spans="1:4" ht="25.5">
      <c r="A11081" s="356">
        <v>390</v>
      </c>
      <c r="B11081" s="357" t="s">
        <v>11526</v>
      </c>
      <c r="C11081" s="356" t="s">
        <v>641</v>
      </c>
      <c r="D11081" s="358">
        <v>14.75</v>
      </c>
    </row>
    <row r="11082" spans="1:4" ht="51">
      <c r="A11082" s="356">
        <v>42436</v>
      </c>
      <c r="B11082" s="357" t="s">
        <v>11527</v>
      </c>
      <c r="C11082" s="356" t="s">
        <v>641</v>
      </c>
      <c r="D11082" s="358">
        <v>2069.7199999999998</v>
      </c>
    </row>
    <row r="11083" spans="1:4" ht="38.25">
      <c r="A11083" s="356">
        <v>6193</v>
      </c>
      <c r="B11083" s="357" t="s">
        <v>11528</v>
      </c>
      <c r="C11083" s="356" t="s">
        <v>645</v>
      </c>
      <c r="D11083" s="358">
        <v>10.67</v>
      </c>
    </row>
    <row r="11084" spans="1:4" ht="25.5">
      <c r="A11084" s="356">
        <v>6194</v>
      </c>
      <c r="B11084" s="357" t="s">
        <v>11529</v>
      </c>
      <c r="C11084" s="356" t="s">
        <v>645</v>
      </c>
      <c r="D11084" s="358">
        <v>5.81</v>
      </c>
    </row>
    <row r="11085" spans="1:4" ht="25.5">
      <c r="A11085" s="356">
        <v>10567</v>
      </c>
      <c r="B11085" s="357" t="s">
        <v>11530</v>
      </c>
      <c r="C11085" s="356" t="s">
        <v>645</v>
      </c>
      <c r="D11085" s="358">
        <v>9.1999999999999993</v>
      </c>
    </row>
    <row r="11086" spans="1:4" ht="25.5">
      <c r="A11086" s="356">
        <v>6212</v>
      </c>
      <c r="B11086" s="357" t="s">
        <v>11531</v>
      </c>
      <c r="C11086" s="356" t="s">
        <v>645</v>
      </c>
      <c r="D11086" s="358">
        <v>13.5</v>
      </c>
    </row>
    <row r="11087" spans="1:4" ht="38.25">
      <c r="A11087" s="356">
        <v>3993</v>
      </c>
      <c r="B11087" s="357" t="s">
        <v>11532</v>
      </c>
      <c r="C11087" s="356" t="s">
        <v>646</v>
      </c>
      <c r="D11087" s="358">
        <v>68.959999999999994</v>
      </c>
    </row>
    <row r="11088" spans="1:4" ht="38.25">
      <c r="A11088" s="356">
        <v>3990</v>
      </c>
      <c r="B11088" s="357" t="s">
        <v>11533</v>
      </c>
      <c r="C11088" s="356" t="s">
        <v>645</v>
      </c>
      <c r="D11088" s="358">
        <v>12.97</v>
      </c>
    </row>
    <row r="11089" spans="1:4" ht="38.25">
      <c r="A11089" s="356">
        <v>3992</v>
      </c>
      <c r="B11089" s="357" t="s">
        <v>11534</v>
      </c>
      <c r="C11089" s="356" t="s">
        <v>645</v>
      </c>
      <c r="D11089" s="358">
        <v>17.510000000000002</v>
      </c>
    </row>
    <row r="11090" spans="1:4" ht="38.25">
      <c r="A11090" s="356">
        <v>6178</v>
      </c>
      <c r="B11090" s="357" t="s">
        <v>11535</v>
      </c>
      <c r="C11090" s="356" t="s">
        <v>646</v>
      </c>
      <c r="D11090" s="358">
        <v>231.64</v>
      </c>
    </row>
    <row r="11091" spans="1:4" ht="38.25">
      <c r="A11091" s="356">
        <v>6180</v>
      </c>
      <c r="B11091" s="357" t="s">
        <v>11536</v>
      </c>
      <c r="C11091" s="356" t="s">
        <v>646</v>
      </c>
      <c r="D11091" s="358">
        <v>250</v>
      </c>
    </row>
    <row r="11092" spans="1:4" ht="38.25">
      <c r="A11092" s="356">
        <v>6182</v>
      </c>
      <c r="B11092" s="357" t="s">
        <v>11537</v>
      </c>
      <c r="C11092" s="356" t="s">
        <v>646</v>
      </c>
      <c r="D11092" s="358">
        <v>310.31</v>
      </c>
    </row>
    <row r="11093" spans="1:4" ht="38.25">
      <c r="A11093" s="356">
        <v>43614</v>
      </c>
      <c r="B11093" s="357" t="s">
        <v>11538</v>
      </c>
      <c r="C11093" s="356" t="s">
        <v>645</v>
      </c>
      <c r="D11093" s="358">
        <v>8.76</v>
      </c>
    </row>
    <row r="11094" spans="1:4" ht="38.25">
      <c r="A11094" s="356">
        <v>6189</v>
      </c>
      <c r="B11094" s="357" t="s">
        <v>11539</v>
      </c>
      <c r="C11094" s="356" t="s">
        <v>645</v>
      </c>
      <c r="D11094" s="358">
        <v>15.57</v>
      </c>
    </row>
    <row r="11095" spans="1:4" ht="25.5">
      <c r="A11095" s="356">
        <v>6214</v>
      </c>
      <c r="B11095" s="357" t="s">
        <v>11540</v>
      </c>
      <c r="C11095" s="356" t="s">
        <v>646</v>
      </c>
      <c r="D11095" s="358">
        <v>145.1</v>
      </c>
    </row>
    <row r="11096" spans="1:4" ht="38.25">
      <c r="A11096" s="356">
        <v>36153</v>
      </c>
      <c r="B11096" s="357" t="s">
        <v>11541</v>
      </c>
      <c r="C11096" s="356" t="s">
        <v>641</v>
      </c>
      <c r="D11096" s="358">
        <v>189.92</v>
      </c>
    </row>
    <row r="11097" spans="1:4" ht="25.5">
      <c r="A11097" s="356">
        <v>10740</v>
      </c>
      <c r="B11097" s="357" t="s">
        <v>11542</v>
      </c>
      <c r="C11097" s="356" t="s">
        <v>641</v>
      </c>
      <c r="D11097" s="358">
        <v>11580.71</v>
      </c>
    </row>
    <row r="11098" spans="1:4" ht="25.5">
      <c r="A11098" s="356">
        <v>13914</v>
      </c>
      <c r="B11098" s="357" t="s">
        <v>11543</v>
      </c>
      <c r="C11098" s="356" t="s">
        <v>641</v>
      </c>
      <c r="D11098" s="358">
        <v>837.91</v>
      </c>
    </row>
    <row r="11099" spans="1:4" ht="25.5">
      <c r="A11099" s="356">
        <v>10742</v>
      </c>
      <c r="B11099" s="357" t="s">
        <v>11544</v>
      </c>
      <c r="C11099" s="356" t="s">
        <v>641</v>
      </c>
      <c r="D11099" s="358">
        <v>1222.0999999999999</v>
      </c>
    </row>
    <row r="11100" spans="1:4" ht="25.5">
      <c r="A11100" s="356">
        <v>38465</v>
      </c>
      <c r="B11100" s="357" t="s">
        <v>11545</v>
      </c>
      <c r="C11100" s="356" t="s">
        <v>641</v>
      </c>
      <c r="D11100" s="358">
        <v>26.73</v>
      </c>
    </row>
    <row r="11101" spans="1:4">
      <c r="A11101" s="356">
        <v>7543</v>
      </c>
      <c r="B11101" s="357" t="s">
        <v>11546</v>
      </c>
      <c r="C11101" s="356" t="s">
        <v>641</v>
      </c>
      <c r="D11101" s="358">
        <v>3.92</v>
      </c>
    </row>
    <row r="11102" spans="1:4" ht="38.25">
      <c r="A11102" s="356">
        <v>43427</v>
      </c>
      <c r="B11102" s="357" t="s">
        <v>11547</v>
      </c>
      <c r="C11102" s="356" t="s">
        <v>641</v>
      </c>
      <c r="D11102" s="358">
        <v>1612.9</v>
      </c>
    </row>
    <row r="11103" spans="1:4" ht="25.5">
      <c r="A11103" s="356">
        <v>41613</v>
      </c>
      <c r="B11103" s="357" t="s">
        <v>11548</v>
      </c>
      <c r="C11103" s="356" t="s">
        <v>641</v>
      </c>
      <c r="D11103" s="358">
        <v>103.68</v>
      </c>
    </row>
    <row r="11104" spans="1:4" ht="25.5">
      <c r="A11104" s="356">
        <v>41614</v>
      </c>
      <c r="B11104" s="357" t="s">
        <v>11549</v>
      </c>
      <c r="C11104" s="356" t="s">
        <v>641</v>
      </c>
      <c r="D11104" s="358">
        <v>132.1</v>
      </c>
    </row>
    <row r="11105" spans="1:4" ht="25.5">
      <c r="A11105" s="356">
        <v>41615</v>
      </c>
      <c r="B11105" s="357" t="s">
        <v>11550</v>
      </c>
      <c r="C11105" s="356" t="s">
        <v>641</v>
      </c>
      <c r="D11105" s="358">
        <v>204.18</v>
      </c>
    </row>
    <row r="11106" spans="1:4" ht="25.5">
      <c r="A11106" s="356">
        <v>41616</v>
      </c>
      <c r="B11106" s="357" t="s">
        <v>11551</v>
      </c>
      <c r="C11106" s="356" t="s">
        <v>641</v>
      </c>
      <c r="D11106" s="358">
        <v>305.08</v>
      </c>
    </row>
    <row r="11107" spans="1:4" ht="25.5">
      <c r="A11107" s="356">
        <v>41617</v>
      </c>
      <c r="B11107" s="357" t="s">
        <v>11552</v>
      </c>
      <c r="C11107" s="356" t="s">
        <v>641</v>
      </c>
      <c r="D11107" s="358">
        <v>606.61</v>
      </c>
    </row>
    <row r="11108" spans="1:4" ht="25.5">
      <c r="A11108" s="356">
        <v>41618</v>
      </c>
      <c r="B11108" s="357" t="s">
        <v>11553</v>
      </c>
      <c r="C11108" s="356" t="s">
        <v>641</v>
      </c>
      <c r="D11108" s="358">
        <v>1116.74</v>
      </c>
    </row>
    <row r="11109" spans="1:4" ht="51">
      <c r="A11109" s="356">
        <v>43428</v>
      </c>
      <c r="B11109" s="357" t="s">
        <v>11554</v>
      </c>
      <c r="C11109" s="356" t="s">
        <v>641</v>
      </c>
      <c r="D11109" s="358">
        <v>1961.57</v>
      </c>
    </row>
    <row r="11110" spans="1:4" ht="25.5">
      <c r="A11110" s="356">
        <v>41619</v>
      </c>
      <c r="B11110" s="357" t="s">
        <v>11555</v>
      </c>
      <c r="C11110" s="356" t="s">
        <v>641</v>
      </c>
      <c r="D11110" s="358">
        <v>127.09</v>
      </c>
    </row>
    <row r="11111" spans="1:4" ht="25.5">
      <c r="A11111" s="356">
        <v>41620</v>
      </c>
      <c r="B11111" s="357" t="s">
        <v>11556</v>
      </c>
      <c r="C11111" s="356" t="s">
        <v>641</v>
      </c>
      <c r="D11111" s="358">
        <v>160.53</v>
      </c>
    </row>
    <row r="11112" spans="1:4" ht="25.5">
      <c r="A11112" s="356">
        <v>41622</v>
      </c>
      <c r="B11112" s="357" t="s">
        <v>11557</v>
      </c>
      <c r="C11112" s="356" t="s">
        <v>641</v>
      </c>
      <c r="D11112" s="358">
        <v>278.43</v>
      </c>
    </row>
    <row r="11113" spans="1:4" ht="25.5">
      <c r="A11113" s="356">
        <v>41623</v>
      </c>
      <c r="B11113" s="357" t="s">
        <v>11558</v>
      </c>
      <c r="C11113" s="356" t="s">
        <v>641</v>
      </c>
      <c r="D11113" s="358">
        <v>428.1</v>
      </c>
    </row>
    <row r="11114" spans="1:4" ht="25.5">
      <c r="A11114" s="356">
        <v>41624</v>
      </c>
      <c r="B11114" s="357" t="s">
        <v>11559</v>
      </c>
      <c r="C11114" s="356" t="s">
        <v>641</v>
      </c>
      <c r="D11114" s="358">
        <v>802.68</v>
      </c>
    </row>
    <row r="11115" spans="1:4" ht="25.5">
      <c r="A11115" s="356">
        <v>41625</v>
      </c>
      <c r="B11115" s="357" t="s">
        <v>11560</v>
      </c>
      <c r="C11115" s="356" t="s">
        <v>641</v>
      </c>
      <c r="D11115" s="358">
        <v>1234.97</v>
      </c>
    </row>
    <row r="11116" spans="1:4" ht="25.5">
      <c r="A11116" s="356">
        <v>39352</v>
      </c>
      <c r="B11116" s="357" t="s">
        <v>11561</v>
      </c>
      <c r="C11116" s="356" t="s">
        <v>641</v>
      </c>
      <c r="D11116" s="358">
        <v>2.42</v>
      </c>
    </row>
    <row r="11117" spans="1:4" ht="25.5">
      <c r="A11117" s="356">
        <v>39346</v>
      </c>
      <c r="B11117" s="357" t="s">
        <v>11562</v>
      </c>
      <c r="C11117" s="356" t="s">
        <v>641</v>
      </c>
      <c r="D11117" s="358">
        <v>2.42</v>
      </c>
    </row>
    <row r="11118" spans="1:4" ht="25.5">
      <c r="A11118" s="356">
        <v>39350</v>
      </c>
      <c r="B11118" s="357" t="s">
        <v>11563</v>
      </c>
      <c r="C11118" s="356" t="s">
        <v>641</v>
      </c>
      <c r="D11118" s="358">
        <v>2.6</v>
      </c>
    </row>
    <row r="11119" spans="1:4" ht="25.5">
      <c r="A11119" s="356">
        <v>39351</v>
      </c>
      <c r="B11119" s="357" t="s">
        <v>11564</v>
      </c>
      <c r="C11119" s="356" t="s">
        <v>641</v>
      </c>
      <c r="D11119" s="358">
        <v>3.01</v>
      </c>
    </row>
    <row r="11120" spans="1:4" ht="25.5">
      <c r="A11120" s="356">
        <v>38952</v>
      </c>
      <c r="B11120" s="357" t="s">
        <v>11565</v>
      </c>
      <c r="C11120" s="356" t="s">
        <v>641</v>
      </c>
      <c r="D11120" s="358">
        <v>4.37</v>
      </c>
    </row>
    <row r="11121" spans="1:4" ht="25.5">
      <c r="A11121" s="356">
        <v>38953</v>
      </c>
      <c r="B11121" s="357" t="s">
        <v>11566</v>
      </c>
      <c r="C11121" s="356" t="s">
        <v>641</v>
      </c>
      <c r="D11121" s="358">
        <v>6.88</v>
      </c>
    </row>
    <row r="11122" spans="1:4" ht="25.5">
      <c r="A11122" s="356">
        <v>38835</v>
      </c>
      <c r="B11122" s="357" t="s">
        <v>11567</v>
      </c>
      <c r="C11122" s="356" t="s">
        <v>641</v>
      </c>
      <c r="D11122" s="358">
        <v>6.18</v>
      </c>
    </row>
    <row r="11123" spans="1:4" ht="25.5">
      <c r="A11123" s="356">
        <v>38837</v>
      </c>
      <c r="B11123" s="357" t="s">
        <v>11568</v>
      </c>
      <c r="C11123" s="356" t="s">
        <v>641</v>
      </c>
      <c r="D11123" s="358">
        <v>16.079999999999998</v>
      </c>
    </row>
    <row r="11124" spans="1:4" ht="25.5">
      <c r="A11124" s="356">
        <v>38836</v>
      </c>
      <c r="B11124" s="357" t="s">
        <v>11569</v>
      </c>
      <c r="C11124" s="356" t="s">
        <v>641</v>
      </c>
      <c r="D11124" s="358">
        <v>8.9</v>
      </c>
    </row>
    <row r="11125" spans="1:4" ht="38.25">
      <c r="A11125" s="356">
        <v>2666</v>
      </c>
      <c r="B11125" s="357" t="s">
        <v>11570</v>
      </c>
      <c r="C11125" s="356" t="s">
        <v>641</v>
      </c>
      <c r="D11125" s="358">
        <v>5.55</v>
      </c>
    </row>
    <row r="11126" spans="1:4" ht="38.25">
      <c r="A11126" s="356">
        <v>2668</v>
      </c>
      <c r="B11126" s="357" t="s">
        <v>11571</v>
      </c>
      <c r="C11126" s="356" t="s">
        <v>641</v>
      </c>
      <c r="D11126" s="358">
        <v>6.34</v>
      </c>
    </row>
    <row r="11127" spans="1:4" ht="38.25">
      <c r="A11127" s="356">
        <v>2664</v>
      </c>
      <c r="B11127" s="357" t="s">
        <v>11572</v>
      </c>
      <c r="C11127" s="356" t="s">
        <v>641</v>
      </c>
      <c r="D11127" s="358">
        <v>9.35</v>
      </c>
    </row>
    <row r="11128" spans="1:4" ht="38.25">
      <c r="A11128" s="356">
        <v>2662</v>
      </c>
      <c r="B11128" s="357" t="s">
        <v>11573</v>
      </c>
      <c r="C11128" s="356" t="s">
        <v>641</v>
      </c>
      <c r="D11128" s="358">
        <v>11.47</v>
      </c>
    </row>
    <row r="11129" spans="1:4" ht="38.25">
      <c r="A11129" s="356">
        <v>20964</v>
      </c>
      <c r="B11129" s="357" t="s">
        <v>11574</v>
      </c>
      <c r="C11129" s="356" t="s">
        <v>641</v>
      </c>
      <c r="D11129" s="358">
        <v>59.54</v>
      </c>
    </row>
    <row r="11130" spans="1:4" ht="38.25">
      <c r="A11130" s="356">
        <v>10905</v>
      </c>
      <c r="B11130" s="357" t="s">
        <v>11575</v>
      </c>
      <c r="C11130" s="356" t="s">
        <v>641</v>
      </c>
      <c r="D11130" s="358">
        <v>79.88</v>
      </c>
    </row>
    <row r="11131" spans="1:4" ht="25.5">
      <c r="A11131" s="356">
        <v>42703</v>
      </c>
      <c r="B11131" s="357" t="s">
        <v>11576</v>
      </c>
      <c r="C11131" s="356" t="s">
        <v>641</v>
      </c>
      <c r="D11131" s="358">
        <v>112.99</v>
      </c>
    </row>
    <row r="11132" spans="1:4" ht="25.5">
      <c r="A11132" s="356">
        <v>42704</v>
      </c>
      <c r="B11132" s="357" t="s">
        <v>11577</v>
      </c>
      <c r="C11132" s="356" t="s">
        <v>641</v>
      </c>
      <c r="D11132" s="358">
        <v>173.46</v>
      </c>
    </row>
    <row r="11133" spans="1:4" ht="25.5">
      <c r="A11133" s="356">
        <v>42705</v>
      </c>
      <c r="B11133" s="357" t="s">
        <v>11578</v>
      </c>
      <c r="C11133" s="356" t="s">
        <v>641</v>
      </c>
      <c r="D11133" s="358">
        <v>221.31</v>
      </c>
    </row>
    <row r="11134" spans="1:4" ht="25.5">
      <c r="A11134" s="356">
        <v>42706</v>
      </c>
      <c r="B11134" s="357" t="s">
        <v>11579</v>
      </c>
      <c r="C11134" s="356" t="s">
        <v>641</v>
      </c>
      <c r="D11134" s="358">
        <v>274.08999999999997</v>
      </c>
    </row>
    <row r="11135" spans="1:4" ht="25.5">
      <c r="A11135" s="356">
        <v>11289</v>
      </c>
      <c r="B11135" s="357" t="s">
        <v>11580</v>
      </c>
      <c r="C11135" s="356" t="s">
        <v>641</v>
      </c>
      <c r="D11135" s="358">
        <v>104.18</v>
      </c>
    </row>
    <row r="11136" spans="1:4" ht="25.5">
      <c r="A11136" s="356">
        <v>11241</v>
      </c>
      <c r="B11136" s="357" t="s">
        <v>11581</v>
      </c>
      <c r="C11136" s="356" t="s">
        <v>641</v>
      </c>
      <c r="D11136" s="358">
        <v>260.45999999999998</v>
      </c>
    </row>
    <row r="11137" spans="1:4" ht="38.25">
      <c r="A11137" s="356">
        <v>11301</v>
      </c>
      <c r="B11137" s="357" t="s">
        <v>11582</v>
      </c>
      <c r="C11137" s="356" t="s">
        <v>641</v>
      </c>
      <c r="D11137" s="358">
        <v>660.46</v>
      </c>
    </row>
    <row r="11138" spans="1:4" ht="38.25">
      <c r="A11138" s="356">
        <v>21090</v>
      </c>
      <c r="B11138" s="357" t="s">
        <v>11583</v>
      </c>
      <c r="C11138" s="356" t="s">
        <v>641</v>
      </c>
      <c r="D11138" s="358">
        <v>809.3</v>
      </c>
    </row>
    <row r="11139" spans="1:4" ht="38.25">
      <c r="A11139" s="356">
        <v>14112</v>
      </c>
      <c r="B11139" s="357" t="s">
        <v>11584</v>
      </c>
      <c r="C11139" s="356" t="s">
        <v>641</v>
      </c>
      <c r="D11139" s="358">
        <v>337.67</v>
      </c>
    </row>
    <row r="11140" spans="1:4" ht="38.25">
      <c r="A11140" s="356">
        <v>11315</v>
      </c>
      <c r="B11140" s="357" t="s">
        <v>11585</v>
      </c>
      <c r="C11140" s="356" t="s">
        <v>641</v>
      </c>
      <c r="D11140" s="358">
        <v>158.13</v>
      </c>
    </row>
    <row r="11141" spans="1:4" ht="38.25">
      <c r="A11141" s="356">
        <v>21071</v>
      </c>
      <c r="B11141" s="357" t="s">
        <v>11586</v>
      </c>
      <c r="C11141" s="356" t="s">
        <v>641</v>
      </c>
      <c r="D11141" s="358">
        <v>241.86</v>
      </c>
    </row>
    <row r="11142" spans="1:4" ht="38.25">
      <c r="A11142" s="356">
        <v>11316</v>
      </c>
      <c r="B11142" s="357" t="s">
        <v>11587</v>
      </c>
      <c r="C11142" s="356" t="s">
        <v>641</v>
      </c>
      <c r="D11142" s="358">
        <v>520.92999999999995</v>
      </c>
    </row>
    <row r="11143" spans="1:4" ht="38.25">
      <c r="A11143" s="356">
        <v>6243</v>
      </c>
      <c r="B11143" s="357" t="s">
        <v>11588</v>
      </c>
      <c r="C11143" s="356" t="s">
        <v>641</v>
      </c>
      <c r="D11143" s="358">
        <v>600</v>
      </c>
    </row>
    <row r="11144" spans="1:4" ht="38.25">
      <c r="A11144" s="356">
        <v>6240</v>
      </c>
      <c r="B11144" s="357" t="s">
        <v>11589</v>
      </c>
      <c r="C11144" s="356" t="s">
        <v>641</v>
      </c>
      <c r="D11144" s="358">
        <v>794.41</v>
      </c>
    </row>
    <row r="11145" spans="1:4" ht="38.25">
      <c r="A11145" s="356">
        <v>11296</v>
      </c>
      <c r="B11145" s="357" t="s">
        <v>11590</v>
      </c>
      <c r="C11145" s="356" t="s">
        <v>641</v>
      </c>
      <c r="D11145" s="358">
        <v>2531.16</v>
      </c>
    </row>
    <row r="11146" spans="1:4" ht="25.5">
      <c r="A11146" s="356">
        <v>11299</v>
      </c>
      <c r="B11146" s="357" t="s">
        <v>11591</v>
      </c>
      <c r="C11146" s="356" t="s">
        <v>641</v>
      </c>
      <c r="D11146" s="358">
        <v>856.74</v>
      </c>
    </row>
    <row r="11147" spans="1:4" ht="38.25">
      <c r="A11147" s="356">
        <v>11066</v>
      </c>
      <c r="B11147" s="357" t="s">
        <v>11592</v>
      </c>
      <c r="C11147" s="356" t="s">
        <v>641</v>
      </c>
      <c r="D11147" s="358">
        <v>15.91</v>
      </c>
    </row>
    <row r="11148" spans="1:4" ht="38.25">
      <c r="A11148" s="356">
        <v>11065</v>
      </c>
      <c r="B11148" s="357" t="s">
        <v>11593</v>
      </c>
      <c r="C11148" s="356" t="s">
        <v>641</v>
      </c>
      <c r="D11148" s="358">
        <v>18.239999999999998</v>
      </c>
    </row>
    <row r="11149" spans="1:4" ht="25.5">
      <c r="A11149" s="356">
        <v>11688</v>
      </c>
      <c r="B11149" s="357" t="s">
        <v>11594</v>
      </c>
      <c r="C11149" s="356" t="s">
        <v>641</v>
      </c>
      <c r="D11149" s="358">
        <v>473.51</v>
      </c>
    </row>
    <row r="11150" spans="1:4" ht="63.75">
      <c r="A11150" s="356">
        <v>37736</v>
      </c>
      <c r="B11150" s="357" t="s">
        <v>11595</v>
      </c>
      <c r="C11150" s="356" t="s">
        <v>641</v>
      </c>
      <c r="D11150" s="358">
        <v>80950</v>
      </c>
    </row>
    <row r="11151" spans="1:4" ht="38.25">
      <c r="A11151" s="356">
        <v>37739</v>
      </c>
      <c r="B11151" s="357" t="s">
        <v>11596</v>
      </c>
      <c r="C11151" s="356" t="s">
        <v>641</v>
      </c>
      <c r="D11151" s="358">
        <v>99630.76</v>
      </c>
    </row>
    <row r="11152" spans="1:4" ht="38.25">
      <c r="A11152" s="356">
        <v>37740</v>
      </c>
      <c r="B11152" s="357" t="s">
        <v>11597</v>
      </c>
      <c r="C11152" s="356" t="s">
        <v>641</v>
      </c>
      <c r="D11152" s="358">
        <v>56854.51</v>
      </c>
    </row>
    <row r="11153" spans="1:4" ht="38.25">
      <c r="A11153" s="356">
        <v>37738</v>
      </c>
      <c r="B11153" s="357" t="s">
        <v>11598</v>
      </c>
      <c r="C11153" s="356" t="s">
        <v>641</v>
      </c>
      <c r="D11153" s="358">
        <v>67548.58</v>
      </c>
    </row>
    <row r="11154" spans="1:4" ht="38.25">
      <c r="A11154" s="356">
        <v>37737</v>
      </c>
      <c r="B11154" s="357" t="s">
        <v>11599</v>
      </c>
      <c r="C11154" s="356" t="s">
        <v>641</v>
      </c>
      <c r="D11154" s="358">
        <v>53741.05</v>
      </c>
    </row>
    <row r="11155" spans="1:4" ht="25.5">
      <c r="A11155" s="356">
        <v>25014</v>
      </c>
      <c r="B11155" s="357" t="s">
        <v>11600</v>
      </c>
      <c r="C11155" s="356" t="s">
        <v>641</v>
      </c>
      <c r="D11155" s="358">
        <v>112558.39999999999</v>
      </c>
    </row>
    <row r="11156" spans="1:4" ht="25.5">
      <c r="A11156" s="356">
        <v>25013</v>
      </c>
      <c r="B11156" s="357" t="s">
        <v>11601</v>
      </c>
      <c r="C11156" s="356" t="s">
        <v>641</v>
      </c>
      <c r="D11156" s="358">
        <v>117973.12</v>
      </c>
    </row>
    <row r="11157" spans="1:4" ht="25.5">
      <c r="A11157" s="356">
        <v>14405</v>
      </c>
      <c r="B11157" s="357" t="s">
        <v>11602</v>
      </c>
      <c r="C11157" s="356" t="s">
        <v>641</v>
      </c>
      <c r="D11157" s="358">
        <v>138481.35</v>
      </c>
    </row>
    <row r="11158" spans="1:4">
      <c r="A11158" s="356">
        <v>20271</v>
      </c>
      <c r="B11158" s="357" t="s">
        <v>11603</v>
      </c>
      <c r="C11158" s="356" t="s">
        <v>641</v>
      </c>
      <c r="D11158" s="358">
        <v>431.59</v>
      </c>
    </row>
    <row r="11159" spans="1:4">
      <c r="A11159" s="356">
        <v>10423</v>
      </c>
      <c r="B11159" s="357" t="s">
        <v>11604</v>
      </c>
      <c r="C11159" s="356" t="s">
        <v>641</v>
      </c>
      <c r="D11159" s="358">
        <v>316.89</v>
      </c>
    </row>
    <row r="11160" spans="1:4" ht="25.5">
      <c r="A11160" s="356">
        <v>36790</v>
      </c>
      <c r="B11160" s="357" t="s">
        <v>11605</v>
      </c>
      <c r="C11160" s="356" t="s">
        <v>641</v>
      </c>
      <c r="D11160" s="358">
        <v>262.64999999999998</v>
      </c>
    </row>
    <row r="11161" spans="1:4" ht="25.5">
      <c r="A11161" s="356">
        <v>37589</v>
      </c>
      <c r="B11161" s="357" t="s">
        <v>11606</v>
      </c>
      <c r="C11161" s="356" t="s">
        <v>641</v>
      </c>
      <c r="D11161" s="358">
        <v>321.82</v>
      </c>
    </row>
    <row r="11162" spans="1:4" ht="38.25">
      <c r="A11162" s="356">
        <v>11690</v>
      </c>
      <c r="B11162" s="357" t="s">
        <v>11607</v>
      </c>
      <c r="C11162" s="356" t="s">
        <v>641</v>
      </c>
      <c r="D11162" s="358">
        <v>170.96</v>
      </c>
    </row>
    <row r="11163" spans="1:4" ht="25.5">
      <c r="A11163" s="356">
        <v>20234</v>
      </c>
      <c r="B11163" s="357" t="s">
        <v>11608</v>
      </c>
      <c r="C11163" s="356" t="s">
        <v>641</v>
      </c>
      <c r="D11163" s="358">
        <v>216.35</v>
      </c>
    </row>
    <row r="11164" spans="1:4">
      <c r="A11164" s="356">
        <v>4763</v>
      </c>
      <c r="B11164" s="357" t="s">
        <v>11609</v>
      </c>
      <c r="C11164" s="356" t="s">
        <v>644</v>
      </c>
      <c r="D11164" s="358">
        <v>16.75</v>
      </c>
    </row>
    <row r="11165" spans="1:4">
      <c r="A11165" s="356">
        <v>41070</v>
      </c>
      <c r="B11165" s="357" t="s">
        <v>11610</v>
      </c>
      <c r="C11165" s="356" t="s">
        <v>759</v>
      </c>
      <c r="D11165" s="358">
        <v>2970.7</v>
      </c>
    </row>
    <row r="11166" spans="1:4" ht="25.5">
      <c r="A11166" s="356">
        <v>14583</v>
      </c>
      <c r="B11166" s="357" t="s">
        <v>11611</v>
      </c>
      <c r="C11166" s="356" t="s">
        <v>639</v>
      </c>
      <c r="D11166" s="358">
        <v>16.27</v>
      </c>
    </row>
    <row r="11167" spans="1:4" ht="38.25">
      <c r="A11167" s="356">
        <v>11457</v>
      </c>
      <c r="B11167" s="357" t="s">
        <v>11612</v>
      </c>
      <c r="C11167" s="356" t="s">
        <v>641</v>
      </c>
      <c r="D11167" s="358">
        <v>49.21</v>
      </c>
    </row>
    <row r="11168" spans="1:4" ht="25.5">
      <c r="A11168" s="356">
        <v>21121</v>
      </c>
      <c r="B11168" s="357" t="s">
        <v>11613</v>
      </c>
      <c r="C11168" s="356" t="s">
        <v>641</v>
      </c>
      <c r="D11168" s="358">
        <v>4.42</v>
      </c>
    </row>
    <row r="11169" spans="1:4" ht="25.5">
      <c r="A11169" s="356">
        <v>38010</v>
      </c>
      <c r="B11169" s="357" t="s">
        <v>11614</v>
      </c>
      <c r="C11169" s="356" t="s">
        <v>641</v>
      </c>
      <c r="D11169" s="358">
        <v>7.23</v>
      </c>
    </row>
    <row r="11170" spans="1:4" ht="25.5">
      <c r="A11170" s="356">
        <v>38011</v>
      </c>
      <c r="B11170" s="357" t="s">
        <v>11615</v>
      </c>
      <c r="C11170" s="356" t="s">
        <v>641</v>
      </c>
      <c r="D11170" s="358">
        <v>13.35</v>
      </c>
    </row>
    <row r="11171" spans="1:4" ht="25.5">
      <c r="A11171" s="356">
        <v>38012</v>
      </c>
      <c r="B11171" s="357" t="s">
        <v>11616</v>
      </c>
      <c r="C11171" s="356" t="s">
        <v>641</v>
      </c>
      <c r="D11171" s="358">
        <v>45.6</v>
      </c>
    </row>
    <row r="11172" spans="1:4" ht="25.5">
      <c r="A11172" s="356">
        <v>38013</v>
      </c>
      <c r="B11172" s="357" t="s">
        <v>11617</v>
      </c>
      <c r="C11172" s="356" t="s">
        <v>641</v>
      </c>
      <c r="D11172" s="358">
        <v>59.2</v>
      </c>
    </row>
    <row r="11173" spans="1:4" ht="25.5">
      <c r="A11173" s="356">
        <v>38014</v>
      </c>
      <c r="B11173" s="357" t="s">
        <v>11618</v>
      </c>
      <c r="C11173" s="356" t="s">
        <v>641</v>
      </c>
      <c r="D11173" s="358">
        <v>96.34</v>
      </c>
    </row>
    <row r="11174" spans="1:4" ht="25.5">
      <c r="A11174" s="356">
        <v>38015</v>
      </c>
      <c r="B11174" s="357" t="s">
        <v>11619</v>
      </c>
      <c r="C11174" s="356" t="s">
        <v>641</v>
      </c>
      <c r="D11174" s="358">
        <v>232.62</v>
      </c>
    </row>
    <row r="11175" spans="1:4" ht="25.5">
      <c r="A11175" s="356">
        <v>38016</v>
      </c>
      <c r="B11175" s="357" t="s">
        <v>11620</v>
      </c>
      <c r="C11175" s="356" t="s">
        <v>641</v>
      </c>
      <c r="D11175" s="358">
        <v>283.04000000000002</v>
      </c>
    </row>
    <row r="11176" spans="1:4" ht="25.5">
      <c r="A11176" s="356">
        <v>12741</v>
      </c>
      <c r="B11176" s="357" t="s">
        <v>11621</v>
      </c>
      <c r="C11176" s="356" t="s">
        <v>641</v>
      </c>
      <c r="D11176" s="358">
        <v>1450.94</v>
      </c>
    </row>
    <row r="11177" spans="1:4" ht="25.5">
      <c r="A11177" s="356">
        <v>12733</v>
      </c>
      <c r="B11177" s="357" t="s">
        <v>11622</v>
      </c>
      <c r="C11177" s="356" t="s">
        <v>641</v>
      </c>
      <c r="D11177" s="358">
        <v>7.3</v>
      </c>
    </row>
    <row r="11178" spans="1:4" ht="25.5">
      <c r="A11178" s="356">
        <v>12734</v>
      </c>
      <c r="B11178" s="357" t="s">
        <v>11623</v>
      </c>
      <c r="C11178" s="356" t="s">
        <v>641</v>
      </c>
      <c r="D11178" s="358">
        <v>15.56</v>
      </c>
    </row>
    <row r="11179" spans="1:4" ht="25.5">
      <c r="A11179" s="356">
        <v>12735</v>
      </c>
      <c r="B11179" s="357" t="s">
        <v>11624</v>
      </c>
      <c r="C11179" s="356" t="s">
        <v>641</v>
      </c>
      <c r="D11179" s="358">
        <v>25.6</v>
      </c>
    </row>
    <row r="11180" spans="1:4" ht="25.5">
      <c r="A11180" s="356">
        <v>12736</v>
      </c>
      <c r="B11180" s="357" t="s">
        <v>11625</v>
      </c>
      <c r="C11180" s="356" t="s">
        <v>641</v>
      </c>
      <c r="D11180" s="358">
        <v>58.52</v>
      </c>
    </row>
    <row r="11181" spans="1:4" ht="25.5">
      <c r="A11181" s="356">
        <v>12737</v>
      </c>
      <c r="B11181" s="357" t="s">
        <v>11626</v>
      </c>
      <c r="C11181" s="356" t="s">
        <v>641</v>
      </c>
      <c r="D11181" s="358">
        <v>75.39</v>
      </c>
    </row>
    <row r="11182" spans="1:4" ht="25.5">
      <c r="A11182" s="356">
        <v>12738</v>
      </c>
      <c r="B11182" s="357" t="s">
        <v>11627</v>
      </c>
      <c r="C11182" s="356" t="s">
        <v>641</v>
      </c>
      <c r="D11182" s="358">
        <v>149</v>
      </c>
    </row>
    <row r="11183" spans="1:4" ht="25.5">
      <c r="A11183" s="356">
        <v>12739</v>
      </c>
      <c r="B11183" s="357" t="s">
        <v>11628</v>
      </c>
      <c r="C11183" s="356" t="s">
        <v>641</v>
      </c>
      <c r="D11183" s="358">
        <v>424.15</v>
      </c>
    </row>
    <row r="11184" spans="1:4" ht="25.5">
      <c r="A11184" s="356">
        <v>12740</v>
      </c>
      <c r="B11184" s="357" t="s">
        <v>11629</v>
      </c>
      <c r="C11184" s="356" t="s">
        <v>641</v>
      </c>
      <c r="D11184" s="358">
        <v>663.6</v>
      </c>
    </row>
    <row r="11185" spans="1:4">
      <c r="A11185" s="356">
        <v>6297</v>
      </c>
      <c r="B11185" s="357" t="s">
        <v>11630</v>
      </c>
      <c r="C11185" s="356" t="s">
        <v>641</v>
      </c>
      <c r="D11185" s="358">
        <v>31.35</v>
      </c>
    </row>
    <row r="11186" spans="1:4">
      <c r="A11186" s="356">
        <v>6296</v>
      </c>
      <c r="B11186" s="357" t="s">
        <v>11631</v>
      </c>
      <c r="C11186" s="356" t="s">
        <v>641</v>
      </c>
      <c r="D11186" s="358">
        <v>24.74</v>
      </c>
    </row>
    <row r="11187" spans="1:4">
      <c r="A11187" s="356">
        <v>6294</v>
      </c>
      <c r="B11187" s="357" t="s">
        <v>11632</v>
      </c>
      <c r="C11187" s="356" t="s">
        <v>641</v>
      </c>
      <c r="D11187" s="358">
        <v>7.05</v>
      </c>
    </row>
    <row r="11188" spans="1:4">
      <c r="A11188" s="356">
        <v>6323</v>
      </c>
      <c r="B11188" s="357" t="s">
        <v>11633</v>
      </c>
      <c r="C11188" s="356" t="s">
        <v>641</v>
      </c>
      <c r="D11188" s="358">
        <v>16.170000000000002</v>
      </c>
    </row>
    <row r="11189" spans="1:4">
      <c r="A11189" s="356">
        <v>6299</v>
      </c>
      <c r="B11189" s="357" t="s">
        <v>11634</v>
      </c>
      <c r="C11189" s="356" t="s">
        <v>641</v>
      </c>
      <c r="D11189" s="358">
        <v>94.29</v>
      </c>
    </row>
    <row r="11190" spans="1:4">
      <c r="A11190" s="356">
        <v>6298</v>
      </c>
      <c r="B11190" s="357" t="s">
        <v>11635</v>
      </c>
      <c r="C11190" s="356" t="s">
        <v>641</v>
      </c>
      <c r="D11190" s="358">
        <v>49.66</v>
      </c>
    </row>
    <row r="11191" spans="1:4">
      <c r="A11191" s="356">
        <v>6295</v>
      </c>
      <c r="B11191" s="357" t="s">
        <v>11636</v>
      </c>
      <c r="C11191" s="356" t="s">
        <v>641</v>
      </c>
      <c r="D11191" s="358">
        <v>10.039999999999999</v>
      </c>
    </row>
    <row r="11192" spans="1:4">
      <c r="A11192" s="356">
        <v>6322</v>
      </c>
      <c r="B11192" s="357" t="s">
        <v>11637</v>
      </c>
      <c r="C11192" s="356" t="s">
        <v>641</v>
      </c>
      <c r="D11192" s="358">
        <v>126.29</v>
      </c>
    </row>
    <row r="11193" spans="1:4">
      <c r="A11193" s="356">
        <v>6300</v>
      </c>
      <c r="B11193" s="357" t="s">
        <v>11638</v>
      </c>
      <c r="C11193" s="356" t="s">
        <v>641</v>
      </c>
      <c r="D11193" s="358">
        <v>232.83</v>
      </c>
    </row>
    <row r="11194" spans="1:4">
      <c r="A11194" s="356">
        <v>6321</v>
      </c>
      <c r="B11194" s="357" t="s">
        <v>11639</v>
      </c>
      <c r="C11194" s="356" t="s">
        <v>641</v>
      </c>
      <c r="D11194" s="358">
        <v>332.58</v>
      </c>
    </row>
    <row r="11195" spans="1:4">
      <c r="A11195" s="356">
        <v>6301</v>
      </c>
      <c r="B11195" s="357" t="s">
        <v>11640</v>
      </c>
      <c r="C11195" s="356" t="s">
        <v>641</v>
      </c>
      <c r="D11195" s="358">
        <v>779.54</v>
      </c>
    </row>
    <row r="11196" spans="1:4" ht="25.5">
      <c r="A11196" s="356">
        <v>7105</v>
      </c>
      <c r="B11196" s="357" t="s">
        <v>11641</v>
      </c>
      <c r="C11196" s="356" t="s">
        <v>641</v>
      </c>
      <c r="D11196" s="358">
        <v>36.42</v>
      </c>
    </row>
    <row r="11197" spans="1:4" ht="25.5">
      <c r="A11197" s="356">
        <v>20183</v>
      </c>
      <c r="B11197" s="357" t="s">
        <v>11642</v>
      </c>
      <c r="C11197" s="356" t="s">
        <v>641</v>
      </c>
      <c r="D11197" s="358">
        <v>47.95</v>
      </c>
    </row>
    <row r="11198" spans="1:4" ht="25.5">
      <c r="A11198" s="356">
        <v>38448</v>
      </c>
      <c r="B11198" s="357" t="s">
        <v>11643</v>
      </c>
      <c r="C11198" s="356" t="s">
        <v>641</v>
      </c>
      <c r="D11198" s="358">
        <v>225.3</v>
      </c>
    </row>
    <row r="11199" spans="1:4" ht="25.5">
      <c r="A11199" s="356">
        <v>20182</v>
      </c>
      <c r="B11199" s="357" t="s">
        <v>11644</v>
      </c>
      <c r="C11199" s="356" t="s">
        <v>641</v>
      </c>
      <c r="D11199" s="358">
        <v>27.37</v>
      </c>
    </row>
    <row r="11200" spans="1:4" ht="25.5">
      <c r="A11200" s="356">
        <v>7119</v>
      </c>
      <c r="B11200" s="357" t="s">
        <v>11645</v>
      </c>
      <c r="C11200" s="356" t="s">
        <v>641</v>
      </c>
      <c r="D11200" s="358">
        <v>9.4499999999999993</v>
      </c>
    </row>
    <row r="11201" spans="1:4" ht="25.5">
      <c r="A11201" s="356">
        <v>7120</v>
      </c>
      <c r="B11201" s="357" t="s">
        <v>11646</v>
      </c>
      <c r="C11201" s="356" t="s">
        <v>641</v>
      </c>
      <c r="D11201" s="358">
        <v>6.48</v>
      </c>
    </row>
    <row r="11202" spans="1:4" ht="25.5">
      <c r="A11202" s="356">
        <v>6319</v>
      </c>
      <c r="B11202" s="357" t="s">
        <v>11647</v>
      </c>
      <c r="C11202" s="356" t="s">
        <v>641</v>
      </c>
      <c r="D11202" s="358">
        <v>36.83</v>
      </c>
    </row>
    <row r="11203" spans="1:4" ht="25.5">
      <c r="A11203" s="356">
        <v>6304</v>
      </c>
      <c r="B11203" s="357" t="s">
        <v>11648</v>
      </c>
      <c r="C11203" s="356" t="s">
        <v>641</v>
      </c>
      <c r="D11203" s="358">
        <v>36.83</v>
      </c>
    </row>
    <row r="11204" spans="1:4" ht="25.5">
      <c r="A11204" s="356">
        <v>21116</v>
      </c>
      <c r="B11204" s="357" t="s">
        <v>11649</v>
      </c>
      <c r="C11204" s="356" t="s">
        <v>641</v>
      </c>
      <c r="D11204" s="358">
        <v>27.89</v>
      </c>
    </row>
    <row r="11205" spans="1:4" ht="25.5">
      <c r="A11205" s="356">
        <v>6320</v>
      </c>
      <c r="B11205" s="357" t="s">
        <v>11650</v>
      </c>
      <c r="C11205" s="356" t="s">
        <v>641</v>
      </c>
      <c r="D11205" s="358">
        <v>18.97</v>
      </c>
    </row>
    <row r="11206" spans="1:4" ht="25.5">
      <c r="A11206" s="356">
        <v>6303</v>
      </c>
      <c r="B11206" s="357" t="s">
        <v>11651</v>
      </c>
      <c r="C11206" s="356" t="s">
        <v>641</v>
      </c>
      <c r="D11206" s="358">
        <v>18.97</v>
      </c>
    </row>
    <row r="11207" spans="1:4" ht="25.5">
      <c r="A11207" s="356">
        <v>6308</v>
      </c>
      <c r="B11207" s="357" t="s">
        <v>11652</v>
      </c>
      <c r="C11207" s="356" t="s">
        <v>641</v>
      </c>
      <c r="D11207" s="358">
        <v>101.91</v>
      </c>
    </row>
    <row r="11208" spans="1:4" ht="25.5">
      <c r="A11208" s="356">
        <v>6317</v>
      </c>
      <c r="B11208" s="357" t="s">
        <v>11653</v>
      </c>
      <c r="C11208" s="356" t="s">
        <v>641</v>
      </c>
      <c r="D11208" s="358">
        <v>101.91</v>
      </c>
    </row>
    <row r="11209" spans="1:4" ht="25.5">
      <c r="A11209" s="356">
        <v>6307</v>
      </c>
      <c r="B11209" s="357" t="s">
        <v>11654</v>
      </c>
      <c r="C11209" s="356" t="s">
        <v>641</v>
      </c>
      <c r="D11209" s="358">
        <v>101.91</v>
      </c>
    </row>
    <row r="11210" spans="1:4" ht="25.5">
      <c r="A11210" s="356">
        <v>6309</v>
      </c>
      <c r="B11210" s="357" t="s">
        <v>11655</v>
      </c>
      <c r="C11210" s="356" t="s">
        <v>641</v>
      </c>
      <c r="D11210" s="358">
        <v>104.87</v>
      </c>
    </row>
    <row r="11211" spans="1:4" ht="25.5">
      <c r="A11211" s="356">
        <v>6318</v>
      </c>
      <c r="B11211" s="357" t="s">
        <v>11656</v>
      </c>
      <c r="C11211" s="356" t="s">
        <v>641</v>
      </c>
      <c r="D11211" s="358">
        <v>54.97</v>
      </c>
    </row>
    <row r="11212" spans="1:4" ht="25.5">
      <c r="A11212" s="356">
        <v>6306</v>
      </c>
      <c r="B11212" s="357" t="s">
        <v>11657</v>
      </c>
      <c r="C11212" s="356" t="s">
        <v>641</v>
      </c>
      <c r="D11212" s="358">
        <v>54.97</v>
      </c>
    </row>
    <row r="11213" spans="1:4" ht="25.5">
      <c r="A11213" s="356">
        <v>6305</v>
      </c>
      <c r="B11213" s="357" t="s">
        <v>11658</v>
      </c>
      <c r="C11213" s="356" t="s">
        <v>641</v>
      </c>
      <c r="D11213" s="358">
        <v>54.97</v>
      </c>
    </row>
    <row r="11214" spans="1:4" ht="25.5">
      <c r="A11214" s="356">
        <v>6302</v>
      </c>
      <c r="B11214" s="357" t="s">
        <v>11659</v>
      </c>
      <c r="C11214" s="356" t="s">
        <v>641</v>
      </c>
      <c r="D11214" s="358">
        <v>11.66</v>
      </c>
    </row>
    <row r="11215" spans="1:4" ht="25.5">
      <c r="A11215" s="356">
        <v>6312</v>
      </c>
      <c r="B11215" s="357" t="s">
        <v>11660</v>
      </c>
      <c r="C11215" s="356" t="s">
        <v>641</v>
      </c>
      <c r="D11215" s="358">
        <v>146.59</v>
      </c>
    </row>
    <row r="11216" spans="1:4" ht="25.5">
      <c r="A11216" s="356">
        <v>6311</v>
      </c>
      <c r="B11216" s="357" t="s">
        <v>11661</v>
      </c>
      <c r="C11216" s="356" t="s">
        <v>641</v>
      </c>
      <c r="D11216" s="358">
        <v>146.59</v>
      </c>
    </row>
    <row r="11217" spans="1:4" ht="25.5">
      <c r="A11217" s="356">
        <v>6310</v>
      </c>
      <c r="B11217" s="357" t="s">
        <v>11662</v>
      </c>
      <c r="C11217" s="356" t="s">
        <v>641</v>
      </c>
      <c r="D11217" s="358">
        <v>146.59</v>
      </c>
    </row>
    <row r="11218" spans="1:4" ht="25.5">
      <c r="A11218" s="356">
        <v>6314</v>
      </c>
      <c r="B11218" s="357" t="s">
        <v>11663</v>
      </c>
      <c r="C11218" s="356" t="s">
        <v>641</v>
      </c>
      <c r="D11218" s="358">
        <v>146.59</v>
      </c>
    </row>
    <row r="11219" spans="1:4" ht="25.5">
      <c r="A11219" s="356">
        <v>6313</v>
      </c>
      <c r="B11219" s="357" t="s">
        <v>11664</v>
      </c>
      <c r="C11219" s="356" t="s">
        <v>641</v>
      </c>
      <c r="D11219" s="358">
        <v>146.59</v>
      </c>
    </row>
    <row r="11220" spans="1:4" ht="25.5">
      <c r="A11220" s="356">
        <v>6315</v>
      </c>
      <c r="B11220" s="357" t="s">
        <v>11665</v>
      </c>
      <c r="C11220" s="356" t="s">
        <v>641</v>
      </c>
      <c r="D11220" s="358">
        <v>277.57</v>
      </c>
    </row>
    <row r="11221" spans="1:4" ht="25.5">
      <c r="A11221" s="356">
        <v>6316</v>
      </c>
      <c r="B11221" s="357" t="s">
        <v>11666</v>
      </c>
      <c r="C11221" s="356" t="s">
        <v>641</v>
      </c>
      <c r="D11221" s="358">
        <v>277.57</v>
      </c>
    </row>
    <row r="11222" spans="1:4" ht="38.25">
      <c r="A11222" s="356">
        <v>38878</v>
      </c>
      <c r="B11222" s="357" t="s">
        <v>11667</v>
      </c>
      <c r="C11222" s="356" t="s">
        <v>641</v>
      </c>
      <c r="D11222" s="358">
        <v>22.62</v>
      </c>
    </row>
    <row r="11223" spans="1:4" ht="38.25">
      <c r="A11223" s="356">
        <v>38879</v>
      </c>
      <c r="B11223" s="357" t="s">
        <v>11668</v>
      </c>
      <c r="C11223" s="356" t="s">
        <v>641</v>
      </c>
      <c r="D11223" s="358">
        <v>42.41</v>
      </c>
    </row>
    <row r="11224" spans="1:4" ht="38.25">
      <c r="A11224" s="356">
        <v>38881</v>
      </c>
      <c r="B11224" s="357" t="s">
        <v>11669</v>
      </c>
      <c r="C11224" s="356" t="s">
        <v>641</v>
      </c>
      <c r="D11224" s="358">
        <v>22.19</v>
      </c>
    </row>
    <row r="11225" spans="1:4" ht="38.25">
      <c r="A11225" s="356">
        <v>38880</v>
      </c>
      <c r="B11225" s="357" t="s">
        <v>11670</v>
      </c>
      <c r="C11225" s="356" t="s">
        <v>641</v>
      </c>
      <c r="D11225" s="358">
        <v>23.25</v>
      </c>
    </row>
    <row r="11226" spans="1:4" ht="38.25">
      <c r="A11226" s="356">
        <v>38882</v>
      </c>
      <c r="B11226" s="357" t="s">
        <v>11671</v>
      </c>
      <c r="C11226" s="356" t="s">
        <v>641</v>
      </c>
      <c r="D11226" s="358">
        <v>24.08</v>
      </c>
    </row>
    <row r="11227" spans="1:4" ht="38.25">
      <c r="A11227" s="356">
        <v>38883</v>
      </c>
      <c r="B11227" s="357" t="s">
        <v>11672</v>
      </c>
      <c r="C11227" s="356" t="s">
        <v>641</v>
      </c>
      <c r="D11227" s="358">
        <v>35.619999999999997</v>
      </c>
    </row>
    <row r="11228" spans="1:4" ht="38.25">
      <c r="A11228" s="356">
        <v>38884</v>
      </c>
      <c r="B11228" s="357" t="s">
        <v>11673</v>
      </c>
      <c r="C11228" s="356" t="s">
        <v>641</v>
      </c>
      <c r="D11228" s="358">
        <v>38.67</v>
      </c>
    </row>
    <row r="11229" spans="1:4" ht="38.25">
      <c r="A11229" s="356">
        <v>38885</v>
      </c>
      <c r="B11229" s="357" t="s">
        <v>11674</v>
      </c>
      <c r="C11229" s="356" t="s">
        <v>641</v>
      </c>
      <c r="D11229" s="358">
        <v>37.409999999999997</v>
      </c>
    </row>
    <row r="11230" spans="1:4" ht="38.25">
      <c r="A11230" s="356">
        <v>38886</v>
      </c>
      <c r="B11230" s="357" t="s">
        <v>11675</v>
      </c>
      <c r="C11230" s="356" t="s">
        <v>641</v>
      </c>
      <c r="D11230" s="358">
        <v>40.369999999999997</v>
      </c>
    </row>
    <row r="11231" spans="1:4" ht="38.25">
      <c r="A11231" s="356">
        <v>38887</v>
      </c>
      <c r="B11231" s="357" t="s">
        <v>11676</v>
      </c>
      <c r="C11231" s="356" t="s">
        <v>641</v>
      </c>
      <c r="D11231" s="358">
        <v>36.26</v>
      </c>
    </row>
    <row r="11232" spans="1:4" ht="38.25">
      <c r="A11232" s="356">
        <v>38888</v>
      </c>
      <c r="B11232" s="357" t="s">
        <v>11677</v>
      </c>
      <c r="C11232" s="356" t="s">
        <v>641</v>
      </c>
      <c r="D11232" s="358">
        <v>43.1</v>
      </c>
    </row>
    <row r="11233" spans="1:4" ht="38.25">
      <c r="A11233" s="356">
        <v>38890</v>
      </c>
      <c r="B11233" s="357" t="s">
        <v>11678</v>
      </c>
      <c r="C11233" s="356" t="s">
        <v>641</v>
      </c>
      <c r="D11233" s="358">
        <v>64.069999999999993</v>
      </c>
    </row>
    <row r="11234" spans="1:4" ht="38.25">
      <c r="A11234" s="356">
        <v>38893</v>
      </c>
      <c r="B11234" s="357" t="s">
        <v>11679</v>
      </c>
      <c r="C11234" s="356" t="s">
        <v>641</v>
      </c>
      <c r="D11234" s="358">
        <v>51.53</v>
      </c>
    </row>
    <row r="11235" spans="1:4" ht="38.25">
      <c r="A11235" s="356">
        <v>38894</v>
      </c>
      <c r="B11235" s="357" t="s">
        <v>11680</v>
      </c>
      <c r="C11235" s="356" t="s">
        <v>641</v>
      </c>
      <c r="D11235" s="358">
        <v>65.44</v>
      </c>
    </row>
    <row r="11236" spans="1:4" ht="38.25">
      <c r="A11236" s="356">
        <v>38896</v>
      </c>
      <c r="B11236" s="357" t="s">
        <v>11681</v>
      </c>
      <c r="C11236" s="356" t="s">
        <v>641</v>
      </c>
      <c r="D11236" s="358">
        <v>66.73</v>
      </c>
    </row>
    <row r="11237" spans="1:4" ht="25.5">
      <c r="A11237" s="356">
        <v>39324</v>
      </c>
      <c r="B11237" s="357" t="s">
        <v>11682</v>
      </c>
      <c r="C11237" s="356" t="s">
        <v>641</v>
      </c>
      <c r="D11237" s="358">
        <v>9.8000000000000007</v>
      </c>
    </row>
    <row r="11238" spans="1:4" ht="25.5">
      <c r="A11238" s="356">
        <v>39325</v>
      </c>
      <c r="B11238" s="357" t="s">
        <v>11683</v>
      </c>
      <c r="C11238" s="356" t="s">
        <v>641</v>
      </c>
      <c r="D11238" s="358">
        <v>14.84</v>
      </c>
    </row>
    <row r="11239" spans="1:4" ht="25.5">
      <c r="A11239" s="356">
        <v>39326</v>
      </c>
      <c r="B11239" s="357" t="s">
        <v>11684</v>
      </c>
      <c r="C11239" s="356" t="s">
        <v>641</v>
      </c>
      <c r="D11239" s="358">
        <v>38.21</v>
      </c>
    </row>
    <row r="11240" spans="1:4" ht="25.5">
      <c r="A11240" s="356">
        <v>39327</v>
      </c>
      <c r="B11240" s="357" t="s">
        <v>11685</v>
      </c>
      <c r="C11240" s="356" t="s">
        <v>641</v>
      </c>
      <c r="D11240" s="358">
        <v>57.88</v>
      </c>
    </row>
    <row r="11241" spans="1:4" ht="38.25">
      <c r="A11241" s="356">
        <v>20176</v>
      </c>
      <c r="B11241" s="357" t="s">
        <v>11686</v>
      </c>
      <c r="C11241" s="356" t="s">
        <v>641</v>
      </c>
      <c r="D11241" s="358">
        <v>41.32</v>
      </c>
    </row>
    <row r="11242" spans="1:4" ht="25.5">
      <c r="A11242" s="356">
        <v>11378</v>
      </c>
      <c r="B11242" s="357" t="s">
        <v>11687</v>
      </c>
      <c r="C11242" s="356" t="s">
        <v>641</v>
      </c>
      <c r="D11242" s="358">
        <v>103.38</v>
      </c>
    </row>
    <row r="11243" spans="1:4" ht="25.5">
      <c r="A11243" s="356">
        <v>11379</v>
      </c>
      <c r="B11243" s="357" t="s">
        <v>11688</v>
      </c>
      <c r="C11243" s="356" t="s">
        <v>641</v>
      </c>
      <c r="D11243" s="358">
        <v>87.36</v>
      </c>
    </row>
    <row r="11244" spans="1:4" ht="25.5">
      <c r="A11244" s="356">
        <v>11493</v>
      </c>
      <c r="B11244" s="357" t="s">
        <v>11689</v>
      </c>
      <c r="C11244" s="356" t="s">
        <v>641</v>
      </c>
      <c r="D11244" s="358">
        <v>50.39</v>
      </c>
    </row>
    <row r="11245" spans="1:4" ht="38.25">
      <c r="A11245" s="356">
        <v>42717</v>
      </c>
      <c r="B11245" s="357" t="s">
        <v>11690</v>
      </c>
      <c r="C11245" s="356" t="s">
        <v>641</v>
      </c>
      <c r="D11245" s="358">
        <v>672.44</v>
      </c>
    </row>
    <row r="11246" spans="1:4" ht="38.25">
      <c r="A11246" s="356">
        <v>42718</v>
      </c>
      <c r="B11246" s="357" t="s">
        <v>11691</v>
      </c>
      <c r="C11246" s="356" t="s">
        <v>641</v>
      </c>
      <c r="D11246" s="358">
        <v>746.55</v>
      </c>
    </row>
    <row r="11247" spans="1:4" ht="25.5">
      <c r="A11247" s="356">
        <v>7106</v>
      </c>
      <c r="B11247" s="357" t="s">
        <v>11692</v>
      </c>
      <c r="C11247" s="356" t="s">
        <v>641</v>
      </c>
      <c r="D11247" s="358">
        <v>153.76</v>
      </c>
    </row>
    <row r="11248" spans="1:4" ht="25.5">
      <c r="A11248" s="356">
        <v>7104</v>
      </c>
      <c r="B11248" s="357" t="s">
        <v>11693</v>
      </c>
      <c r="C11248" s="356" t="s">
        <v>641</v>
      </c>
      <c r="D11248" s="358">
        <v>3.2</v>
      </c>
    </row>
    <row r="11249" spans="1:4" ht="25.5">
      <c r="A11249" s="356">
        <v>7136</v>
      </c>
      <c r="B11249" s="357" t="s">
        <v>11694</v>
      </c>
      <c r="C11249" s="356" t="s">
        <v>641</v>
      </c>
      <c r="D11249" s="358">
        <v>6.03</v>
      </c>
    </row>
    <row r="11250" spans="1:4" ht="25.5">
      <c r="A11250" s="356">
        <v>7128</v>
      </c>
      <c r="B11250" s="357" t="s">
        <v>11695</v>
      </c>
      <c r="C11250" s="356" t="s">
        <v>641</v>
      </c>
      <c r="D11250" s="358">
        <v>9.8699999999999992</v>
      </c>
    </row>
    <row r="11251" spans="1:4" ht="25.5">
      <c r="A11251" s="356">
        <v>7108</v>
      </c>
      <c r="B11251" s="357" t="s">
        <v>11696</v>
      </c>
      <c r="C11251" s="356" t="s">
        <v>641</v>
      </c>
      <c r="D11251" s="358">
        <v>10.57</v>
      </c>
    </row>
    <row r="11252" spans="1:4" ht="25.5">
      <c r="A11252" s="356">
        <v>7129</v>
      </c>
      <c r="B11252" s="357" t="s">
        <v>11697</v>
      </c>
      <c r="C11252" s="356" t="s">
        <v>641</v>
      </c>
      <c r="D11252" s="358">
        <v>8.7799999999999994</v>
      </c>
    </row>
    <row r="11253" spans="1:4" ht="25.5">
      <c r="A11253" s="356">
        <v>7130</v>
      </c>
      <c r="B11253" s="357" t="s">
        <v>11698</v>
      </c>
      <c r="C11253" s="356" t="s">
        <v>641</v>
      </c>
      <c r="D11253" s="358">
        <v>14.33</v>
      </c>
    </row>
    <row r="11254" spans="1:4" ht="25.5">
      <c r="A11254" s="356">
        <v>7131</v>
      </c>
      <c r="B11254" s="357" t="s">
        <v>11699</v>
      </c>
      <c r="C11254" s="356" t="s">
        <v>641</v>
      </c>
      <c r="D11254" s="358">
        <v>17.57</v>
      </c>
    </row>
    <row r="11255" spans="1:4" ht="25.5">
      <c r="A11255" s="356">
        <v>7132</v>
      </c>
      <c r="B11255" s="357" t="s">
        <v>11700</v>
      </c>
      <c r="C11255" s="356" t="s">
        <v>641</v>
      </c>
      <c r="D11255" s="358">
        <v>48.79</v>
      </c>
    </row>
    <row r="11256" spans="1:4" ht="25.5">
      <c r="A11256" s="356">
        <v>7133</v>
      </c>
      <c r="B11256" s="357" t="s">
        <v>11701</v>
      </c>
      <c r="C11256" s="356" t="s">
        <v>641</v>
      </c>
      <c r="D11256" s="358">
        <v>75.790000000000006</v>
      </c>
    </row>
    <row r="11257" spans="1:4" ht="38.25">
      <c r="A11257" s="356">
        <v>37420</v>
      </c>
      <c r="B11257" s="357" t="s">
        <v>11702</v>
      </c>
      <c r="C11257" s="356" t="s">
        <v>641</v>
      </c>
      <c r="D11257" s="358">
        <v>46.86</v>
      </c>
    </row>
    <row r="11258" spans="1:4" ht="38.25">
      <c r="A11258" s="356">
        <v>37421</v>
      </c>
      <c r="B11258" s="357" t="s">
        <v>11703</v>
      </c>
      <c r="C11258" s="356" t="s">
        <v>641</v>
      </c>
      <c r="D11258" s="358">
        <v>64.05</v>
      </c>
    </row>
    <row r="11259" spans="1:4" ht="38.25">
      <c r="A11259" s="356">
        <v>37422</v>
      </c>
      <c r="B11259" s="357" t="s">
        <v>11704</v>
      </c>
      <c r="C11259" s="356" t="s">
        <v>641</v>
      </c>
      <c r="D11259" s="358">
        <v>59.95</v>
      </c>
    </row>
    <row r="11260" spans="1:4" ht="25.5">
      <c r="A11260" s="356">
        <v>37443</v>
      </c>
      <c r="B11260" s="357" t="s">
        <v>11705</v>
      </c>
      <c r="C11260" s="356" t="s">
        <v>641</v>
      </c>
      <c r="D11260" s="358">
        <v>228.22</v>
      </c>
    </row>
    <row r="11261" spans="1:4" ht="25.5">
      <c r="A11261" s="356">
        <v>37444</v>
      </c>
      <c r="B11261" s="357" t="s">
        <v>11706</v>
      </c>
      <c r="C11261" s="356" t="s">
        <v>641</v>
      </c>
      <c r="D11261" s="358">
        <v>232.09</v>
      </c>
    </row>
    <row r="11262" spans="1:4" ht="25.5">
      <c r="A11262" s="356">
        <v>37445</v>
      </c>
      <c r="B11262" s="357" t="s">
        <v>11707</v>
      </c>
      <c r="C11262" s="356" t="s">
        <v>641</v>
      </c>
      <c r="D11262" s="358">
        <v>351.78</v>
      </c>
    </row>
    <row r="11263" spans="1:4" ht="25.5">
      <c r="A11263" s="356">
        <v>37446</v>
      </c>
      <c r="B11263" s="357" t="s">
        <v>11708</v>
      </c>
      <c r="C11263" s="356" t="s">
        <v>641</v>
      </c>
      <c r="D11263" s="358">
        <v>383.5</v>
      </c>
    </row>
    <row r="11264" spans="1:4" ht="25.5">
      <c r="A11264" s="356">
        <v>37447</v>
      </c>
      <c r="B11264" s="357" t="s">
        <v>11709</v>
      </c>
      <c r="C11264" s="356" t="s">
        <v>641</v>
      </c>
      <c r="D11264" s="358">
        <v>389.5</v>
      </c>
    </row>
    <row r="11265" spans="1:4" ht="25.5">
      <c r="A11265" s="356">
        <v>37448</v>
      </c>
      <c r="B11265" s="357" t="s">
        <v>11710</v>
      </c>
      <c r="C11265" s="356" t="s">
        <v>641</v>
      </c>
      <c r="D11265" s="358">
        <v>534.26</v>
      </c>
    </row>
    <row r="11266" spans="1:4" ht="25.5">
      <c r="A11266" s="356">
        <v>37440</v>
      </c>
      <c r="B11266" s="357" t="s">
        <v>11711</v>
      </c>
      <c r="C11266" s="356" t="s">
        <v>641</v>
      </c>
      <c r="D11266" s="358">
        <v>181.14</v>
      </c>
    </row>
    <row r="11267" spans="1:4" ht="25.5">
      <c r="A11267" s="356">
        <v>37441</v>
      </c>
      <c r="B11267" s="357" t="s">
        <v>11712</v>
      </c>
      <c r="C11267" s="356" t="s">
        <v>641</v>
      </c>
      <c r="D11267" s="358">
        <v>181.14</v>
      </c>
    </row>
    <row r="11268" spans="1:4" ht="25.5">
      <c r="A11268" s="356">
        <v>37442</v>
      </c>
      <c r="B11268" s="357" t="s">
        <v>11713</v>
      </c>
      <c r="C11268" s="356" t="s">
        <v>641</v>
      </c>
      <c r="D11268" s="358">
        <v>218.17</v>
      </c>
    </row>
    <row r="11269" spans="1:4" ht="25.5">
      <c r="A11269" s="356">
        <v>38017</v>
      </c>
      <c r="B11269" s="357" t="s">
        <v>11714</v>
      </c>
      <c r="C11269" s="356" t="s">
        <v>641</v>
      </c>
      <c r="D11269" s="358">
        <v>13.94</v>
      </c>
    </row>
    <row r="11270" spans="1:4" ht="25.5">
      <c r="A11270" s="356">
        <v>38018</v>
      </c>
      <c r="B11270" s="357" t="s">
        <v>11715</v>
      </c>
      <c r="C11270" s="356" t="s">
        <v>641</v>
      </c>
      <c r="D11270" s="358">
        <v>15.38</v>
      </c>
    </row>
    <row r="11271" spans="1:4" ht="38.25">
      <c r="A11271" s="356">
        <v>39895</v>
      </c>
      <c r="B11271" s="357" t="s">
        <v>11716</v>
      </c>
      <c r="C11271" s="356" t="s">
        <v>641</v>
      </c>
      <c r="D11271" s="358">
        <v>52.71</v>
      </c>
    </row>
    <row r="11272" spans="1:4" ht="38.25">
      <c r="A11272" s="356">
        <v>39896</v>
      </c>
      <c r="B11272" s="357" t="s">
        <v>11717</v>
      </c>
      <c r="C11272" s="356" t="s">
        <v>641</v>
      </c>
      <c r="D11272" s="358">
        <v>77.25</v>
      </c>
    </row>
    <row r="11273" spans="1:4" ht="25.5">
      <c r="A11273" s="356">
        <v>38873</v>
      </c>
      <c r="B11273" s="357" t="s">
        <v>11718</v>
      </c>
      <c r="C11273" s="356" t="s">
        <v>641</v>
      </c>
      <c r="D11273" s="358">
        <v>20.07</v>
      </c>
    </row>
    <row r="11274" spans="1:4" ht="25.5">
      <c r="A11274" s="356">
        <v>38874</v>
      </c>
      <c r="B11274" s="357" t="s">
        <v>11719</v>
      </c>
      <c r="C11274" s="356" t="s">
        <v>641</v>
      </c>
      <c r="D11274" s="358">
        <v>24.4</v>
      </c>
    </row>
    <row r="11275" spans="1:4" ht="25.5">
      <c r="A11275" s="356">
        <v>38875</v>
      </c>
      <c r="B11275" s="357" t="s">
        <v>11720</v>
      </c>
      <c r="C11275" s="356" t="s">
        <v>641</v>
      </c>
      <c r="D11275" s="358">
        <v>43.13</v>
      </c>
    </row>
    <row r="11276" spans="1:4" ht="25.5">
      <c r="A11276" s="356">
        <v>38876</v>
      </c>
      <c r="B11276" s="357" t="s">
        <v>11721</v>
      </c>
      <c r="C11276" s="356" t="s">
        <v>641</v>
      </c>
      <c r="D11276" s="358">
        <v>58.02</v>
      </c>
    </row>
    <row r="11277" spans="1:4" ht="38.25">
      <c r="A11277" s="356">
        <v>39000</v>
      </c>
      <c r="B11277" s="357" t="s">
        <v>11722</v>
      </c>
      <c r="C11277" s="356" t="s">
        <v>641</v>
      </c>
      <c r="D11277" s="358">
        <v>41.49</v>
      </c>
    </row>
    <row r="11278" spans="1:4" ht="25.5">
      <c r="A11278" s="356">
        <v>38674</v>
      </c>
      <c r="B11278" s="357" t="s">
        <v>11723</v>
      </c>
      <c r="C11278" s="356" t="s">
        <v>641</v>
      </c>
      <c r="D11278" s="358">
        <v>48.48</v>
      </c>
    </row>
    <row r="11279" spans="1:4" ht="25.5">
      <c r="A11279" s="356">
        <v>38911</v>
      </c>
      <c r="B11279" s="357" t="s">
        <v>11724</v>
      </c>
      <c r="C11279" s="356" t="s">
        <v>641</v>
      </c>
      <c r="D11279" s="358">
        <v>71.959999999999994</v>
      </c>
    </row>
    <row r="11280" spans="1:4" ht="25.5">
      <c r="A11280" s="356">
        <v>38912</v>
      </c>
      <c r="B11280" s="357" t="s">
        <v>11725</v>
      </c>
      <c r="C11280" s="356" t="s">
        <v>641</v>
      </c>
      <c r="D11280" s="358">
        <v>91.45</v>
      </c>
    </row>
    <row r="11281" spans="1:4" ht="25.5">
      <c r="A11281" s="356">
        <v>38019</v>
      </c>
      <c r="B11281" s="357" t="s">
        <v>11726</v>
      </c>
      <c r="C11281" s="356" t="s">
        <v>641</v>
      </c>
      <c r="D11281" s="358">
        <v>12.15</v>
      </c>
    </row>
    <row r="11282" spans="1:4" ht="25.5">
      <c r="A11282" s="356">
        <v>38020</v>
      </c>
      <c r="B11282" s="357" t="s">
        <v>11727</v>
      </c>
      <c r="C11282" s="356" t="s">
        <v>641</v>
      </c>
      <c r="D11282" s="358">
        <v>15.38</v>
      </c>
    </row>
    <row r="11283" spans="1:4" ht="25.5">
      <c r="A11283" s="356">
        <v>38454</v>
      </c>
      <c r="B11283" s="357" t="s">
        <v>11728</v>
      </c>
      <c r="C11283" s="356" t="s">
        <v>641</v>
      </c>
      <c r="D11283" s="358">
        <v>7.57</v>
      </c>
    </row>
    <row r="11284" spans="1:4" ht="25.5">
      <c r="A11284" s="356">
        <v>38455</v>
      </c>
      <c r="B11284" s="357" t="s">
        <v>11729</v>
      </c>
      <c r="C11284" s="356" t="s">
        <v>641</v>
      </c>
      <c r="D11284" s="358">
        <v>6.93</v>
      </c>
    </row>
    <row r="11285" spans="1:4" ht="25.5">
      <c r="A11285" s="356">
        <v>38462</v>
      </c>
      <c r="B11285" s="357" t="s">
        <v>11730</v>
      </c>
      <c r="C11285" s="356" t="s">
        <v>641</v>
      </c>
      <c r="D11285" s="358">
        <v>195.63</v>
      </c>
    </row>
    <row r="11286" spans="1:4" ht="25.5">
      <c r="A11286" s="356">
        <v>36362</v>
      </c>
      <c r="B11286" s="357" t="s">
        <v>11731</v>
      </c>
      <c r="C11286" s="356" t="s">
        <v>641</v>
      </c>
      <c r="D11286" s="358">
        <v>2.98</v>
      </c>
    </row>
    <row r="11287" spans="1:4" ht="25.5">
      <c r="A11287" s="356">
        <v>36298</v>
      </c>
      <c r="B11287" s="357" t="s">
        <v>11732</v>
      </c>
      <c r="C11287" s="356" t="s">
        <v>641</v>
      </c>
      <c r="D11287" s="358">
        <v>4.41</v>
      </c>
    </row>
    <row r="11288" spans="1:4" ht="25.5">
      <c r="A11288" s="356">
        <v>38456</v>
      </c>
      <c r="B11288" s="357" t="s">
        <v>11733</v>
      </c>
      <c r="C11288" s="356" t="s">
        <v>641</v>
      </c>
      <c r="D11288" s="358">
        <v>7.2</v>
      </c>
    </row>
    <row r="11289" spans="1:4" ht="25.5">
      <c r="A11289" s="356">
        <v>38457</v>
      </c>
      <c r="B11289" s="357" t="s">
        <v>11734</v>
      </c>
      <c r="C11289" s="356" t="s">
        <v>641</v>
      </c>
      <c r="D11289" s="358">
        <v>16.22</v>
      </c>
    </row>
    <row r="11290" spans="1:4" ht="25.5">
      <c r="A11290" s="356">
        <v>38458</v>
      </c>
      <c r="B11290" s="357" t="s">
        <v>11735</v>
      </c>
      <c r="C11290" s="356" t="s">
        <v>641</v>
      </c>
      <c r="D11290" s="358">
        <v>21.74</v>
      </c>
    </row>
    <row r="11291" spans="1:4" ht="25.5">
      <c r="A11291" s="356">
        <v>38459</v>
      </c>
      <c r="B11291" s="357" t="s">
        <v>11736</v>
      </c>
      <c r="C11291" s="356" t="s">
        <v>641</v>
      </c>
      <c r="D11291" s="358">
        <v>38.369999999999997</v>
      </c>
    </row>
    <row r="11292" spans="1:4" ht="25.5">
      <c r="A11292" s="356">
        <v>38460</v>
      </c>
      <c r="B11292" s="357" t="s">
        <v>11737</v>
      </c>
      <c r="C11292" s="356" t="s">
        <v>641</v>
      </c>
      <c r="D11292" s="358">
        <v>80.14</v>
      </c>
    </row>
    <row r="11293" spans="1:4" ht="25.5">
      <c r="A11293" s="356">
        <v>38461</v>
      </c>
      <c r="B11293" s="357" t="s">
        <v>11738</v>
      </c>
      <c r="C11293" s="356" t="s">
        <v>641</v>
      </c>
      <c r="D11293" s="358">
        <v>122.25</v>
      </c>
    </row>
    <row r="11294" spans="1:4" ht="25.5">
      <c r="A11294" s="356">
        <v>7094</v>
      </c>
      <c r="B11294" s="357" t="s">
        <v>11739</v>
      </c>
      <c r="C11294" s="356" t="s">
        <v>641</v>
      </c>
      <c r="D11294" s="358">
        <v>11.08</v>
      </c>
    </row>
    <row r="11295" spans="1:4" ht="25.5">
      <c r="A11295" s="356">
        <v>7116</v>
      </c>
      <c r="B11295" s="357" t="s">
        <v>11740</v>
      </c>
      <c r="C11295" s="356" t="s">
        <v>641</v>
      </c>
      <c r="D11295" s="358">
        <v>3.09</v>
      </c>
    </row>
    <row r="11296" spans="1:4" ht="25.5">
      <c r="A11296" s="356">
        <v>7118</v>
      </c>
      <c r="B11296" s="357" t="s">
        <v>11741</v>
      </c>
      <c r="C11296" s="356" t="s">
        <v>641</v>
      </c>
      <c r="D11296" s="358">
        <v>24.45</v>
      </c>
    </row>
    <row r="11297" spans="1:4" ht="25.5">
      <c r="A11297" s="356">
        <v>7117</v>
      </c>
      <c r="B11297" s="357" t="s">
        <v>11742</v>
      </c>
      <c r="C11297" s="356" t="s">
        <v>641</v>
      </c>
      <c r="D11297" s="358">
        <v>21.74</v>
      </c>
    </row>
    <row r="11298" spans="1:4" ht="25.5">
      <c r="A11298" s="356">
        <v>7098</v>
      </c>
      <c r="B11298" s="357" t="s">
        <v>11743</v>
      </c>
      <c r="C11298" s="356" t="s">
        <v>641</v>
      </c>
      <c r="D11298" s="358">
        <v>3.03</v>
      </c>
    </row>
    <row r="11299" spans="1:4" ht="25.5">
      <c r="A11299" s="356">
        <v>7110</v>
      </c>
      <c r="B11299" s="357" t="s">
        <v>11744</v>
      </c>
      <c r="C11299" s="356" t="s">
        <v>641</v>
      </c>
      <c r="D11299" s="358">
        <v>53.17</v>
      </c>
    </row>
    <row r="11300" spans="1:4" ht="25.5">
      <c r="A11300" s="356">
        <v>7123</v>
      </c>
      <c r="B11300" s="357" t="s">
        <v>11745</v>
      </c>
      <c r="C11300" s="356" t="s">
        <v>641</v>
      </c>
      <c r="D11300" s="358">
        <v>3.9</v>
      </c>
    </row>
    <row r="11301" spans="1:4" ht="38.25">
      <c r="A11301" s="356">
        <v>7121</v>
      </c>
      <c r="B11301" s="357" t="s">
        <v>11746</v>
      </c>
      <c r="C11301" s="356" t="s">
        <v>641</v>
      </c>
      <c r="D11301" s="358">
        <v>9.61</v>
      </c>
    </row>
    <row r="11302" spans="1:4" ht="38.25">
      <c r="A11302" s="356">
        <v>7137</v>
      </c>
      <c r="B11302" s="357" t="s">
        <v>11747</v>
      </c>
      <c r="C11302" s="356" t="s">
        <v>641</v>
      </c>
      <c r="D11302" s="358">
        <v>8.65</v>
      </c>
    </row>
    <row r="11303" spans="1:4" ht="38.25">
      <c r="A11303" s="356">
        <v>7122</v>
      </c>
      <c r="B11303" s="357" t="s">
        <v>11748</v>
      </c>
      <c r="C11303" s="356" t="s">
        <v>641</v>
      </c>
      <c r="D11303" s="358">
        <v>10.81</v>
      </c>
    </row>
    <row r="11304" spans="1:4" ht="38.25">
      <c r="A11304" s="356">
        <v>7114</v>
      </c>
      <c r="B11304" s="357" t="s">
        <v>11749</v>
      </c>
      <c r="C11304" s="356" t="s">
        <v>641</v>
      </c>
      <c r="D11304" s="358">
        <v>16.66</v>
      </c>
    </row>
    <row r="11305" spans="1:4" ht="38.25">
      <c r="A11305" s="356">
        <v>7109</v>
      </c>
      <c r="B11305" s="357" t="s">
        <v>11750</v>
      </c>
      <c r="C11305" s="356" t="s">
        <v>641</v>
      </c>
      <c r="D11305" s="358">
        <v>2.92</v>
      </c>
    </row>
    <row r="11306" spans="1:4" ht="38.25">
      <c r="A11306" s="356">
        <v>7135</v>
      </c>
      <c r="B11306" s="357" t="s">
        <v>11751</v>
      </c>
      <c r="C11306" s="356" t="s">
        <v>641</v>
      </c>
      <c r="D11306" s="358">
        <v>4.55</v>
      </c>
    </row>
    <row r="11307" spans="1:4" ht="38.25">
      <c r="A11307" s="356">
        <v>37947</v>
      </c>
      <c r="B11307" s="357" t="s">
        <v>11752</v>
      </c>
      <c r="C11307" s="356" t="s">
        <v>641</v>
      </c>
      <c r="D11307" s="358">
        <v>4.6100000000000003</v>
      </c>
    </row>
    <row r="11308" spans="1:4" ht="38.25">
      <c r="A11308" s="356">
        <v>7103</v>
      </c>
      <c r="B11308" s="357" t="s">
        <v>11753</v>
      </c>
      <c r="C11308" s="356" t="s">
        <v>641</v>
      </c>
      <c r="D11308" s="358">
        <v>10.57</v>
      </c>
    </row>
    <row r="11309" spans="1:4">
      <c r="A11309" s="356">
        <v>40419</v>
      </c>
      <c r="B11309" s="357" t="s">
        <v>11754</v>
      </c>
      <c r="C11309" s="356" t="s">
        <v>641</v>
      </c>
      <c r="D11309" s="358">
        <v>37.729999999999997</v>
      </c>
    </row>
    <row r="11310" spans="1:4" ht="25.5">
      <c r="A11310" s="356">
        <v>40420</v>
      </c>
      <c r="B11310" s="357" t="s">
        <v>11755</v>
      </c>
      <c r="C11310" s="356" t="s">
        <v>641</v>
      </c>
      <c r="D11310" s="358">
        <v>55.04</v>
      </c>
    </row>
    <row r="11311" spans="1:4">
      <c r="A11311" s="356">
        <v>40421</v>
      </c>
      <c r="B11311" s="357" t="s">
        <v>11756</v>
      </c>
      <c r="C11311" s="356" t="s">
        <v>641</v>
      </c>
      <c r="D11311" s="358">
        <v>58.6</v>
      </c>
    </row>
    <row r="11312" spans="1:4" ht="25.5">
      <c r="A11312" s="356">
        <v>7126</v>
      </c>
      <c r="B11312" s="357" t="s">
        <v>11757</v>
      </c>
      <c r="C11312" s="356" t="s">
        <v>641</v>
      </c>
      <c r="D11312" s="358">
        <v>22.18</v>
      </c>
    </row>
    <row r="11313" spans="1:4" ht="38.25">
      <c r="A11313" s="356">
        <v>38905</v>
      </c>
      <c r="B11313" s="357" t="s">
        <v>11758</v>
      </c>
      <c r="C11313" s="356" t="s">
        <v>641</v>
      </c>
      <c r="D11313" s="358">
        <v>22.55</v>
      </c>
    </row>
    <row r="11314" spans="1:4" ht="38.25">
      <c r="A11314" s="356">
        <v>38907</v>
      </c>
      <c r="B11314" s="357" t="s">
        <v>11759</v>
      </c>
      <c r="C11314" s="356" t="s">
        <v>641</v>
      </c>
      <c r="D11314" s="358">
        <v>23.99</v>
      </c>
    </row>
    <row r="11315" spans="1:4" ht="38.25">
      <c r="A11315" s="356">
        <v>38908</v>
      </c>
      <c r="B11315" s="357" t="s">
        <v>11760</v>
      </c>
      <c r="C11315" s="356" t="s">
        <v>641</v>
      </c>
      <c r="D11315" s="358">
        <v>27</v>
      </c>
    </row>
    <row r="11316" spans="1:4" ht="38.25">
      <c r="A11316" s="356">
        <v>38909</v>
      </c>
      <c r="B11316" s="357" t="s">
        <v>11761</v>
      </c>
      <c r="C11316" s="356" t="s">
        <v>641</v>
      </c>
      <c r="D11316" s="358">
        <v>38.81</v>
      </c>
    </row>
    <row r="11317" spans="1:4" ht="38.25">
      <c r="A11317" s="356">
        <v>38910</v>
      </c>
      <c r="B11317" s="357" t="s">
        <v>11762</v>
      </c>
      <c r="C11317" s="356" t="s">
        <v>641</v>
      </c>
      <c r="D11317" s="358">
        <v>41.92</v>
      </c>
    </row>
    <row r="11318" spans="1:4" ht="38.25">
      <c r="A11318" s="356">
        <v>38897</v>
      </c>
      <c r="B11318" s="357" t="s">
        <v>11763</v>
      </c>
      <c r="C11318" s="356" t="s">
        <v>641</v>
      </c>
      <c r="D11318" s="358">
        <v>22.64</v>
      </c>
    </row>
    <row r="11319" spans="1:4" ht="38.25">
      <c r="A11319" s="356">
        <v>38899</v>
      </c>
      <c r="B11319" s="357" t="s">
        <v>11764</v>
      </c>
      <c r="C11319" s="356" t="s">
        <v>641</v>
      </c>
      <c r="D11319" s="358">
        <v>25.47</v>
      </c>
    </row>
    <row r="11320" spans="1:4" ht="38.25">
      <c r="A11320" s="356">
        <v>38900</v>
      </c>
      <c r="B11320" s="357" t="s">
        <v>11765</v>
      </c>
      <c r="C11320" s="356" t="s">
        <v>641</v>
      </c>
      <c r="D11320" s="358">
        <v>26.55</v>
      </c>
    </row>
    <row r="11321" spans="1:4" ht="38.25">
      <c r="A11321" s="356">
        <v>38901</v>
      </c>
      <c r="B11321" s="357" t="s">
        <v>11766</v>
      </c>
      <c r="C11321" s="356" t="s">
        <v>641</v>
      </c>
      <c r="D11321" s="358">
        <v>43.44</v>
      </c>
    </row>
    <row r="11322" spans="1:4" ht="38.25">
      <c r="A11322" s="356">
        <v>38904</v>
      </c>
      <c r="B11322" s="357" t="s">
        <v>11767</v>
      </c>
      <c r="C11322" s="356" t="s">
        <v>641</v>
      </c>
      <c r="D11322" s="358">
        <v>70.569999999999993</v>
      </c>
    </row>
    <row r="11323" spans="1:4" ht="38.25">
      <c r="A11323" s="356">
        <v>38903</v>
      </c>
      <c r="B11323" s="357" t="s">
        <v>11768</v>
      </c>
      <c r="C11323" s="356" t="s">
        <v>641</v>
      </c>
      <c r="D11323" s="358">
        <v>70.13</v>
      </c>
    </row>
    <row r="11324" spans="1:4" ht="25.5">
      <c r="A11324" s="356">
        <v>7091</v>
      </c>
      <c r="B11324" s="357" t="s">
        <v>11769</v>
      </c>
      <c r="C11324" s="356" t="s">
        <v>641</v>
      </c>
      <c r="D11324" s="358">
        <v>14.54</v>
      </c>
    </row>
    <row r="11325" spans="1:4" ht="25.5">
      <c r="A11325" s="356">
        <v>11655</v>
      </c>
      <c r="B11325" s="357" t="s">
        <v>11770</v>
      </c>
      <c r="C11325" s="356" t="s">
        <v>641</v>
      </c>
      <c r="D11325" s="358">
        <v>13.89</v>
      </c>
    </row>
    <row r="11326" spans="1:4" ht="25.5">
      <c r="A11326" s="356">
        <v>11656</v>
      </c>
      <c r="B11326" s="357" t="s">
        <v>11771</v>
      </c>
      <c r="C11326" s="356" t="s">
        <v>641</v>
      </c>
      <c r="D11326" s="358">
        <v>14.53</v>
      </c>
    </row>
    <row r="11327" spans="1:4" ht="25.5">
      <c r="A11327" s="356">
        <v>37948</v>
      </c>
      <c r="B11327" s="357" t="s">
        <v>11772</v>
      </c>
      <c r="C11327" s="356" t="s">
        <v>641</v>
      </c>
      <c r="D11327" s="358">
        <v>2.94</v>
      </c>
    </row>
    <row r="11328" spans="1:4" ht="25.5">
      <c r="A11328" s="356">
        <v>7097</v>
      </c>
      <c r="B11328" s="357" t="s">
        <v>11773</v>
      </c>
      <c r="C11328" s="356" t="s">
        <v>641</v>
      </c>
      <c r="D11328" s="358">
        <v>6.46</v>
      </c>
    </row>
    <row r="11329" spans="1:4" ht="25.5">
      <c r="A11329" s="356">
        <v>11657</v>
      </c>
      <c r="B11329" s="357" t="s">
        <v>11774</v>
      </c>
      <c r="C11329" s="356" t="s">
        <v>641</v>
      </c>
      <c r="D11329" s="358">
        <v>12.66</v>
      </c>
    </row>
    <row r="11330" spans="1:4" ht="25.5">
      <c r="A11330" s="356">
        <v>11658</v>
      </c>
      <c r="B11330" s="357" t="s">
        <v>11775</v>
      </c>
      <c r="C11330" s="356" t="s">
        <v>641</v>
      </c>
      <c r="D11330" s="358">
        <v>12.9</v>
      </c>
    </row>
    <row r="11331" spans="1:4" ht="25.5">
      <c r="A11331" s="356">
        <v>7146</v>
      </c>
      <c r="B11331" s="357" t="s">
        <v>11776</v>
      </c>
      <c r="C11331" s="356" t="s">
        <v>641</v>
      </c>
      <c r="D11331" s="358">
        <v>164.66</v>
      </c>
    </row>
    <row r="11332" spans="1:4" ht="25.5">
      <c r="A11332" s="356">
        <v>7138</v>
      </c>
      <c r="B11332" s="357" t="s">
        <v>11777</v>
      </c>
      <c r="C11332" s="356" t="s">
        <v>641</v>
      </c>
      <c r="D11332" s="358">
        <v>0.93</v>
      </c>
    </row>
    <row r="11333" spans="1:4" ht="25.5">
      <c r="A11333" s="356">
        <v>7139</v>
      </c>
      <c r="B11333" s="357" t="s">
        <v>11778</v>
      </c>
      <c r="C11333" s="356" t="s">
        <v>641</v>
      </c>
      <c r="D11333" s="358">
        <v>1.22</v>
      </c>
    </row>
    <row r="11334" spans="1:4" ht="25.5">
      <c r="A11334" s="356">
        <v>7140</v>
      </c>
      <c r="B11334" s="357" t="s">
        <v>11779</v>
      </c>
      <c r="C11334" s="356" t="s">
        <v>641</v>
      </c>
      <c r="D11334" s="358">
        <v>4.0599999999999996</v>
      </c>
    </row>
    <row r="11335" spans="1:4" ht="25.5">
      <c r="A11335" s="356">
        <v>7141</v>
      </c>
      <c r="B11335" s="357" t="s">
        <v>11780</v>
      </c>
      <c r="C11335" s="356" t="s">
        <v>641</v>
      </c>
      <c r="D11335" s="358">
        <v>8.8800000000000008</v>
      </c>
    </row>
    <row r="11336" spans="1:4" ht="25.5">
      <c r="A11336" s="356">
        <v>7143</v>
      </c>
      <c r="B11336" s="357" t="s">
        <v>11781</v>
      </c>
      <c r="C11336" s="356" t="s">
        <v>641</v>
      </c>
      <c r="D11336" s="358">
        <v>29.59</v>
      </c>
    </row>
    <row r="11337" spans="1:4" ht="25.5">
      <c r="A11337" s="356">
        <v>7144</v>
      </c>
      <c r="B11337" s="357" t="s">
        <v>11782</v>
      </c>
      <c r="C11337" s="356" t="s">
        <v>641</v>
      </c>
      <c r="D11337" s="358">
        <v>59.2</v>
      </c>
    </row>
    <row r="11338" spans="1:4" ht="25.5">
      <c r="A11338" s="356">
        <v>7145</v>
      </c>
      <c r="B11338" s="357" t="s">
        <v>11783</v>
      </c>
      <c r="C11338" s="356" t="s">
        <v>641</v>
      </c>
      <c r="D11338" s="358">
        <v>97.09</v>
      </c>
    </row>
    <row r="11339" spans="1:4" ht="25.5">
      <c r="A11339" s="356">
        <v>7142</v>
      </c>
      <c r="B11339" s="357" t="s">
        <v>11784</v>
      </c>
      <c r="C11339" s="356" t="s">
        <v>641</v>
      </c>
      <c r="D11339" s="358">
        <v>9.93</v>
      </c>
    </row>
    <row r="11340" spans="1:4" ht="25.5">
      <c r="A11340" s="356">
        <v>3593</v>
      </c>
      <c r="B11340" s="357" t="s">
        <v>11785</v>
      </c>
      <c r="C11340" s="356" t="s">
        <v>641</v>
      </c>
      <c r="D11340" s="358">
        <v>68.040000000000006</v>
      </c>
    </row>
    <row r="11341" spans="1:4" ht="25.5">
      <c r="A11341" s="356">
        <v>3588</v>
      </c>
      <c r="B11341" s="357" t="s">
        <v>11786</v>
      </c>
      <c r="C11341" s="356" t="s">
        <v>641</v>
      </c>
      <c r="D11341" s="358">
        <v>52.44</v>
      </c>
    </row>
    <row r="11342" spans="1:4" ht="25.5">
      <c r="A11342" s="356">
        <v>3585</v>
      </c>
      <c r="B11342" s="357" t="s">
        <v>11787</v>
      </c>
      <c r="C11342" s="356" t="s">
        <v>641</v>
      </c>
      <c r="D11342" s="358">
        <v>16.2</v>
      </c>
    </row>
    <row r="11343" spans="1:4" ht="25.5">
      <c r="A11343" s="356">
        <v>3587</v>
      </c>
      <c r="B11343" s="357" t="s">
        <v>11788</v>
      </c>
      <c r="C11343" s="356" t="s">
        <v>641</v>
      </c>
      <c r="D11343" s="358">
        <v>32.54</v>
      </c>
    </row>
    <row r="11344" spans="1:4" ht="25.5">
      <c r="A11344" s="356">
        <v>3590</v>
      </c>
      <c r="B11344" s="357" t="s">
        <v>11789</v>
      </c>
      <c r="C11344" s="356" t="s">
        <v>641</v>
      </c>
      <c r="D11344" s="358">
        <v>193.19</v>
      </c>
    </row>
    <row r="11345" spans="1:4" ht="25.5">
      <c r="A11345" s="356">
        <v>3589</v>
      </c>
      <c r="B11345" s="357" t="s">
        <v>11790</v>
      </c>
      <c r="C11345" s="356" t="s">
        <v>641</v>
      </c>
      <c r="D11345" s="358">
        <v>103.69</v>
      </c>
    </row>
    <row r="11346" spans="1:4" ht="25.5">
      <c r="A11346" s="356">
        <v>3586</v>
      </c>
      <c r="B11346" s="357" t="s">
        <v>11791</v>
      </c>
      <c r="C11346" s="356" t="s">
        <v>641</v>
      </c>
      <c r="D11346" s="358">
        <v>21.22</v>
      </c>
    </row>
    <row r="11347" spans="1:4" ht="25.5">
      <c r="A11347" s="356">
        <v>3592</v>
      </c>
      <c r="B11347" s="357" t="s">
        <v>11792</v>
      </c>
      <c r="C11347" s="356" t="s">
        <v>641</v>
      </c>
      <c r="D11347" s="358">
        <v>305.37</v>
      </c>
    </row>
    <row r="11348" spans="1:4" ht="25.5">
      <c r="A11348" s="356">
        <v>3591</v>
      </c>
      <c r="B11348" s="357" t="s">
        <v>11793</v>
      </c>
      <c r="C11348" s="356" t="s">
        <v>641</v>
      </c>
      <c r="D11348" s="358">
        <v>489.53</v>
      </c>
    </row>
    <row r="11349" spans="1:4" ht="25.5">
      <c r="A11349" s="356">
        <v>40396</v>
      </c>
      <c r="B11349" s="357" t="s">
        <v>11794</v>
      </c>
      <c r="C11349" s="356" t="s">
        <v>641</v>
      </c>
      <c r="D11349" s="358">
        <v>115.07</v>
      </c>
    </row>
    <row r="11350" spans="1:4" ht="25.5">
      <c r="A11350" s="356">
        <v>40395</v>
      </c>
      <c r="B11350" s="357" t="s">
        <v>11795</v>
      </c>
      <c r="C11350" s="356" t="s">
        <v>641</v>
      </c>
      <c r="D11350" s="358">
        <v>88.31</v>
      </c>
    </row>
    <row r="11351" spans="1:4" ht="25.5">
      <c r="A11351" s="356">
        <v>40392</v>
      </c>
      <c r="B11351" s="357" t="s">
        <v>11796</v>
      </c>
      <c r="C11351" s="356" t="s">
        <v>641</v>
      </c>
      <c r="D11351" s="358">
        <v>28.41</v>
      </c>
    </row>
    <row r="11352" spans="1:4" ht="25.5">
      <c r="A11352" s="356">
        <v>40394</v>
      </c>
      <c r="B11352" s="357" t="s">
        <v>11797</v>
      </c>
      <c r="C11352" s="356" t="s">
        <v>641</v>
      </c>
      <c r="D11352" s="358">
        <v>57.49</v>
      </c>
    </row>
    <row r="11353" spans="1:4" ht="25.5">
      <c r="A11353" s="356">
        <v>40398</v>
      </c>
      <c r="B11353" s="357" t="s">
        <v>11798</v>
      </c>
      <c r="C11353" s="356" t="s">
        <v>641</v>
      </c>
      <c r="D11353" s="358">
        <v>369.16</v>
      </c>
    </row>
    <row r="11354" spans="1:4" ht="25.5">
      <c r="A11354" s="356">
        <v>40397</v>
      </c>
      <c r="B11354" s="357" t="s">
        <v>11799</v>
      </c>
      <c r="C11354" s="356" t="s">
        <v>641</v>
      </c>
      <c r="D11354" s="358">
        <v>189.05</v>
      </c>
    </row>
    <row r="11355" spans="1:4" ht="25.5">
      <c r="A11355" s="356">
        <v>40393</v>
      </c>
      <c r="B11355" s="357" t="s">
        <v>11800</v>
      </c>
      <c r="C11355" s="356" t="s">
        <v>641</v>
      </c>
      <c r="D11355" s="358">
        <v>36.6</v>
      </c>
    </row>
    <row r="11356" spans="1:4" ht="25.5">
      <c r="A11356" s="356">
        <v>40399</v>
      </c>
      <c r="B11356" s="357" t="s">
        <v>11801</v>
      </c>
      <c r="C11356" s="356" t="s">
        <v>641</v>
      </c>
      <c r="D11356" s="358">
        <v>603.95000000000005</v>
      </c>
    </row>
    <row r="11357" spans="1:4" ht="25.5">
      <c r="A11357" s="356">
        <v>39322</v>
      </c>
      <c r="B11357" s="357" t="s">
        <v>11802</v>
      </c>
      <c r="C11357" s="356" t="s">
        <v>641</v>
      </c>
      <c r="D11357" s="358">
        <v>27.35</v>
      </c>
    </row>
    <row r="11358" spans="1:4" ht="25.5">
      <c r="A11358" s="356">
        <v>39289</v>
      </c>
      <c r="B11358" s="357" t="s">
        <v>11803</v>
      </c>
      <c r="C11358" s="356" t="s">
        <v>641</v>
      </c>
      <c r="D11358" s="358">
        <v>32.770000000000003</v>
      </c>
    </row>
    <row r="11359" spans="1:4" ht="25.5">
      <c r="A11359" s="356">
        <v>39290</v>
      </c>
      <c r="B11359" s="357" t="s">
        <v>11804</v>
      </c>
      <c r="C11359" s="356" t="s">
        <v>641</v>
      </c>
      <c r="D11359" s="358">
        <v>55.62</v>
      </c>
    </row>
    <row r="11360" spans="1:4" ht="25.5">
      <c r="A11360" s="356">
        <v>39291</v>
      </c>
      <c r="B11360" s="357" t="s">
        <v>11805</v>
      </c>
      <c r="C11360" s="356" t="s">
        <v>641</v>
      </c>
      <c r="D11360" s="358">
        <v>83.27</v>
      </c>
    </row>
    <row r="11361" spans="1:4" ht="25.5">
      <c r="A11361" s="356">
        <v>20174</v>
      </c>
      <c r="B11361" s="357" t="s">
        <v>11806</v>
      </c>
      <c r="C11361" s="356" t="s">
        <v>641</v>
      </c>
      <c r="D11361" s="358">
        <v>35.44</v>
      </c>
    </row>
    <row r="11362" spans="1:4" ht="25.5">
      <c r="A11362" s="356">
        <v>41892</v>
      </c>
      <c r="B11362" s="357" t="s">
        <v>11807</v>
      </c>
      <c r="C11362" s="356" t="s">
        <v>641</v>
      </c>
      <c r="D11362" s="358">
        <v>130.1</v>
      </c>
    </row>
    <row r="11363" spans="1:4" ht="25.5">
      <c r="A11363" s="356">
        <v>7048</v>
      </c>
      <c r="B11363" s="357" t="s">
        <v>11808</v>
      </c>
      <c r="C11363" s="356" t="s">
        <v>641</v>
      </c>
      <c r="D11363" s="358">
        <v>28.08</v>
      </c>
    </row>
    <row r="11364" spans="1:4" ht="25.5">
      <c r="A11364" s="356">
        <v>7088</v>
      </c>
      <c r="B11364" s="357" t="s">
        <v>11809</v>
      </c>
      <c r="C11364" s="356" t="s">
        <v>641</v>
      </c>
      <c r="D11364" s="358">
        <v>61.4</v>
      </c>
    </row>
    <row r="11365" spans="1:4" ht="25.5">
      <c r="A11365" s="356">
        <v>20179</v>
      </c>
      <c r="B11365" s="357" t="s">
        <v>11810</v>
      </c>
      <c r="C11365" s="356" t="s">
        <v>641</v>
      </c>
      <c r="D11365" s="358">
        <v>47.71</v>
      </c>
    </row>
    <row r="11366" spans="1:4" ht="25.5">
      <c r="A11366" s="356">
        <v>20178</v>
      </c>
      <c r="B11366" s="357" t="s">
        <v>11811</v>
      </c>
      <c r="C11366" s="356" t="s">
        <v>641</v>
      </c>
      <c r="D11366" s="358">
        <v>42.16</v>
      </c>
    </row>
    <row r="11367" spans="1:4" ht="25.5">
      <c r="A11367" s="356">
        <v>20180</v>
      </c>
      <c r="B11367" s="357" t="s">
        <v>11812</v>
      </c>
      <c r="C11367" s="356" t="s">
        <v>641</v>
      </c>
      <c r="D11367" s="358">
        <v>77.48</v>
      </c>
    </row>
    <row r="11368" spans="1:4" ht="25.5">
      <c r="A11368" s="356">
        <v>20181</v>
      </c>
      <c r="B11368" s="357" t="s">
        <v>11813</v>
      </c>
      <c r="C11368" s="356" t="s">
        <v>641</v>
      </c>
      <c r="D11368" s="358">
        <v>114.93</v>
      </c>
    </row>
    <row r="11369" spans="1:4" ht="25.5">
      <c r="A11369" s="356">
        <v>20177</v>
      </c>
      <c r="B11369" s="357" t="s">
        <v>11814</v>
      </c>
      <c r="C11369" s="356" t="s">
        <v>641</v>
      </c>
      <c r="D11369" s="358">
        <v>27.63</v>
      </c>
    </row>
    <row r="11370" spans="1:4" ht="25.5">
      <c r="A11370" s="356">
        <v>7082</v>
      </c>
      <c r="B11370" s="357" t="s">
        <v>11815</v>
      </c>
      <c r="C11370" s="356" t="s">
        <v>641</v>
      </c>
      <c r="D11370" s="358">
        <v>72.44</v>
      </c>
    </row>
    <row r="11371" spans="1:4" ht="38.25">
      <c r="A11371" s="356">
        <v>42707</v>
      </c>
      <c r="B11371" s="357" t="s">
        <v>11816</v>
      </c>
      <c r="C11371" s="356" t="s">
        <v>641</v>
      </c>
      <c r="D11371" s="358">
        <v>196.72</v>
      </c>
    </row>
    <row r="11372" spans="1:4" ht="25.5">
      <c r="A11372" s="356">
        <v>7069</v>
      </c>
      <c r="B11372" s="357" t="s">
        <v>11817</v>
      </c>
      <c r="C11372" s="356" t="s">
        <v>641</v>
      </c>
      <c r="D11372" s="358">
        <v>160.76</v>
      </c>
    </row>
    <row r="11373" spans="1:4" ht="38.25">
      <c r="A11373" s="356">
        <v>42708</v>
      </c>
      <c r="B11373" s="357" t="s">
        <v>11818</v>
      </c>
      <c r="C11373" s="356" t="s">
        <v>641</v>
      </c>
      <c r="D11373" s="358">
        <v>516.33000000000004</v>
      </c>
    </row>
    <row r="11374" spans="1:4" ht="25.5">
      <c r="A11374" s="356">
        <v>7070</v>
      </c>
      <c r="B11374" s="357" t="s">
        <v>11819</v>
      </c>
      <c r="C11374" s="356" t="s">
        <v>641</v>
      </c>
      <c r="D11374" s="358">
        <v>230.21</v>
      </c>
    </row>
    <row r="11375" spans="1:4" ht="38.25">
      <c r="A11375" s="356">
        <v>42709</v>
      </c>
      <c r="B11375" s="357" t="s">
        <v>11820</v>
      </c>
      <c r="C11375" s="356" t="s">
        <v>641</v>
      </c>
      <c r="D11375" s="358">
        <v>772.2</v>
      </c>
    </row>
    <row r="11376" spans="1:4" ht="38.25">
      <c r="A11376" s="356">
        <v>42710</v>
      </c>
      <c r="B11376" s="357" t="s">
        <v>11821</v>
      </c>
      <c r="C11376" s="356" t="s">
        <v>641</v>
      </c>
      <c r="D11376" s="358">
        <v>2219.69</v>
      </c>
    </row>
    <row r="11377" spans="1:4" ht="38.25">
      <c r="A11377" s="356">
        <v>42716</v>
      </c>
      <c r="B11377" s="357" t="s">
        <v>11822</v>
      </c>
      <c r="C11377" s="356" t="s">
        <v>641</v>
      </c>
      <c r="D11377" s="358">
        <v>2762.79</v>
      </c>
    </row>
    <row r="11378" spans="1:4" ht="25.5">
      <c r="A11378" s="356">
        <v>20172</v>
      </c>
      <c r="B11378" s="357" t="s">
        <v>11823</v>
      </c>
      <c r="C11378" s="356" t="s">
        <v>641</v>
      </c>
      <c r="D11378" s="358">
        <v>53.13</v>
      </c>
    </row>
    <row r="11379" spans="1:4">
      <c r="A11379" s="356">
        <v>40945</v>
      </c>
      <c r="B11379" s="357" t="s">
        <v>11824</v>
      </c>
      <c r="C11379" s="356" t="s">
        <v>644</v>
      </c>
      <c r="D11379" s="358">
        <v>13.02</v>
      </c>
    </row>
    <row r="11380" spans="1:4">
      <c r="A11380" s="356">
        <v>40946</v>
      </c>
      <c r="B11380" s="357" t="s">
        <v>11825</v>
      </c>
      <c r="C11380" s="356" t="s">
        <v>759</v>
      </c>
      <c r="D11380" s="358">
        <v>2309.2600000000002</v>
      </c>
    </row>
    <row r="11381" spans="1:4" ht="25.5">
      <c r="A11381" s="356">
        <v>7153</v>
      </c>
      <c r="B11381" s="357" t="s">
        <v>11826</v>
      </c>
      <c r="C11381" s="356" t="s">
        <v>644</v>
      </c>
      <c r="D11381" s="358">
        <v>19.66</v>
      </c>
    </row>
    <row r="11382" spans="1:4" ht="25.5">
      <c r="A11382" s="356">
        <v>41089</v>
      </c>
      <c r="B11382" s="357" t="s">
        <v>11827</v>
      </c>
      <c r="C11382" s="356" t="s">
        <v>759</v>
      </c>
      <c r="D11382" s="358">
        <v>3485.32</v>
      </c>
    </row>
    <row r="11383" spans="1:4">
      <c r="A11383" s="356">
        <v>40943</v>
      </c>
      <c r="B11383" s="357" t="s">
        <v>11828</v>
      </c>
      <c r="C11383" s="356" t="s">
        <v>644</v>
      </c>
      <c r="D11383" s="358">
        <v>20.7</v>
      </c>
    </row>
    <row r="11384" spans="1:4" ht="25.5">
      <c r="A11384" s="356">
        <v>40944</v>
      </c>
      <c r="B11384" s="357" t="s">
        <v>11829</v>
      </c>
      <c r="C11384" s="356" t="s">
        <v>759</v>
      </c>
      <c r="D11384" s="358">
        <v>3670.52</v>
      </c>
    </row>
    <row r="11385" spans="1:4">
      <c r="A11385" s="356">
        <v>6175</v>
      </c>
      <c r="B11385" s="357" t="s">
        <v>11830</v>
      </c>
      <c r="C11385" s="356" t="s">
        <v>644</v>
      </c>
      <c r="D11385" s="358">
        <v>18.11</v>
      </c>
    </row>
    <row r="11386" spans="1:4">
      <c r="A11386" s="356">
        <v>41092</v>
      </c>
      <c r="B11386" s="357" t="s">
        <v>11831</v>
      </c>
      <c r="C11386" s="356" t="s">
        <v>759</v>
      </c>
      <c r="D11386" s="358">
        <v>3210.7</v>
      </c>
    </row>
    <row r="11387" spans="1:4" ht="51">
      <c r="A11387" s="356">
        <v>37712</v>
      </c>
      <c r="B11387" s="357" t="s">
        <v>11832</v>
      </c>
      <c r="C11387" s="356" t="s">
        <v>646</v>
      </c>
      <c r="D11387" s="358">
        <v>61.5</v>
      </c>
    </row>
    <row r="11388" spans="1:4" ht="38.25">
      <c r="A11388" s="356">
        <v>34547</v>
      </c>
      <c r="B11388" s="357" t="s">
        <v>11833</v>
      </c>
      <c r="C11388" s="356" t="s">
        <v>645</v>
      </c>
      <c r="D11388" s="358">
        <v>7.01</v>
      </c>
    </row>
    <row r="11389" spans="1:4" ht="38.25">
      <c r="A11389" s="356">
        <v>34548</v>
      </c>
      <c r="B11389" s="357" t="s">
        <v>11834</v>
      </c>
      <c r="C11389" s="356" t="s">
        <v>645</v>
      </c>
      <c r="D11389" s="358">
        <v>11.5</v>
      </c>
    </row>
    <row r="11390" spans="1:4" ht="38.25">
      <c r="A11390" s="356">
        <v>34558</v>
      </c>
      <c r="B11390" s="357" t="s">
        <v>11835</v>
      </c>
      <c r="C11390" s="356" t="s">
        <v>645</v>
      </c>
      <c r="D11390" s="358">
        <v>5.7</v>
      </c>
    </row>
    <row r="11391" spans="1:4" ht="38.25">
      <c r="A11391" s="356">
        <v>34550</v>
      </c>
      <c r="B11391" s="357" t="s">
        <v>11836</v>
      </c>
      <c r="C11391" s="356" t="s">
        <v>645</v>
      </c>
      <c r="D11391" s="358">
        <v>3.03</v>
      </c>
    </row>
    <row r="11392" spans="1:4" ht="38.25">
      <c r="A11392" s="356">
        <v>34557</v>
      </c>
      <c r="B11392" s="357" t="s">
        <v>11837</v>
      </c>
      <c r="C11392" s="356" t="s">
        <v>645</v>
      </c>
      <c r="D11392" s="358">
        <v>4.4400000000000004</v>
      </c>
    </row>
    <row r="11393" spans="1:4" ht="38.25">
      <c r="A11393" s="356">
        <v>37411</v>
      </c>
      <c r="B11393" s="357" t="s">
        <v>11838</v>
      </c>
      <c r="C11393" s="356" t="s">
        <v>646</v>
      </c>
      <c r="D11393" s="358">
        <v>32.44</v>
      </c>
    </row>
    <row r="11394" spans="1:4" ht="51">
      <c r="A11394" s="356">
        <v>39508</v>
      </c>
      <c r="B11394" s="357" t="s">
        <v>11839</v>
      </c>
      <c r="C11394" s="356" t="s">
        <v>646</v>
      </c>
      <c r="D11394" s="358">
        <v>18.22</v>
      </c>
    </row>
    <row r="11395" spans="1:4" ht="51">
      <c r="A11395" s="356">
        <v>39507</v>
      </c>
      <c r="B11395" s="357" t="s">
        <v>11840</v>
      </c>
      <c r="C11395" s="356" t="s">
        <v>646</v>
      </c>
      <c r="D11395" s="358">
        <v>27.19</v>
      </c>
    </row>
    <row r="11396" spans="1:4" ht="51">
      <c r="A11396" s="356">
        <v>7155</v>
      </c>
      <c r="B11396" s="357" t="s">
        <v>11841</v>
      </c>
      <c r="C11396" s="356" t="s">
        <v>646</v>
      </c>
      <c r="D11396" s="358">
        <v>34.9</v>
      </c>
    </row>
    <row r="11397" spans="1:4" ht="51">
      <c r="A11397" s="356">
        <v>42406</v>
      </c>
      <c r="B11397" s="357" t="s">
        <v>11842</v>
      </c>
      <c r="C11397" s="356" t="s">
        <v>646</v>
      </c>
      <c r="D11397" s="358">
        <v>40.020000000000003</v>
      </c>
    </row>
    <row r="11398" spans="1:4" ht="51">
      <c r="A11398" s="356">
        <v>7156</v>
      </c>
      <c r="B11398" s="357" t="s">
        <v>11843</v>
      </c>
      <c r="C11398" s="356" t="s">
        <v>646</v>
      </c>
      <c r="D11398" s="358">
        <v>50.07</v>
      </c>
    </row>
    <row r="11399" spans="1:4" ht="51">
      <c r="A11399" s="356">
        <v>43127</v>
      </c>
      <c r="B11399" s="357" t="s">
        <v>11844</v>
      </c>
      <c r="C11399" s="356" t="s">
        <v>646</v>
      </c>
      <c r="D11399" s="358">
        <v>71.66</v>
      </c>
    </row>
    <row r="11400" spans="1:4" ht="51">
      <c r="A11400" s="356">
        <v>10917</v>
      </c>
      <c r="B11400" s="357" t="s">
        <v>11845</v>
      </c>
      <c r="C11400" s="356" t="s">
        <v>646</v>
      </c>
      <c r="D11400" s="358">
        <v>15.12</v>
      </c>
    </row>
    <row r="11401" spans="1:4" ht="51">
      <c r="A11401" s="356">
        <v>21141</v>
      </c>
      <c r="B11401" s="357" t="s">
        <v>11846</v>
      </c>
      <c r="C11401" s="356" t="s">
        <v>646</v>
      </c>
      <c r="D11401" s="358">
        <v>23.41</v>
      </c>
    </row>
    <row r="11402" spans="1:4" ht="51">
      <c r="A11402" s="356">
        <v>39509</v>
      </c>
      <c r="B11402" s="357" t="s">
        <v>11847</v>
      </c>
      <c r="C11402" s="356" t="s">
        <v>646</v>
      </c>
      <c r="D11402" s="358">
        <v>22.52</v>
      </c>
    </row>
    <row r="11403" spans="1:4">
      <c r="A11403" s="356">
        <v>25988</v>
      </c>
      <c r="B11403" s="357" t="s">
        <v>11848</v>
      </c>
      <c r="C11403" s="356" t="s">
        <v>646</v>
      </c>
      <c r="D11403" s="358">
        <v>10.77</v>
      </c>
    </row>
    <row r="11404" spans="1:4" ht="38.25">
      <c r="A11404" s="356">
        <v>7167</v>
      </c>
      <c r="B11404" s="357" t="s">
        <v>11849</v>
      </c>
      <c r="C11404" s="356" t="s">
        <v>646</v>
      </c>
      <c r="D11404" s="358">
        <v>23.74</v>
      </c>
    </row>
    <row r="11405" spans="1:4" ht="38.25">
      <c r="A11405" s="356">
        <v>10928</v>
      </c>
      <c r="B11405" s="357" t="s">
        <v>11850</v>
      </c>
      <c r="C11405" s="356" t="s">
        <v>646</v>
      </c>
      <c r="D11405" s="358">
        <v>13.64</v>
      </c>
    </row>
    <row r="11406" spans="1:4" ht="38.25">
      <c r="A11406" s="356">
        <v>10933</v>
      </c>
      <c r="B11406" s="357" t="s">
        <v>11851</v>
      </c>
      <c r="C11406" s="356" t="s">
        <v>646</v>
      </c>
      <c r="D11406" s="358">
        <v>20.58</v>
      </c>
    </row>
    <row r="11407" spans="1:4" ht="38.25">
      <c r="A11407" s="356">
        <v>7158</v>
      </c>
      <c r="B11407" s="357" t="s">
        <v>11852</v>
      </c>
      <c r="C11407" s="356" t="s">
        <v>646</v>
      </c>
      <c r="D11407" s="358">
        <v>34.9</v>
      </c>
    </row>
    <row r="11408" spans="1:4" ht="38.25">
      <c r="A11408" s="356">
        <v>10927</v>
      </c>
      <c r="B11408" s="357" t="s">
        <v>11853</v>
      </c>
      <c r="C11408" s="356" t="s">
        <v>646</v>
      </c>
      <c r="D11408" s="358">
        <v>22.32</v>
      </c>
    </row>
    <row r="11409" spans="1:4" ht="38.25">
      <c r="A11409" s="356">
        <v>7162</v>
      </c>
      <c r="B11409" s="357" t="s">
        <v>11854</v>
      </c>
      <c r="C11409" s="356" t="s">
        <v>646</v>
      </c>
      <c r="D11409" s="358">
        <v>54.61</v>
      </c>
    </row>
    <row r="11410" spans="1:4" ht="38.25">
      <c r="A11410" s="356">
        <v>10932</v>
      </c>
      <c r="B11410" s="357" t="s">
        <v>11855</v>
      </c>
      <c r="C11410" s="356" t="s">
        <v>646</v>
      </c>
      <c r="D11410" s="358">
        <v>94.99</v>
      </c>
    </row>
    <row r="11411" spans="1:4" ht="51">
      <c r="A11411" s="356">
        <v>10937</v>
      </c>
      <c r="B11411" s="357" t="s">
        <v>11856</v>
      </c>
      <c r="C11411" s="356" t="s">
        <v>646</v>
      </c>
      <c r="D11411" s="358">
        <v>24.41</v>
      </c>
    </row>
    <row r="11412" spans="1:4" ht="51">
      <c r="A11412" s="356">
        <v>10935</v>
      </c>
      <c r="B11412" s="357" t="s">
        <v>11857</v>
      </c>
      <c r="C11412" s="356" t="s">
        <v>646</v>
      </c>
      <c r="D11412" s="358">
        <v>42.34</v>
      </c>
    </row>
    <row r="11413" spans="1:4" ht="25.5">
      <c r="A11413" s="356">
        <v>10931</v>
      </c>
      <c r="B11413" s="357" t="s">
        <v>11858</v>
      </c>
      <c r="C11413" s="356" t="s">
        <v>646</v>
      </c>
      <c r="D11413" s="358">
        <v>11.91</v>
      </c>
    </row>
    <row r="11414" spans="1:4" ht="25.5">
      <c r="A11414" s="356">
        <v>7164</v>
      </c>
      <c r="B11414" s="357" t="s">
        <v>11859</v>
      </c>
      <c r="C11414" s="356" t="s">
        <v>646</v>
      </c>
      <c r="D11414" s="358">
        <v>39.409999999999997</v>
      </c>
    </row>
    <row r="11415" spans="1:4" ht="25.5">
      <c r="A11415" s="356">
        <v>36887</v>
      </c>
      <c r="B11415" s="357" t="s">
        <v>11860</v>
      </c>
      <c r="C11415" s="356" t="s">
        <v>646</v>
      </c>
      <c r="D11415" s="358">
        <v>14.03</v>
      </c>
    </row>
    <row r="11416" spans="1:4" ht="63.75">
      <c r="A11416" s="356">
        <v>34630</v>
      </c>
      <c r="B11416" s="357" t="s">
        <v>11861</v>
      </c>
      <c r="C11416" s="356" t="s">
        <v>641</v>
      </c>
      <c r="D11416" s="358">
        <v>999.55</v>
      </c>
    </row>
    <row r="11417" spans="1:4">
      <c r="A11417" s="356">
        <v>7161</v>
      </c>
      <c r="B11417" s="357" t="s">
        <v>11862</v>
      </c>
      <c r="C11417" s="356" t="s">
        <v>646</v>
      </c>
      <c r="D11417" s="358">
        <v>4.9000000000000004</v>
      </c>
    </row>
    <row r="11418" spans="1:4" ht="38.25">
      <c r="A11418" s="356">
        <v>7170</v>
      </c>
      <c r="B11418" s="357" t="s">
        <v>11863</v>
      </c>
      <c r="C11418" s="356" t="s">
        <v>646</v>
      </c>
      <c r="D11418" s="358">
        <v>1.99</v>
      </c>
    </row>
    <row r="11419" spans="1:4" ht="38.25">
      <c r="A11419" s="356">
        <v>37524</v>
      </c>
      <c r="B11419" s="357" t="s">
        <v>11864</v>
      </c>
      <c r="C11419" s="356" t="s">
        <v>645</v>
      </c>
      <c r="D11419" s="358">
        <v>1.91</v>
      </c>
    </row>
    <row r="11420" spans="1:4" ht="38.25">
      <c r="A11420" s="356">
        <v>37525</v>
      </c>
      <c r="B11420" s="357" t="s">
        <v>11865</v>
      </c>
      <c r="C11420" s="356" t="s">
        <v>645</v>
      </c>
      <c r="D11420" s="358">
        <v>2.2799999999999998</v>
      </c>
    </row>
    <row r="11421" spans="1:4" ht="38.25">
      <c r="A11421" s="356">
        <v>36789</v>
      </c>
      <c r="B11421" s="357" t="s">
        <v>11866</v>
      </c>
      <c r="C11421" s="356" t="s">
        <v>641</v>
      </c>
      <c r="D11421" s="358">
        <v>2.5299999999999998</v>
      </c>
    </row>
    <row r="11422" spans="1:4" ht="51">
      <c r="A11422" s="356">
        <v>7173</v>
      </c>
      <c r="B11422" s="357" t="s">
        <v>11867</v>
      </c>
      <c r="C11422" s="356" t="s">
        <v>651</v>
      </c>
      <c r="D11422" s="358">
        <v>1640</v>
      </c>
    </row>
    <row r="11423" spans="1:4" ht="51">
      <c r="A11423" s="356">
        <v>7175</v>
      </c>
      <c r="B11423" s="357" t="s">
        <v>11868</v>
      </c>
      <c r="C11423" s="356" t="s">
        <v>641</v>
      </c>
      <c r="D11423" s="358">
        <v>1.85</v>
      </c>
    </row>
    <row r="11424" spans="1:4" ht="38.25">
      <c r="A11424" s="356">
        <v>40741</v>
      </c>
      <c r="B11424" s="357" t="s">
        <v>11869</v>
      </c>
      <c r="C11424" s="356" t="s">
        <v>641</v>
      </c>
      <c r="D11424" s="358">
        <v>2.2799999999999998</v>
      </c>
    </row>
    <row r="11425" spans="1:4" ht="25.5">
      <c r="A11425" s="356">
        <v>7184</v>
      </c>
      <c r="B11425" s="357" t="s">
        <v>11870</v>
      </c>
      <c r="C11425" s="356" t="s">
        <v>646</v>
      </c>
      <c r="D11425" s="358">
        <v>34.69</v>
      </c>
    </row>
    <row r="11426" spans="1:4" ht="25.5">
      <c r="A11426" s="356">
        <v>34458</v>
      </c>
      <c r="B11426" s="357" t="s">
        <v>11871</v>
      </c>
      <c r="C11426" s="356" t="s">
        <v>641</v>
      </c>
      <c r="D11426" s="358">
        <v>153.63999999999999</v>
      </c>
    </row>
    <row r="11427" spans="1:4" ht="25.5">
      <c r="A11427" s="356">
        <v>34464</v>
      </c>
      <c r="B11427" s="357" t="s">
        <v>11872</v>
      </c>
      <c r="C11427" s="356" t="s">
        <v>641</v>
      </c>
      <c r="D11427" s="358">
        <v>206.13</v>
      </c>
    </row>
    <row r="11428" spans="1:4" ht="25.5">
      <c r="A11428" s="356">
        <v>34468</v>
      </c>
      <c r="B11428" s="357" t="s">
        <v>11873</v>
      </c>
      <c r="C11428" s="356" t="s">
        <v>641</v>
      </c>
      <c r="D11428" s="358">
        <v>237.89</v>
      </c>
    </row>
    <row r="11429" spans="1:4" ht="25.5">
      <c r="A11429" s="356">
        <v>34473</v>
      </c>
      <c r="B11429" s="357" t="s">
        <v>11874</v>
      </c>
      <c r="C11429" s="356" t="s">
        <v>641</v>
      </c>
      <c r="D11429" s="358">
        <v>194.56</v>
      </c>
    </row>
    <row r="11430" spans="1:4" ht="25.5">
      <c r="A11430" s="356">
        <v>34480</v>
      </c>
      <c r="B11430" s="357" t="s">
        <v>11875</v>
      </c>
      <c r="C11430" s="356" t="s">
        <v>641</v>
      </c>
      <c r="D11430" s="358">
        <v>265.32</v>
      </c>
    </row>
    <row r="11431" spans="1:4" ht="25.5">
      <c r="A11431" s="356">
        <v>34486</v>
      </c>
      <c r="B11431" s="357" t="s">
        <v>11876</v>
      </c>
      <c r="C11431" s="356" t="s">
        <v>641</v>
      </c>
      <c r="D11431" s="358">
        <v>297.16000000000003</v>
      </c>
    </row>
    <row r="11432" spans="1:4" ht="25.5">
      <c r="A11432" s="356">
        <v>7202</v>
      </c>
      <c r="B11432" s="357" t="s">
        <v>11877</v>
      </c>
      <c r="C11432" s="356" t="s">
        <v>646</v>
      </c>
      <c r="D11432" s="358">
        <v>60.89</v>
      </c>
    </row>
    <row r="11433" spans="1:4" ht="25.5">
      <c r="A11433" s="356">
        <v>7190</v>
      </c>
      <c r="B11433" s="357" t="s">
        <v>11878</v>
      </c>
      <c r="C11433" s="356" t="s">
        <v>641</v>
      </c>
      <c r="D11433" s="358">
        <v>10.45</v>
      </c>
    </row>
    <row r="11434" spans="1:4" ht="25.5">
      <c r="A11434" s="356">
        <v>34417</v>
      </c>
      <c r="B11434" s="357" t="s">
        <v>11879</v>
      </c>
      <c r="C11434" s="356" t="s">
        <v>641</v>
      </c>
      <c r="D11434" s="358">
        <v>18.16</v>
      </c>
    </row>
    <row r="11435" spans="1:4" ht="25.5">
      <c r="A11435" s="356">
        <v>7213</v>
      </c>
      <c r="B11435" s="357" t="s">
        <v>11880</v>
      </c>
      <c r="C11435" s="356" t="s">
        <v>646</v>
      </c>
      <c r="D11435" s="358">
        <v>17.25</v>
      </c>
    </row>
    <row r="11436" spans="1:4" ht="25.5">
      <c r="A11436" s="356">
        <v>7195</v>
      </c>
      <c r="B11436" s="357" t="s">
        <v>11881</v>
      </c>
      <c r="C11436" s="356" t="s">
        <v>641</v>
      </c>
      <c r="D11436" s="358">
        <v>50.14</v>
      </c>
    </row>
    <row r="11437" spans="1:4" ht="25.5">
      <c r="A11437" s="356">
        <v>7186</v>
      </c>
      <c r="B11437" s="357" t="s">
        <v>11882</v>
      </c>
      <c r="C11437" s="356" t="s">
        <v>641</v>
      </c>
      <c r="D11437" s="358">
        <v>59.99</v>
      </c>
    </row>
    <row r="11438" spans="1:4" ht="25.5">
      <c r="A11438" s="356">
        <v>7194</v>
      </c>
      <c r="B11438" s="357" t="s">
        <v>11883</v>
      </c>
      <c r="C11438" s="356" t="s">
        <v>646</v>
      </c>
      <c r="D11438" s="358">
        <v>29.75</v>
      </c>
    </row>
    <row r="11439" spans="1:4" ht="25.5">
      <c r="A11439" s="356">
        <v>7197</v>
      </c>
      <c r="B11439" s="357" t="s">
        <v>11884</v>
      </c>
      <c r="C11439" s="356" t="s">
        <v>641</v>
      </c>
      <c r="D11439" s="358">
        <v>119.95</v>
      </c>
    </row>
    <row r="11440" spans="1:4" ht="25.5">
      <c r="A11440" s="356">
        <v>7192</v>
      </c>
      <c r="B11440" s="357" t="s">
        <v>11885</v>
      </c>
      <c r="C11440" s="356" t="s">
        <v>641</v>
      </c>
      <c r="D11440" s="358">
        <v>65.97</v>
      </c>
    </row>
    <row r="11441" spans="1:4" ht="25.5">
      <c r="A11441" s="356">
        <v>7193</v>
      </c>
      <c r="B11441" s="357" t="s">
        <v>11886</v>
      </c>
      <c r="C11441" s="356" t="s">
        <v>641</v>
      </c>
      <c r="D11441" s="358">
        <v>78.75</v>
      </c>
    </row>
    <row r="11442" spans="1:4" ht="25.5">
      <c r="A11442" s="356">
        <v>7189</v>
      </c>
      <c r="B11442" s="357" t="s">
        <v>11887</v>
      </c>
      <c r="C11442" s="356" t="s">
        <v>641</v>
      </c>
      <c r="D11442" s="358">
        <v>110.62</v>
      </c>
    </row>
    <row r="11443" spans="1:4" ht="25.5">
      <c r="A11443" s="356">
        <v>7198</v>
      </c>
      <c r="B11443" s="357" t="s">
        <v>11888</v>
      </c>
      <c r="C11443" s="356" t="s">
        <v>646</v>
      </c>
      <c r="D11443" s="358">
        <v>41.18</v>
      </c>
    </row>
    <row r="11444" spans="1:4" ht="25.5">
      <c r="A11444" s="356">
        <v>34402</v>
      </c>
      <c r="B11444" s="357" t="s">
        <v>11888</v>
      </c>
      <c r="C11444" s="356" t="s">
        <v>641</v>
      </c>
      <c r="D11444" s="358">
        <v>165.8</v>
      </c>
    </row>
    <row r="11445" spans="1:4">
      <c r="A11445" s="356">
        <v>7245</v>
      </c>
      <c r="B11445" s="357" t="s">
        <v>11889</v>
      </c>
      <c r="C11445" s="356" t="s">
        <v>641</v>
      </c>
      <c r="D11445" s="358">
        <v>56.28</v>
      </c>
    </row>
    <row r="11446" spans="1:4" ht="25.5">
      <c r="A11446" s="356">
        <v>34425</v>
      </c>
      <c r="B11446" s="357" t="s">
        <v>11890</v>
      </c>
      <c r="C11446" s="356" t="s">
        <v>641</v>
      </c>
      <c r="D11446" s="358">
        <v>102.53</v>
      </c>
    </row>
    <row r="11447" spans="1:4" ht="25.5">
      <c r="A11447" s="356">
        <v>7223</v>
      </c>
      <c r="B11447" s="357" t="s">
        <v>11891</v>
      </c>
      <c r="C11447" s="356" t="s">
        <v>641</v>
      </c>
      <c r="D11447" s="358">
        <v>119.49</v>
      </c>
    </row>
    <row r="11448" spans="1:4" ht="25.5">
      <c r="A11448" s="356">
        <v>7234</v>
      </c>
      <c r="B11448" s="357" t="s">
        <v>11892</v>
      </c>
      <c r="C11448" s="356" t="s">
        <v>641</v>
      </c>
      <c r="D11448" s="358">
        <v>172.35</v>
      </c>
    </row>
    <row r="11449" spans="1:4" ht="25.5">
      <c r="A11449" s="356">
        <v>7224</v>
      </c>
      <c r="B11449" s="357" t="s">
        <v>11893</v>
      </c>
      <c r="C11449" s="356" t="s">
        <v>641</v>
      </c>
      <c r="D11449" s="358">
        <v>190.37</v>
      </c>
    </row>
    <row r="11450" spans="1:4" ht="25.5">
      <c r="A11450" s="356">
        <v>7221</v>
      </c>
      <c r="B11450" s="357" t="s">
        <v>11894</v>
      </c>
      <c r="C11450" s="356" t="s">
        <v>646</v>
      </c>
      <c r="D11450" s="358">
        <v>92.56</v>
      </c>
    </row>
    <row r="11451" spans="1:4" ht="25.5">
      <c r="A11451" s="356">
        <v>7225</v>
      </c>
      <c r="B11451" s="357" t="s">
        <v>11895</v>
      </c>
      <c r="C11451" s="356" t="s">
        <v>641</v>
      </c>
      <c r="D11451" s="358">
        <v>240.68</v>
      </c>
    </row>
    <row r="11452" spans="1:4" ht="25.5">
      <c r="A11452" s="356">
        <v>7226</v>
      </c>
      <c r="B11452" s="357" t="s">
        <v>11896</v>
      </c>
      <c r="C11452" s="356" t="s">
        <v>641</v>
      </c>
      <c r="D11452" s="358">
        <v>264.86</v>
      </c>
    </row>
    <row r="11453" spans="1:4" ht="25.5">
      <c r="A11453" s="356">
        <v>7236</v>
      </c>
      <c r="B11453" s="357" t="s">
        <v>11897</v>
      </c>
      <c r="C11453" s="356" t="s">
        <v>641</v>
      </c>
      <c r="D11453" s="358">
        <v>288.86</v>
      </c>
    </row>
    <row r="11454" spans="1:4" ht="25.5">
      <c r="A11454" s="356">
        <v>7227</v>
      </c>
      <c r="B11454" s="357" t="s">
        <v>11898</v>
      </c>
      <c r="C11454" s="356" t="s">
        <v>641</v>
      </c>
      <c r="D11454" s="358">
        <v>312.94</v>
      </c>
    </row>
    <row r="11455" spans="1:4" ht="25.5">
      <c r="A11455" s="356">
        <v>7212</v>
      </c>
      <c r="B11455" s="357" t="s">
        <v>11899</v>
      </c>
      <c r="C11455" s="356" t="s">
        <v>641</v>
      </c>
      <c r="D11455" s="358">
        <v>346.5</v>
      </c>
    </row>
    <row r="11456" spans="1:4" ht="25.5">
      <c r="A11456" s="356">
        <v>7229</v>
      </c>
      <c r="B11456" s="357" t="s">
        <v>11900</v>
      </c>
      <c r="C11456" s="356" t="s">
        <v>641</v>
      </c>
      <c r="D11456" s="358">
        <v>229.14</v>
      </c>
    </row>
    <row r="11457" spans="1:4" ht="25.5">
      <c r="A11457" s="356">
        <v>7230</v>
      </c>
      <c r="B11457" s="357" t="s">
        <v>11901</v>
      </c>
      <c r="C11457" s="356" t="s">
        <v>641</v>
      </c>
      <c r="D11457" s="358">
        <v>365.15</v>
      </c>
    </row>
    <row r="11458" spans="1:4" ht="25.5">
      <c r="A11458" s="356">
        <v>7231</v>
      </c>
      <c r="B11458" s="357" t="s">
        <v>11902</v>
      </c>
      <c r="C11458" s="356" t="s">
        <v>641</v>
      </c>
      <c r="D11458" s="358">
        <v>479.55</v>
      </c>
    </row>
    <row r="11459" spans="1:4" ht="25.5">
      <c r="A11459" s="356">
        <v>7220</v>
      </c>
      <c r="B11459" s="357" t="s">
        <v>11903</v>
      </c>
      <c r="C11459" s="356" t="s">
        <v>641</v>
      </c>
      <c r="D11459" s="358">
        <v>589.57000000000005</v>
      </c>
    </row>
    <row r="11460" spans="1:4" ht="25.5">
      <c r="A11460" s="356">
        <v>34447</v>
      </c>
      <c r="B11460" s="357" t="s">
        <v>11904</v>
      </c>
      <c r="C11460" s="356" t="s">
        <v>641</v>
      </c>
      <c r="D11460" s="358">
        <v>656.2</v>
      </c>
    </row>
    <row r="11461" spans="1:4" ht="25.5">
      <c r="A11461" s="356">
        <v>7233</v>
      </c>
      <c r="B11461" s="357" t="s">
        <v>11905</v>
      </c>
      <c r="C11461" s="356" t="s">
        <v>641</v>
      </c>
      <c r="D11461" s="358">
        <v>734.64</v>
      </c>
    </row>
    <row r="11462" spans="1:4" ht="76.5">
      <c r="A11462" s="356">
        <v>40740</v>
      </c>
      <c r="B11462" s="357" t="s">
        <v>11906</v>
      </c>
      <c r="C11462" s="356" t="s">
        <v>646</v>
      </c>
      <c r="D11462" s="358">
        <v>218.24</v>
      </c>
    </row>
    <row r="11463" spans="1:4" ht="38.25">
      <c r="A11463" s="356">
        <v>25007</v>
      </c>
      <c r="B11463" s="357" t="s">
        <v>11907</v>
      </c>
      <c r="C11463" s="356" t="s">
        <v>646</v>
      </c>
      <c r="D11463" s="358">
        <v>62.45</v>
      </c>
    </row>
    <row r="11464" spans="1:4" ht="89.25">
      <c r="A11464" s="356">
        <v>43071</v>
      </c>
      <c r="B11464" s="357" t="s">
        <v>11908</v>
      </c>
      <c r="C11464" s="356" t="s">
        <v>646</v>
      </c>
      <c r="D11464" s="358">
        <v>245.74</v>
      </c>
    </row>
    <row r="11465" spans="1:4" ht="89.25">
      <c r="A11465" s="356">
        <v>39520</v>
      </c>
      <c r="B11465" s="357" t="s">
        <v>11909</v>
      </c>
      <c r="C11465" s="356" t="s">
        <v>646</v>
      </c>
      <c r="D11465" s="358">
        <v>200.49</v>
      </c>
    </row>
    <row r="11466" spans="1:4" ht="89.25">
      <c r="A11466" s="356">
        <v>39521</v>
      </c>
      <c r="B11466" s="357" t="s">
        <v>11910</v>
      </c>
      <c r="C11466" s="356" t="s">
        <v>646</v>
      </c>
      <c r="D11466" s="358">
        <v>207.04</v>
      </c>
    </row>
    <row r="11467" spans="1:4" ht="76.5">
      <c r="A11467" s="356">
        <v>39522</v>
      </c>
      <c r="B11467" s="357" t="s">
        <v>11911</v>
      </c>
      <c r="C11467" s="356" t="s">
        <v>646</v>
      </c>
      <c r="D11467" s="358">
        <v>213.79</v>
      </c>
    </row>
    <row r="11468" spans="1:4" ht="51">
      <c r="A11468" s="356">
        <v>7243</v>
      </c>
      <c r="B11468" s="357" t="s">
        <v>11912</v>
      </c>
      <c r="C11468" s="356" t="s">
        <v>646</v>
      </c>
      <c r="D11468" s="358">
        <v>65.260000000000005</v>
      </c>
    </row>
    <row r="11469" spans="1:4" ht="38.25">
      <c r="A11469" s="356">
        <v>11067</v>
      </c>
      <c r="B11469" s="357" t="s">
        <v>11913</v>
      </c>
      <c r="C11469" s="356" t="s">
        <v>641</v>
      </c>
      <c r="D11469" s="358">
        <v>421.23</v>
      </c>
    </row>
    <row r="11470" spans="1:4" ht="38.25">
      <c r="A11470" s="356">
        <v>11068</v>
      </c>
      <c r="B11470" s="357" t="s">
        <v>11914</v>
      </c>
      <c r="C11470" s="356" t="s">
        <v>641</v>
      </c>
      <c r="D11470" s="358">
        <v>532.16</v>
      </c>
    </row>
    <row r="11471" spans="1:4" ht="25.5">
      <c r="A11471" s="356">
        <v>7246</v>
      </c>
      <c r="B11471" s="357" t="s">
        <v>11915</v>
      </c>
      <c r="C11471" s="356" t="s">
        <v>641</v>
      </c>
      <c r="D11471" s="358">
        <v>52.36</v>
      </c>
    </row>
    <row r="11472" spans="1:4">
      <c r="A11472" s="356">
        <v>12869</v>
      </c>
      <c r="B11472" s="357" t="s">
        <v>11916</v>
      </c>
      <c r="C11472" s="356" t="s">
        <v>644</v>
      </c>
      <c r="D11472" s="358">
        <v>14.91</v>
      </c>
    </row>
    <row r="11473" spans="1:4">
      <c r="A11473" s="356">
        <v>41097</v>
      </c>
      <c r="B11473" s="357" t="s">
        <v>11917</v>
      </c>
      <c r="C11473" s="356" t="s">
        <v>759</v>
      </c>
      <c r="D11473" s="358">
        <v>2643.34</v>
      </c>
    </row>
    <row r="11474" spans="1:4" ht="38.25">
      <c r="A11474" s="356">
        <v>1574</v>
      </c>
      <c r="B11474" s="357" t="s">
        <v>11918</v>
      </c>
      <c r="C11474" s="356" t="s">
        <v>641</v>
      </c>
      <c r="D11474" s="358">
        <v>1.3</v>
      </c>
    </row>
    <row r="11475" spans="1:4" ht="38.25">
      <c r="A11475" s="356">
        <v>1581</v>
      </c>
      <c r="B11475" s="357" t="s">
        <v>11919</v>
      </c>
      <c r="C11475" s="356" t="s">
        <v>641</v>
      </c>
      <c r="D11475" s="358">
        <v>9.0299999999999994</v>
      </c>
    </row>
    <row r="11476" spans="1:4" ht="38.25">
      <c r="A11476" s="356">
        <v>1575</v>
      </c>
      <c r="B11476" s="357" t="s">
        <v>11920</v>
      </c>
      <c r="C11476" s="356" t="s">
        <v>641</v>
      </c>
      <c r="D11476" s="358">
        <v>1.54</v>
      </c>
    </row>
    <row r="11477" spans="1:4" ht="38.25">
      <c r="A11477" s="356">
        <v>1570</v>
      </c>
      <c r="B11477" s="357" t="s">
        <v>11921</v>
      </c>
      <c r="C11477" s="356" t="s">
        <v>641</v>
      </c>
      <c r="D11477" s="358">
        <v>0.77</v>
      </c>
    </row>
    <row r="11478" spans="1:4" ht="38.25">
      <c r="A11478" s="356">
        <v>1576</v>
      </c>
      <c r="B11478" s="357" t="s">
        <v>11922</v>
      </c>
      <c r="C11478" s="356" t="s">
        <v>641</v>
      </c>
      <c r="D11478" s="358">
        <v>2.14</v>
      </c>
    </row>
    <row r="11479" spans="1:4" ht="38.25">
      <c r="A11479" s="356">
        <v>1577</v>
      </c>
      <c r="B11479" s="357" t="s">
        <v>11923</v>
      </c>
      <c r="C11479" s="356" t="s">
        <v>641</v>
      </c>
      <c r="D11479" s="358">
        <v>2.41</v>
      </c>
    </row>
    <row r="11480" spans="1:4" ht="38.25">
      <c r="A11480" s="356">
        <v>1571</v>
      </c>
      <c r="B11480" s="357" t="s">
        <v>11924</v>
      </c>
      <c r="C11480" s="356" t="s">
        <v>641</v>
      </c>
      <c r="D11480" s="358">
        <v>1.01</v>
      </c>
    </row>
    <row r="11481" spans="1:4" ht="38.25">
      <c r="A11481" s="356">
        <v>1578</v>
      </c>
      <c r="B11481" s="357" t="s">
        <v>11925</v>
      </c>
      <c r="C11481" s="356" t="s">
        <v>641</v>
      </c>
      <c r="D11481" s="358">
        <v>4.18</v>
      </c>
    </row>
    <row r="11482" spans="1:4" ht="38.25">
      <c r="A11482" s="356">
        <v>1573</v>
      </c>
      <c r="B11482" s="357" t="s">
        <v>11926</v>
      </c>
      <c r="C11482" s="356" t="s">
        <v>641</v>
      </c>
      <c r="D11482" s="358">
        <v>1.2</v>
      </c>
    </row>
    <row r="11483" spans="1:4" ht="38.25">
      <c r="A11483" s="356">
        <v>1579</v>
      </c>
      <c r="B11483" s="357" t="s">
        <v>11927</v>
      </c>
      <c r="C11483" s="356" t="s">
        <v>641</v>
      </c>
      <c r="D11483" s="358">
        <v>5.21</v>
      </c>
    </row>
    <row r="11484" spans="1:4" ht="38.25">
      <c r="A11484" s="356">
        <v>1580</v>
      </c>
      <c r="B11484" s="357" t="s">
        <v>11928</v>
      </c>
      <c r="C11484" s="356" t="s">
        <v>641</v>
      </c>
      <c r="D11484" s="358">
        <v>6.42</v>
      </c>
    </row>
    <row r="11485" spans="1:4" ht="25.5">
      <c r="A11485" s="356">
        <v>39321</v>
      </c>
      <c r="B11485" s="357" t="s">
        <v>11929</v>
      </c>
      <c r="C11485" s="356" t="s">
        <v>641</v>
      </c>
      <c r="D11485" s="358">
        <v>16.010000000000002</v>
      </c>
    </row>
    <row r="11486" spans="1:4" ht="25.5">
      <c r="A11486" s="356">
        <v>39319</v>
      </c>
      <c r="B11486" s="357" t="s">
        <v>11930</v>
      </c>
      <c r="C11486" s="356" t="s">
        <v>641</v>
      </c>
      <c r="D11486" s="358">
        <v>6.25</v>
      </c>
    </row>
    <row r="11487" spans="1:4" ht="25.5">
      <c r="A11487" s="356">
        <v>39320</v>
      </c>
      <c r="B11487" s="357" t="s">
        <v>11931</v>
      </c>
      <c r="C11487" s="356" t="s">
        <v>641</v>
      </c>
      <c r="D11487" s="358">
        <v>10.39</v>
      </c>
    </row>
    <row r="11488" spans="1:4" ht="25.5">
      <c r="A11488" s="356">
        <v>1591</v>
      </c>
      <c r="B11488" s="357" t="s">
        <v>11932</v>
      </c>
      <c r="C11488" s="356" t="s">
        <v>641</v>
      </c>
      <c r="D11488" s="358">
        <v>19.91</v>
      </c>
    </row>
    <row r="11489" spans="1:4" ht="25.5">
      <c r="A11489" s="356">
        <v>1547</v>
      </c>
      <c r="B11489" s="357" t="s">
        <v>11933</v>
      </c>
      <c r="C11489" s="356" t="s">
        <v>641</v>
      </c>
      <c r="D11489" s="358">
        <v>104.33</v>
      </c>
    </row>
    <row r="11490" spans="1:4" ht="25.5">
      <c r="A11490" s="356">
        <v>38196</v>
      </c>
      <c r="B11490" s="357" t="s">
        <v>11934</v>
      </c>
      <c r="C11490" s="356" t="s">
        <v>641</v>
      </c>
      <c r="D11490" s="358">
        <v>20.32</v>
      </c>
    </row>
    <row r="11491" spans="1:4" ht="25.5">
      <c r="A11491" s="356">
        <v>1543</v>
      </c>
      <c r="B11491" s="357" t="s">
        <v>11935</v>
      </c>
      <c r="C11491" s="356" t="s">
        <v>641</v>
      </c>
      <c r="D11491" s="358">
        <v>21.59</v>
      </c>
    </row>
    <row r="11492" spans="1:4" ht="25.5">
      <c r="A11492" s="356">
        <v>1585</v>
      </c>
      <c r="B11492" s="357" t="s">
        <v>11936</v>
      </c>
      <c r="C11492" s="356" t="s">
        <v>641</v>
      </c>
      <c r="D11492" s="358">
        <v>4.18</v>
      </c>
    </row>
    <row r="11493" spans="1:4" ht="25.5">
      <c r="A11493" s="356">
        <v>1593</v>
      </c>
      <c r="B11493" s="357" t="s">
        <v>11937</v>
      </c>
      <c r="C11493" s="356" t="s">
        <v>641</v>
      </c>
      <c r="D11493" s="358">
        <v>22.21</v>
      </c>
    </row>
    <row r="11494" spans="1:4" ht="25.5">
      <c r="A11494" s="356">
        <v>11838</v>
      </c>
      <c r="B11494" s="357" t="s">
        <v>11938</v>
      </c>
      <c r="C11494" s="356" t="s">
        <v>641</v>
      </c>
      <c r="D11494" s="358">
        <v>29.3</v>
      </c>
    </row>
    <row r="11495" spans="1:4" ht="25.5">
      <c r="A11495" s="356">
        <v>1594</v>
      </c>
      <c r="B11495" s="357" t="s">
        <v>11939</v>
      </c>
      <c r="C11495" s="356" t="s">
        <v>641</v>
      </c>
      <c r="D11495" s="358">
        <v>29.62</v>
      </c>
    </row>
    <row r="11496" spans="1:4" ht="25.5">
      <c r="A11496" s="356">
        <v>1586</v>
      </c>
      <c r="B11496" s="357" t="s">
        <v>11940</v>
      </c>
      <c r="C11496" s="356" t="s">
        <v>641</v>
      </c>
      <c r="D11496" s="358">
        <v>5.29</v>
      </c>
    </row>
    <row r="11497" spans="1:4" ht="25.5">
      <c r="A11497" s="356">
        <v>11839</v>
      </c>
      <c r="B11497" s="357" t="s">
        <v>11941</v>
      </c>
      <c r="C11497" s="356" t="s">
        <v>641</v>
      </c>
      <c r="D11497" s="358">
        <v>42.63</v>
      </c>
    </row>
    <row r="11498" spans="1:4" ht="25.5">
      <c r="A11498" s="356">
        <v>1587</v>
      </c>
      <c r="B11498" s="357" t="s">
        <v>11942</v>
      </c>
      <c r="C11498" s="356" t="s">
        <v>641</v>
      </c>
      <c r="D11498" s="358">
        <v>5.39</v>
      </c>
    </row>
    <row r="11499" spans="1:4" ht="25.5">
      <c r="A11499" s="356">
        <v>1545</v>
      </c>
      <c r="B11499" s="357" t="s">
        <v>11943</v>
      </c>
      <c r="C11499" s="356" t="s">
        <v>641</v>
      </c>
      <c r="D11499" s="358">
        <v>51.16</v>
      </c>
    </row>
    <row r="11500" spans="1:4" ht="25.5">
      <c r="A11500" s="356">
        <v>1588</v>
      </c>
      <c r="B11500" s="357" t="s">
        <v>11944</v>
      </c>
      <c r="C11500" s="356" t="s">
        <v>641</v>
      </c>
      <c r="D11500" s="358">
        <v>7.39</v>
      </c>
    </row>
    <row r="11501" spans="1:4" ht="25.5">
      <c r="A11501" s="356">
        <v>1535</v>
      </c>
      <c r="B11501" s="357" t="s">
        <v>11945</v>
      </c>
      <c r="C11501" s="356" t="s">
        <v>641</v>
      </c>
      <c r="D11501" s="358">
        <v>4.26</v>
      </c>
    </row>
    <row r="11502" spans="1:4" ht="25.5">
      <c r="A11502" s="356">
        <v>1589</v>
      </c>
      <c r="B11502" s="357" t="s">
        <v>11946</v>
      </c>
      <c r="C11502" s="356" t="s">
        <v>641</v>
      </c>
      <c r="D11502" s="358">
        <v>7.63</v>
      </c>
    </row>
    <row r="11503" spans="1:4" ht="25.5">
      <c r="A11503" s="356">
        <v>1546</v>
      </c>
      <c r="B11503" s="357" t="s">
        <v>11947</v>
      </c>
      <c r="C11503" s="356" t="s">
        <v>641</v>
      </c>
      <c r="D11503" s="358">
        <v>86.33</v>
      </c>
    </row>
    <row r="11504" spans="1:4" ht="25.5">
      <c r="A11504" s="356">
        <v>1590</v>
      </c>
      <c r="B11504" s="357" t="s">
        <v>11948</v>
      </c>
      <c r="C11504" s="356" t="s">
        <v>641</v>
      </c>
      <c r="D11504" s="358">
        <v>13.43</v>
      </c>
    </row>
    <row r="11505" spans="1:4" ht="38.25">
      <c r="A11505" s="356">
        <v>1542</v>
      </c>
      <c r="B11505" s="357" t="s">
        <v>11949</v>
      </c>
      <c r="C11505" s="356" t="s">
        <v>641</v>
      </c>
      <c r="D11505" s="358">
        <v>17.79</v>
      </c>
    </row>
    <row r="11506" spans="1:4" ht="38.25">
      <c r="A11506" s="356">
        <v>38415</v>
      </c>
      <c r="B11506" s="357" t="s">
        <v>11950</v>
      </c>
      <c r="C11506" s="356" t="s">
        <v>641</v>
      </c>
      <c r="D11506" s="358">
        <v>1139.1400000000001</v>
      </c>
    </row>
    <row r="11507" spans="1:4" ht="38.25">
      <c r="A11507" s="356">
        <v>38414</v>
      </c>
      <c r="B11507" s="357" t="s">
        <v>11951</v>
      </c>
      <c r="C11507" s="356" t="s">
        <v>641</v>
      </c>
      <c r="D11507" s="358">
        <v>1598.79</v>
      </c>
    </row>
    <row r="11508" spans="1:4">
      <c r="A11508" s="356">
        <v>38128</v>
      </c>
      <c r="B11508" s="357" t="s">
        <v>11952</v>
      </c>
      <c r="C11508" s="356" t="s">
        <v>638</v>
      </c>
      <c r="D11508" s="358">
        <v>0.5</v>
      </c>
    </row>
    <row r="11509" spans="1:4">
      <c r="A11509" s="356">
        <v>7253</v>
      </c>
      <c r="B11509" s="357" t="s">
        <v>11953</v>
      </c>
      <c r="C11509" s="356" t="s">
        <v>639</v>
      </c>
      <c r="D11509" s="358">
        <v>107.14</v>
      </c>
    </row>
    <row r="11510" spans="1:4" ht="25.5">
      <c r="A11510" s="356">
        <v>4806</v>
      </c>
      <c r="B11510" s="357" t="s">
        <v>11954</v>
      </c>
      <c r="C11510" s="356" t="s">
        <v>645</v>
      </c>
      <c r="D11510" s="358">
        <v>15.84</v>
      </c>
    </row>
    <row r="11511" spans="1:4" ht="25.5">
      <c r="A11511" s="356">
        <v>34401</v>
      </c>
      <c r="B11511" s="357" t="s">
        <v>11955</v>
      </c>
      <c r="C11511" s="356" t="s">
        <v>641</v>
      </c>
      <c r="D11511" s="358">
        <v>2.19</v>
      </c>
    </row>
    <row r="11512" spans="1:4" ht="25.5">
      <c r="A11512" s="356">
        <v>7260</v>
      </c>
      <c r="B11512" s="357" t="s">
        <v>11956</v>
      </c>
      <c r="C11512" s="356" t="s">
        <v>641</v>
      </c>
      <c r="D11512" s="358">
        <v>1.94</v>
      </c>
    </row>
    <row r="11513" spans="1:4" ht="25.5">
      <c r="A11513" s="356">
        <v>7256</v>
      </c>
      <c r="B11513" s="357" t="s">
        <v>11957</v>
      </c>
      <c r="C11513" s="356" t="s">
        <v>641</v>
      </c>
      <c r="D11513" s="358">
        <v>1.92</v>
      </c>
    </row>
    <row r="11514" spans="1:4" ht="25.5">
      <c r="A11514" s="356">
        <v>7258</v>
      </c>
      <c r="B11514" s="357" t="s">
        <v>11958</v>
      </c>
      <c r="C11514" s="356" t="s">
        <v>641</v>
      </c>
      <c r="D11514" s="358">
        <v>0.79</v>
      </c>
    </row>
    <row r="11515" spans="1:4" ht="25.5">
      <c r="A11515" s="356">
        <v>34400</v>
      </c>
      <c r="B11515" s="357" t="s">
        <v>11959</v>
      </c>
      <c r="C11515" s="356" t="s">
        <v>641</v>
      </c>
      <c r="D11515" s="358">
        <v>3.38</v>
      </c>
    </row>
    <row r="11516" spans="1:4" ht="25.5">
      <c r="A11516" s="356">
        <v>10617</v>
      </c>
      <c r="B11516" s="357" t="s">
        <v>11960</v>
      </c>
      <c r="C11516" s="356" t="s">
        <v>641</v>
      </c>
      <c r="D11516" s="358">
        <v>6.46</v>
      </c>
    </row>
    <row r="11517" spans="1:4" ht="38.25">
      <c r="A11517" s="356">
        <v>7274</v>
      </c>
      <c r="B11517" s="357" t="s">
        <v>11961</v>
      </c>
      <c r="C11517" s="356" t="s">
        <v>641</v>
      </c>
      <c r="D11517" s="358">
        <v>63.93</v>
      </c>
    </row>
    <row r="11518" spans="1:4" ht="38.25">
      <c r="A11518" s="356">
        <v>11663</v>
      </c>
      <c r="B11518" s="357" t="s">
        <v>11962</v>
      </c>
      <c r="C11518" s="356" t="s">
        <v>641</v>
      </c>
      <c r="D11518" s="358">
        <v>525.85</v>
      </c>
    </row>
    <row r="11519" spans="1:4" ht="25.5">
      <c r="A11519" s="356">
        <v>154</v>
      </c>
      <c r="B11519" s="357" t="s">
        <v>11963</v>
      </c>
      <c r="C11519" s="356" t="s">
        <v>640</v>
      </c>
      <c r="D11519" s="358">
        <v>55.05</v>
      </c>
    </row>
    <row r="11520" spans="1:4" ht="38.25">
      <c r="A11520" s="356">
        <v>38121</v>
      </c>
      <c r="B11520" s="357" t="s">
        <v>11964</v>
      </c>
      <c r="C11520" s="356" t="s">
        <v>640</v>
      </c>
      <c r="D11520" s="358">
        <v>7.53</v>
      </c>
    </row>
    <row r="11521" spans="1:4" ht="25.5">
      <c r="A11521" s="356">
        <v>7343</v>
      </c>
      <c r="B11521" s="357" t="s">
        <v>11965</v>
      </c>
      <c r="C11521" s="356" t="s">
        <v>640</v>
      </c>
      <c r="D11521" s="358">
        <v>7.63</v>
      </c>
    </row>
    <row r="11522" spans="1:4" ht="25.5">
      <c r="A11522" s="356">
        <v>43776</v>
      </c>
      <c r="B11522" s="357" t="s">
        <v>11966</v>
      </c>
      <c r="C11522" s="356" t="s">
        <v>640</v>
      </c>
      <c r="D11522" s="358">
        <v>17.399999999999999</v>
      </c>
    </row>
    <row r="11523" spans="1:4">
      <c r="A11523" s="356">
        <v>7350</v>
      </c>
      <c r="B11523" s="357" t="s">
        <v>11967</v>
      </c>
      <c r="C11523" s="356" t="s">
        <v>640</v>
      </c>
      <c r="D11523" s="358">
        <v>25.23</v>
      </c>
    </row>
    <row r="11524" spans="1:4">
      <c r="A11524" s="356">
        <v>7348</v>
      </c>
      <c r="B11524" s="357" t="s">
        <v>11968</v>
      </c>
      <c r="C11524" s="356" t="s">
        <v>640</v>
      </c>
      <c r="D11524" s="358">
        <v>14.15</v>
      </c>
    </row>
    <row r="11525" spans="1:4">
      <c r="A11525" s="356">
        <v>7356</v>
      </c>
      <c r="B11525" s="357" t="s">
        <v>11969</v>
      </c>
      <c r="C11525" s="356" t="s">
        <v>640</v>
      </c>
      <c r="D11525" s="358">
        <v>21.21</v>
      </c>
    </row>
    <row r="11526" spans="1:4" ht="38.25">
      <c r="A11526" s="356">
        <v>7313</v>
      </c>
      <c r="B11526" s="357" t="s">
        <v>11970</v>
      </c>
      <c r="C11526" s="356" t="s">
        <v>640</v>
      </c>
      <c r="D11526" s="358">
        <v>34.6</v>
      </c>
    </row>
    <row r="11527" spans="1:4" ht="25.5">
      <c r="A11527" s="356">
        <v>7319</v>
      </c>
      <c r="B11527" s="357" t="s">
        <v>11971</v>
      </c>
      <c r="C11527" s="356" t="s">
        <v>640</v>
      </c>
      <c r="D11527" s="358">
        <v>19.8</v>
      </c>
    </row>
    <row r="11528" spans="1:4" ht="25.5">
      <c r="A11528" s="356">
        <v>38119</v>
      </c>
      <c r="B11528" s="357" t="s">
        <v>11972</v>
      </c>
      <c r="C11528" s="356" t="s">
        <v>640</v>
      </c>
      <c r="D11528" s="358">
        <v>98.62</v>
      </c>
    </row>
    <row r="11529" spans="1:4" ht="25.5">
      <c r="A11529" s="356">
        <v>7314</v>
      </c>
      <c r="B11529" s="357" t="s">
        <v>11973</v>
      </c>
      <c r="C11529" s="356" t="s">
        <v>640</v>
      </c>
      <c r="D11529" s="358">
        <v>106.28</v>
      </c>
    </row>
    <row r="11530" spans="1:4" ht="25.5">
      <c r="A11530" s="356">
        <v>38131</v>
      </c>
      <c r="B11530" s="357" t="s">
        <v>11974</v>
      </c>
      <c r="C11530" s="356" t="s">
        <v>640</v>
      </c>
      <c r="D11530" s="358">
        <v>99.5</v>
      </c>
    </row>
    <row r="11531" spans="1:4">
      <c r="A11531" s="356">
        <v>7304</v>
      </c>
      <c r="B11531" s="357" t="s">
        <v>11975</v>
      </c>
      <c r="C11531" s="356" t="s">
        <v>640</v>
      </c>
      <c r="D11531" s="358">
        <v>51.57</v>
      </c>
    </row>
    <row r="11532" spans="1:4">
      <c r="A11532" s="356">
        <v>43649</v>
      </c>
      <c r="B11532" s="357" t="s">
        <v>11976</v>
      </c>
      <c r="C11532" s="356" t="s">
        <v>640</v>
      </c>
      <c r="D11532" s="358">
        <v>26.67</v>
      </c>
    </row>
    <row r="11533" spans="1:4">
      <c r="A11533" s="356">
        <v>43650</v>
      </c>
      <c r="B11533" s="357" t="s">
        <v>11977</v>
      </c>
      <c r="C11533" s="356" t="s">
        <v>640</v>
      </c>
      <c r="D11533" s="358">
        <v>25.21</v>
      </c>
    </row>
    <row r="11534" spans="1:4">
      <c r="A11534" s="356">
        <v>7311</v>
      </c>
      <c r="B11534" s="357" t="s">
        <v>11978</v>
      </c>
      <c r="C11534" s="356" t="s">
        <v>640</v>
      </c>
      <c r="D11534" s="358">
        <v>25.82</v>
      </c>
    </row>
    <row r="11535" spans="1:4">
      <c r="A11535" s="356">
        <v>7292</v>
      </c>
      <c r="B11535" s="357" t="s">
        <v>11979</v>
      </c>
      <c r="C11535" s="356" t="s">
        <v>640</v>
      </c>
      <c r="D11535" s="358">
        <v>25</v>
      </c>
    </row>
    <row r="11536" spans="1:4" ht="38.25">
      <c r="A11536" s="356">
        <v>7293</v>
      </c>
      <c r="B11536" s="357" t="s">
        <v>11980</v>
      </c>
      <c r="C11536" s="356" t="s">
        <v>640</v>
      </c>
      <c r="D11536" s="358">
        <v>27.65</v>
      </c>
    </row>
    <row r="11537" spans="1:4" ht="25.5">
      <c r="A11537" s="356">
        <v>7306</v>
      </c>
      <c r="B11537" s="357" t="s">
        <v>11981</v>
      </c>
      <c r="C11537" s="356" t="s">
        <v>640</v>
      </c>
      <c r="D11537" s="358">
        <v>30.52</v>
      </c>
    </row>
    <row r="11538" spans="1:4">
      <c r="A11538" s="356">
        <v>7288</v>
      </c>
      <c r="B11538" s="357" t="s">
        <v>11982</v>
      </c>
      <c r="C11538" s="356" t="s">
        <v>640</v>
      </c>
      <c r="D11538" s="358">
        <v>25.34</v>
      </c>
    </row>
    <row r="11539" spans="1:4">
      <c r="A11539" s="356">
        <v>43625</v>
      </c>
      <c r="B11539" s="357" t="s">
        <v>11983</v>
      </c>
      <c r="C11539" s="356" t="s">
        <v>640</v>
      </c>
      <c r="D11539" s="358">
        <v>20.46</v>
      </c>
    </row>
    <row r="11540" spans="1:4">
      <c r="A11540" s="356">
        <v>43647</v>
      </c>
      <c r="B11540" s="357" t="s">
        <v>11984</v>
      </c>
      <c r="C11540" s="356" t="s">
        <v>640</v>
      </c>
      <c r="D11540" s="358">
        <v>18.59</v>
      </c>
    </row>
    <row r="11541" spans="1:4">
      <c r="A11541" s="356">
        <v>43648</v>
      </c>
      <c r="B11541" s="357" t="s">
        <v>11985</v>
      </c>
      <c r="C11541" s="356" t="s">
        <v>640</v>
      </c>
      <c r="D11541" s="358">
        <v>17.93</v>
      </c>
    </row>
    <row r="11542" spans="1:4">
      <c r="A11542" s="356">
        <v>35693</v>
      </c>
      <c r="B11542" s="357" t="s">
        <v>11986</v>
      </c>
      <c r="C11542" s="356" t="s">
        <v>640</v>
      </c>
      <c r="D11542" s="358">
        <v>9.73</v>
      </c>
    </row>
    <row r="11543" spans="1:4">
      <c r="A11543" s="356">
        <v>35692</v>
      </c>
      <c r="B11543" s="357" t="s">
        <v>11987</v>
      </c>
      <c r="C11543" s="356" t="s">
        <v>640</v>
      </c>
      <c r="D11543" s="358">
        <v>14.48</v>
      </c>
    </row>
    <row r="11544" spans="1:4">
      <c r="A11544" s="356">
        <v>7342</v>
      </c>
      <c r="B11544" s="357" t="s">
        <v>11988</v>
      </c>
      <c r="C11544" s="356" t="s">
        <v>638</v>
      </c>
      <c r="D11544" s="358">
        <v>3.8</v>
      </c>
    </row>
    <row r="11545" spans="1:4" ht="38.25">
      <c r="A11545" s="356">
        <v>39574</v>
      </c>
      <c r="B11545" s="357" t="s">
        <v>11989</v>
      </c>
      <c r="C11545" s="356" t="s">
        <v>641</v>
      </c>
      <c r="D11545" s="358">
        <v>4.91</v>
      </c>
    </row>
    <row r="11546" spans="1:4" ht="38.25">
      <c r="A11546" s="356">
        <v>11060</v>
      </c>
      <c r="B11546" s="357" t="s">
        <v>11990</v>
      </c>
      <c r="C11546" s="356" t="s">
        <v>641</v>
      </c>
      <c r="D11546" s="358">
        <v>38.78</v>
      </c>
    </row>
    <row r="11547" spans="1:4" ht="25.5">
      <c r="A11547" s="356">
        <v>37401</v>
      </c>
      <c r="B11547" s="357" t="s">
        <v>11991</v>
      </c>
      <c r="C11547" s="356" t="s">
        <v>641</v>
      </c>
      <c r="D11547" s="358">
        <v>79.02</v>
      </c>
    </row>
    <row r="11548" spans="1:4" ht="25.5">
      <c r="A11548" s="356">
        <v>7525</v>
      </c>
      <c r="B11548" s="357" t="s">
        <v>11992</v>
      </c>
      <c r="C11548" s="356" t="s">
        <v>641</v>
      </c>
      <c r="D11548" s="358">
        <v>36.729999999999997</v>
      </c>
    </row>
    <row r="11549" spans="1:4" ht="25.5">
      <c r="A11549" s="356">
        <v>7524</v>
      </c>
      <c r="B11549" s="357" t="s">
        <v>11993</v>
      </c>
      <c r="C11549" s="356" t="s">
        <v>641</v>
      </c>
      <c r="D11549" s="358">
        <v>34.61</v>
      </c>
    </row>
    <row r="11550" spans="1:4" ht="25.5">
      <c r="A11550" s="356">
        <v>38105</v>
      </c>
      <c r="B11550" s="357" t="s">
        <v>11994</v>
      </c>
      <c r="C11550" s="356" t="s">
        <v>641</v>
      </c>
      <c r="D11550" s="358">
        <v>8.89</v>
      </c>
    </row>
    <row r="11551" spans="1:4" ht="38.25">
      <c r="A11551" s="356">
        <v>38084</v>
      </c>
      <c r="B11551" s="357" t="s">
        <v>11995</v>
      </c>
      <c r="C11551" s="356" t="s">
        <v>641</v>
      </c>
      <c r="D11551" s="358">
        <v>12.63</v>
      </c>
    </row>
    <row r="11552" spans="1:4">
      <c r="A11552" s="356">
        <v>38103</v>
      </c>
      <c r="B11552" s="357" t="s">
        <v>11996</v>
      </c>
      <c r="C11552" s="356" t="s">
        <v>641</v>
      </c>
      <c r="D11552" s="358">
        <v>13.35</v>
      </c>
    </row>
    <row r="11553" spans="1:4" ht="25.5">
      <c r="A11553" s="356">
        <v>38082</v>
      </c>
      <c r="B11553" s="357" t="s">
        <v>11997</v>
      </c>
      <c r="C11553" s="356" t="s">
        <v>641</v>
      </c>
      <c r="D11553" s="358">
        <v>16.440000000000001</v>
      </c>
    </row>
    <row r="11554" spans="1:4">
      <c r="A11554" s="356">
        <v>38104</v>
      </c>
      <c r="B11554" s="357" t="s">
        <v>11998</v>
      </c>
      <c r="C11554" s="356" t="s">
        <v>641</v>
      </c>
      <c r="D11554" s="358">
        <v>26.13</v>
      </c>
    </row>
    <row r="11555" spans="1:4" ht="38.25">
      <c r="A11555" s="356">
        <v>38083</v>
      </c>
      <c r="B11555" s="357" t="s">
        <v>11999</v>
      </c>
      <c r="C11555" s="356" t="s">
        <v>641</v>
      </c>
      <c r="D11555" s="358">
        <v>29.02</v>
      </c>
    </row>
    <row r="11556" spans="1:4">
      <c r="A11556" s="356">
        <v>38101</v>
      </c>
      <c r="B11556" s="357" t="s">
        <v>12000</v>
      </c>
      <c r="C11556" s="356" t="s">
        <v>641</v>
      </c>
      <c r="D11556" s="358">
        <v>6.35</v>
      </c>
    </row>
    <row r="11557" spans="1:4" ht="38.25">
      <c r="A11557" s="356">
        <v>7528</v>
      </c>
      <c r="B11557" s="357" t="s">
        <v>12001</v>
      </c>
      <c r="C11557" s="356" t="s">
        <v>641</v>
      </c>
      <c r="D11557" s="358">
        <v>7.46</v>
      </c>
    </row>
    <row r="11558" spans="1:4" ht="25.5">
      <c r="A11558" s="356">
        <v>12147</v>
      </c>
      <c r="B11558" s="357" t="s">
        <v>12002</v>
      </c>
      <c r="C11558" s="356" t="s">
        <v>641</v>
      </c>
      <c r="D11558" s="358">
        <v>11.37</v>
      </c>
    </row>
    <row r="11559" spans="1:4" ht="38.25">
      <c r="A11559" s="356">
        <v>38075</v>
      </c>
      <c r="B11559" s="357" t="s">
        <v>12003</v>
      </c>
      <c r="C11559" s="356" t="s">
        <v>641</v>
      </c>
      <c r="D11559" s="358">
        <v>12.92</v>
      </c>
    </row>
    <row r="11560" spans="1:4">
      <c r="A11560" s="356">
        <v>38102</v>
      </c>
      <c r="B11560" s="357" t="s">
        <v>12004</v>
      </c>
      <c r="C11560" s="356" t="s">
        <v>641</v>
      </c>
      <c r="D11560" s="358">
        <v>8.1199999999999992</v>
      </c>
    </row>
    <row r="11561" spans="1:4" ht="38.25">
      <c r="A11561" s="356">
        <v>38076</v>
      </c>
      <c r="B11561" s="357" t="s">
        <v>12005</v>
      </c>
      <c r="C11561" s="356" t="s">
        <v>641</v>
      </c>
      <c r="D11561" s="358">
        <v>14.48</v>
      </c>
    </row>
    <row r="11562" spans="1:4">
      <c r="A11562" s="356">
        <v>7592</v>
      </c>
      <c r="B11562" s="357" t="s">
        <v>12006</v>
      </c>
      <c r="C11562" s="356" t="s">
        <v>644</v>
      </c>
      <c r="D11562" s="358">
        <v>13.66</v>
      </c>
    </row>
    <row r="11563" spans="1:4">
      <c r="A11563" s="356">
        <v>40820</v>
      </c>
      <c r="B11563" s="357" t="s">
        <v>12007</v>
      </c>
      <c r="C11563" s="356" t="s">
        <v>759</v>
      </c>
      <c r="D11563" s="358">
        <v>2420.84</v>
      </c>
    </row>
    <row r="11564" spans="1:4" ht="25.5">
      <c r="A11564" s="356">
        <v>11762</v>
      </c>
      <c r="B11564" s="357" t="s">
        <v>12008</v>
      </c>
      <c r="C11564" s="356" t="s">
        <v>641</v>
      </c>
      <c r="D11564" s="358">
        <v>61.78</v>
      </c>
    </row>
    <row r="11565" spans="1:4" ht="25.5">
      <c r="A11565" s="356">
        <v>13984</v>
      </c>
      <c r="B11565" s="357" t="s">
        <v>12009</v>
      </c>
      <c r="C11565" s="356" t="s">
        <v>641</v>
      </c>
      <c r="D11565" s="358">
        <v>43.17</v>
      </c>
    </row>
    <row r="11566" spans="1:4" ht="38.25">
      <c r="A11566" s="356">
        <v>11772</v>
      </c>
      <c r="B11566" s="357" t="s">
        <v>12010</v>
      </c>
      <c r="C11566" s="356" t="s">
        <v>641</v>
      </c>
      <c r="D11566" s="358">
        <v>104.85</v>
      </c>
    </row>
    <row r="11567" spans="1:4" ht="25.5">
      <c r="A11567" s="356">
        <v>36795</v>
      </c>
      <c r="B11567" s="357" t="s">
        <v>12011</v>
      </c>
      <c r="C11567" s="356" t="s">
        <v>641</v>
      </c>
      <c r="D11567" s="358">
        <v>674.36</v>
      </c>
    </row>
    <row r="11568" spans="1:4" ht="25.5">
      <c r="A11568" s="356">
        <v>36796</v>
      </c>
      <c r="B11568" s="357" t="s">
        <v>12012</v>
      </c>
      <c r="C11568" s="356" t="s">
        <v>641</v>
      </c>
      <c r="D11568" s="358">
        <v>173.63</v>
      </c>
    </row>
    <row r="11569" spans="1:4" ht="25.5">
      <c r="A11569" s="356">
        <v>36791</v>
      </c>
      <c r="B11569" s="357" t="s">
        <v>12013</v>
      </c>
      <c r="C11569" s="356" t="s">
        <v>641</v>
      </c>
      <c r="D11569" s="358">
        <v>89.46</v>
      </c>
    </row>
    <row r="11570" spans="1:4" ht="25.5">
      <c r="A11570" s="356">
        <v>13415</v>
      </c>
      <c r="B11570" s="357" t="s">
        <v>12014</v>
      </c>
      <c r="C11570" s="356" t="s">
        <v>641</v>
      </c>
      <c r="D11570" s="358">
        <v>52</v>
      </c>
    </row>
    <row r="11571" spans="1:4" ht="25.5">
      <c r="A11571" s="356">
        <v>36792</v>
      </c>
      <c r="B11571" s="357" t="s">
        <v>12015</v>
      </c>
      <c r="C11571" s="356" t="s">
        <v>641</v>
      </c>
      <c r="D11571" s="358">
        <v>171</v>
      </c>
    </row>
    <row r="11572" spans="1:4" ht="38.25">
      <c r="A11572" s="356">
        <v>11773</v>
      </c>
      <c r="B11572" s="357" t="s">
        <v>12016</v>
      </c>
      <c r="C11572" s="356" t="s">
        <v>641</v>
      </c>
      <c r="D11572" s="358">
        <v>100.1</v>
      </c>
    </row>
    <row r="11573" spans="1:4" ht="38.25">
      <c r="A11573" s="356">
        <v>13983</v>
      </c>
      <c r="B11573" s="357" t="s">
        <v>12017</v>
      </c>
      <c r="C11573" s="356" t="s">
        <v>641</v>
      </c>
      <c r="D11573" s="358">
        <v>53.4</v>
      </c>
    </row>
    <row r="11574" spans="1:4" ht="38.25">
      <c r="A11574" s="356">
        <v>13416</v>
      </c>
      <c r="B11574" s="357" t="s">
        <v>12018</v>
      </c>
      <c r="C11574" s="356" t="s">
        <v>641</v>
      </c>
      <c r="D11574" s="358">
        <v>43.06</v>
      </c>
    </row>
    <row r="11575" spans="1:4" ht="25.5">
      <c r="A11575" s="356">
        <v>13417</v>
      </c>
      <c r="B11575" s="357" t="s">
        <v>12019</v>
      </c>
      <c r="C11575" s="356" t="s">
        <v>641</v>
      </c>
      <c r="D11575" s="358">
        <v>37.99</v>
      </c>
    </row>
    <row r="11576" spans="1:4" ht="25.5">
      <c r="A11576" s="356">
        <v>7604</v>
      </c>
      <c r="B11576" s="357" t="s">
        <v>12020</v>
      </c>
      <c r="C11576" s="356" t="s">
        <v>641</v>
      </c>
      <c r="D11576" s="358">
        <v>16.45</v>
      </c>
    </row>
    <row r="11577" spans="1:4" ht="38.25">
      <c r="A11577" s="356">
        <v>11763</v>
      </c>
      <c r="B11577" s="357" t="s">
        <v>12021</v>
      </c>
      <c r="C11577" s="356" t="s">
        <v>641</v>
      </c>
      <c r="D11577" s="358">
        <v>104.11</v>
      </c>
    </row>
    <row r="11578" spans="1:4" ht="38.25">
      <c r="A11578" s="356">
        <v>11764</v>
      </c>
      <c r="B11578" s="357" t="s">
        <v>12022</v>
      </c>
      <c r="C11578" s="356" t="s">
        <v>641</v>
      </c>
      <c r="D11578" s="358">
        <v>111.2</v>
      </c>
    </row>
    <row r="11579" spans="1:4" ht="38.25">
      <c r="A11579" s="356">
        <v>11829</v>
      </c>
      <c r="B11579" s="357" t="s">
        <v>12023</v>
      </c>
      <c r="C11579" s="356" t="s">
        <v>641</v>
      </c>
      <c r="D11579" s="358">
        <v>26.65</v>
      </c>
    </row>
    <row r="11580" spans="1:4" ht="38.25">
      <c r="A11580" s="356">
        <v>11825</v>
      </c>
      <c r="B11580" s="357" t="s">
        <v>12024</v>
      </c>
      <c r="C11580" s="356" t="s">
        <v>641</v>
      </c>
      <c r="D11580" s="358">
        <v>45.69</v>
      </c>
    </row>
    <row r="11581" spans="1:4" ht="38.25">
      <c r="A11581" s="356">
        <v>11767</v>
      </c>
      <c r="B11581" s="357" t="s">
        <v>12025</v>
      </c>
      <c r="C11581" s="356" t="s">
        <v>641</v>
      </c>
      <c r="D11581" s="358">
        <v>184.58</v>
      </c>
    </row>
    <row r="11582" spans="1:4" ht="38.25">
      <c r="A11582" s="356">
        <v>11830</v>
      </c>
      <c r="B11582" s="357" t="s">
        <v>12026</v>
      </c>
      <c r="C11582" s="356" t="s">
        <v>641</v>
      </c>
      <c r="D11582" s="358">
        <v>28.8</v>
      </c>
    </row>
    <row r="11583" spans="1:4" ht="38.25">
      <c r="A11583" s="356">
        <v>11766</v>
      </c>
      <c r="B11583" s="357" t="s">
        <v>12027</v>
      </c>
      <c r="C11583" s="356" t="s">
        <v>641</v>
      </c>
      <c r="D11583" s="358">
        <v>51.19</v>
      </c>
    </row>
    <row r="11584" spans="1:4" ht="38.25">
      <c r="A11584" s="356">
        <v>11765</v>
      </c>
      <c r="B11584" s="357" t="s">
        <v>12028</v>
      </c>
      <c r="C11584" s="356" t="s">
        <v>641</v>
      </c>
      <c r="D11584" s="358">
        <v>69.709999999999994</v>
      </c>
    </row>
    <row r="11585" spans="1:4" ht="38.25">
      <c r="A11585" s="356">
        <v>11824</v>
      </c>
      <c r="B11585" s="357" t="s">
        <v>12029</v>
      </c>
      <c r="C11585" s="356" t="s">
        <v>641</v>
      </c>
      <c r="D11585" s="358">
        <v>52.8</v>
      </c>
    </row>
    <row r="11586" spans="1:4" ht="25.5">
      <c r="A11586" s="356">
        <v>11777</v>
      </c>
      <c r="B11586" s="357" t="s">
        <v>12030</v>
      </c>
      <c r="C11586" s="356" t="s">
        <v>641</v>
      </c>
      <c r="D11586" s="358">
        <v>149.62</v>
      </c>
    </row>
    <row r="11587" spans="1:4" ht="38.25">
      <c r="A11587" s="356">
        <v>7602</v>
      </c>
      <c r="B11587" s="357" t="s">
        <v>12031</v>
      </c>
      <c r="C11587" s="356" t="s">
        <v>641</v>
      </c>
      <c r="D11587" s="358">
        <v>16.309999999999999</v>
      </c>
    </row>
    <row r="11588" spans="1:4" ht="38.25">
      <c r="A11588" s="356">
        <v>7603</v>
      </c>
      <c r="B11588" s="357" t="s">
        <v>12032</v>
      </c>
      <c r="C11588" s="356" t="s">
        <v>641</v>
      </c>
      <c r="D11588" s="358">
        <v>15.81</v>
      </c>
    </row>
    <row r="11589" spans="1:4" ht="38.25">
      <c r="A11589" s="356">
        <v>11826</v>
      </c>
      <c r="B11589" s="357" t="s">
        <v>12033</v>
      </c>
      <c r="C11589" s="356" t="s">
        <v>641</v>
      </c>
      <c r="D11589" s="358">
        <v>44.35</v>
      </c>
    </row>
    <row r="11590" spans="1:4" ht="38.25">
      <c r="A11590" s="356">
        <v>7606</v>
      </c>
      <c r="B11590" s="357" t="s">
        <v>12034</v>
      </c>
      <c r="C11590" s="356" t="s">
        <v>641</v>
      </c>
      <c r="D11590" s="358">
        <v>46.21</v>
      </c>
    </row>
    <row r="11591" spans="1:4" ht="51">
      <c r="A11591" s="356">
        <v>40329</v>
      </c>
      <c r="B11591" s="357" t="s">
        <v>12035</v>
      </c>
      <c r="C11591" s="356" t="s">
        <v>641</v>
      </c>
      <c r="D11591" s="358">
        <v>22.35</v>
      </c>
    </row>
    <row r="11592" spans="1:4" ht="38.25">
      <c r="A11592" s="356">
        <v>11823</v>
      </c>
      <c r="B11592" s="357" t="s">
        <v>12036</v>
      </c>
      <c r="C11592" s="356" t="s">
        <v>641</v>
      </c>
      <c r="D11592" s="358">
        <v>9.66</v>
      </c>
    </row>
    <row r="11593" spans="1:4" ht="25.5">
      <c r="A11593" s="356">
        <v>11822</v>
      </c>
      <c r="B11593" s="357" t="s">
        <v>12037</v>
      </c>
      <c r="C11593" s="356" t="s">
        <v>641</v>
      </c>
      <c r="D11593" s="358">
        <v>39.020000000000003</v>
      </c>
    </row>
    <row r="11594" spans="1:4" ht="25.5">
      <c r="A11594" s="356">
        <v>11831</v>
      </c>
      <c r="B11594" s="357" t="s">
        <v>12038</v>
      </c>
      <c r="C11594" s="356" t="s">
        <v>641</v>
      </c>
      <c r="D11594" s="358">
        <v>29.63</v>
      </c>
    </row>
    <row r="11595" spans="1:4" ht="51">
      <c r="A11595" s="356">
        <v>7613</v>
      </c>
      <c r="B11595" s="357" t="s">
        <v>12039</v>
      </c>
      <c r="C11595" s="356" t="s">
        <v>641</v>
      </c>
      <c r="D11595" s="358">
        <v>85530.68</v>
      </c>
    </row>
    <row r="11596" spans="1:4" ht="51">
      <c r="A11596" s="356">
        <v>7619</v>
      </c>
      <c r="B11596" s="357" t="s">
        <v>12040</v>
      </c>
      <c r="C11596" s="356" t="s">
        <v>641</v>
      </c>
      <c r="D11596" s="358">
        <v>13221.21</v>
      </c>
    </row>
    <row r="11597" spans="1:4" ht="51">
      <c r="A11597" s="356">
        <v>12076</v>
      </c>
      <c r="B11597" s="357" t="s">
        <v>12041</v>
      </c>
      <c r="C11597" s="356" t="s">
        <v>641</v>
      </c>
      <c r="D11597" s="358">
        <v>6064.77</v>
      </c>
    </row>
    <row r="11598" spans="1:4" ht="51">
      <c r="A11598" s="356">
        <v>7614</v>
      </c>
      <c r="B11598" s="357" t="s">
        <v>12042</v>
      </c>
      <c r="C11598" s="356" t="s">
        <v>641</v>
      </c>
      <c r="D11598" s="358">
        <v>16675.099999999999</v>
      </c>
    </row>
    <row r="11599" spans="1:4" ht="51">
      <c r="A11599" s="356">
        <v>7618</v>
      </c>
      <c r="B11599" s="357" t="s">
        <v>12043</v>
      </c>
      <c r="C11599" s="356" t="s">
        <v>641</v>
      </c>
      <c r="D11599" s="358">
        <v>108150.57</v>
      </c>
    </row>
    <row r="11600" spans="1:4" ht="51">
      <c r="A11600" s="356">
        <v>7620</v>
      </c>
      <c r="B11600" s="357" t="s">
        <v>12044</v>
      </c>
      <c r="C11600" s="356" t="s">
        <v>641</v>
      </c>
      <c r="D11600" s="358">
        <v>23392.71</v>
      </c>
    </row>
    <row r="11601" spans="1:4" ht="51">
      <c r="A11601" s="356">
        <v>7610</v>
      </c>
      <c r="B11601" s="357" t="s">
        <v>12045</v>
      </c>
      <c r="C11601" s="356" t="s">
        <v>641</v>
      </c>
      <c r="D11601" s="358">
        <v>7407.69</v>
      </c>
    </row>
    <row r="11602" spans="1:4" ht="51">
      <c r="A11602" s="356">
        <v>7615</v>
      </c>
      <c r="B11602" s="357" t="s">
        <v>12046</v>
      </c>
      <c r="C11602" s="356" t="s">
        <v>641</v>
      </c>
      <c r="D11602" s="358">
        <v>27291.49</v>
      </c>
    </row>
    <row r="11603" spans="1:4" ht="51">
      <c r="A11603" s="356">
        <v>7617</v>
      </c>
      <c r="B11603" s="357" t="s">
        <v>12047</v>
      </c>
      <c r="C11603" s="356" t="s">
        <v>641</v>
      </c>
      <c r="D11603" s="358">
        <v>8274.08</v>
      </c>
    </row>
    <row r="11604" spans="1:4" ht="51">
      <c r="A11604" s="356">
        <v>7616</v>
      </c>
      <c r="B11604" s="357" t="s">
        <v>12048</v>
      </c>
      <c r="C11604" s="356" t="s">
        <v>641</v>
      </c>
      <c r="D11604" s="358">
        <v>44535.39</v>
      </c>
    </row>
    <row r="11605" spans="1:4" ht="51">
      <c r="A11605" s="356">
        <v>7611</v>
      </c>
      <c r="B11605" s="357" t="s">
        <v>12049</v>
      </c>
      <c r="C11605" s="356" t="s">
        <v>641</v>
      </c>
      <c r="D11605" s="358">
        <v>10700</v>
      </c>
    </row>
    <row r="11606" spans="1:4" ht="51">
      <c r="A11606" s="356">
        <v>7612</v>
      </c>
      <c r="B11606" s="357" t="s">
        <v>12050</v>
      </c>
      <c r="C11606" s="356" t="s">
        <v>641</v>
      </c>
      <c r="D11606" s="358">
        <v>61087.9</v>
      </c>
    </row>
    <row r="11607" spans="1:4">
      <c r="A11607" s="356">
        <v>37371</v>
      </c>
      <c r="B11607" s="357" t="s">
        <v>12051</v>
      </c>
      <c r="C11607" s="356" t="s">
        <v>644</v>
      </c>
      <c r="D11607" s="358">
        <v>0.71</v>
      </c>
    </row>
    <row r="11608" spans="1:4">
      <c r="A11608" s="356">
        <v>40861</v>
      </c>
      <c r="B11608" s="357" t="s">
        <v>12052</v>
      </c>
      <c r="C11608" s="356" t="s">
        <v>759</v>
      </c>
      <c r="D11608" s="358">
        <v>133.68</v>
      </c>
    </row>
    <row r="11609" spans="1:4" ht="38.25">
      <c r="A11609" s="356">
        <v>36510</v>
      </c>
      <c r="B11609" s="357" t="s">
        <v>12053</v>
      </c>
      <c r="C11609" s="356" t="s">
        <v>641</v>
      </c>
      <c r="D11609" s="358">
        <v>803058.07</v>
      </c>
    </row>
    <row r="11610" spans="1:4" ht="51">
      <c r="A11610" s="356">
        <v>25020</v>
      </c>
      <c r="B11610" s="357" t="s">
        <v>12054</v>
      </c>
      <c r="C11610" s="356" t="s">
        <v>641</v>
      </c>
      <c r="D11610" s="358">
        <v>3308316.71</v>
      </c>
    </row>
    <row r="11611" spans="1:4" ht="38.25">
      <c r="A11611" s="356">
        <v>7622</v>
      </c>
      <c r="B11611" s="357" t="s">
        <v>12055</v>
      </c>
      <c r="C11611" s="356" t="s">
        <v>641</v>
      </c>
      <c r="D11611" s="358">
        <v>779083.7</v>
      </c>
    </row>
    <row r="11612" spans="1:4" ht="51">
      <c r="A11612" s="356">
        <v>7624</v>
      </c>
      <c r="B11612" s="357" t="s">
        <v>12056</v>
      </c>
      <c r="C11612" s="356" t="s">
        <v>641</v>
      </c>
      <c r="D11612" s="358">
        <v>1010000</v>
      </c>
    </row>
    <row r="11613" spans="1:4" ht="38.25">
      <c r="A11613" s="356">
        <v>7625</v>
      </c>
      <c r="B11613" s="357" t="s">
        <v>12057</v>
      </c>
      <c r="C11613" s="356" t="s">
        <v>641</v>
      </c>
      <c r="D11613" s="358">
        <v>1003822.53</v>
      </c>
    </row>
    <row r="11614" spans="1:4" ht="38.25">
      <c r="A11614" s="356">
        <v>7623</v>
      </c>
      <c r="B11614" s="357" t="s">
        <v>12058</v>
      </c>
      <c r="C11614" s="356" t="s">
        <v>641</v>
      </c>
      <c r="D11614" s="358">
        <v>3308316.71</v>
      </c>
    </row>
    <row r="11615" spans="1:4" ht="51">
      <c r="A11615" s="356">
        <v>36508</v>
      </c>
      <c r="B11615" s="357" t="s">
        <v>12059</v>
      </c>
      <c r="C11615" s="356" t="s">
        <v>641</v>
      </c>
      <c r="D11615" s="358">
        <v>1487881.29</v>
      </c>
    </row>
    <row r="11616" spans="1:4" ht="38.25">
      <c r="A11616" s="356">
        <v>36509</v>
      </c>
      <c r="B11616" s="357" t="s">
        <v>12060</v>
      </c>
      <c r="C11616" s="356" t="s">
        <v>641</v>
      </c>
      <c r="D11616" s="358">
        <v>815412.79</v>
      </c>
    </row>
    <row r="11617" spans="1:4" ht="25.5">
      <c r="A11617" s="356">
        <v>13238</v>
      </c>
      <c r="B11617" s="357" t="s">
        <v>12061</v>
      </c>
      <c r="C11617" s="356" t="s">
        <v>641</v>
      </c>
      <c r="D11617" s="358">
        <v>235861.38</v>
      </c>
    </row>
    <row r="11618" spans="1:4" ht="25.5">
      <c r="A11618" s="356">
        <v>36511</v>
      </c>
      <c r="B11618" s="357" t="s">
        <v>12062</v>
      </c>
      <c r="C11618" s="356" t="s">
        <v>641</v>
      </c>
      <c r="D11618" s="358">
        <v>273299.7</v>
      </c>
    </row>
    <row r="11619" spans="1:4" ht="25.5">
      <c r="A11619" s="356">
        <v>36515</v>
      </c>
      <c r="B11619" s="357" t="s">
        <v>12063</v>
      </c>
      <c r="C11619" s="356" t="s">
        <v>641</v>
      </c>
      <c r="D11619" s="358">
        <v>80492.37</v>
      </c>
    </row>
    <row r="11620" spans="1:4" ht="25.5">
      <c r="A11620" s="356">
        <v>10598</v>
      </c>
      <c r="B11620" s="357" t="s">
        <v>12064</v>
      </c>
      <c r="C11620" s="356" t="s">
        <v>641</v>
      </c>
      <c r="D11620" s="358">
        <v>130530.54</v>
      </c>
    </row>
    <row r="11621" spans="1:4" ht="25.5">
      <c r="A11621" s="356">
        <v>7640</v>
      </c>
      <c r="B11621" s="357" t="s">
        <v>12065</v>
      </c>
      <c r="C11621" s="356" t="s">
        <v>641</v>
      </c>
      <c r="D11621" s="358">
        <v>200295</v>
      </c>
    </row>
    <row r="11622" spans="1:4" ht="25.5">
      <c r="A11622" s="356">
        <v>36513</v>
      </c>
      <c r="B11622" s="357" t="s">
        <v>12066</v>
      </c>
      <c r="C11622" s="356" t="s">
        <v>641</v>
      </c>
      <c r="D11622" s="358">
        <v>192947.71</v>
      </c>
    </row>
    <row r="11623" spans="1:4" ht="25.5">
      <c r="A11623" s="356">
        <v>36514</v>
      </c>
      <c r="B11623" s="357" t="s">
        <v>12067</v>
      </c>
      <c r="C11623" s="356" t="s">
        <v>641</v>
      </c>
      <c r="D11623" s="358">
        <v>215270.31</v>
      </c>
    </row>
    <row r="11624" spans="1:4" ht="25.5">
      <c r="A11624" s="356">
        <v>11572</v>
      </c>
      <c r="B11624" s="357" t="s">
        <v>12068</v>
      </c>
      <c r="C11624" s="356" t="s">
        <v>641</v>
      </c>
      <c r="D11624" s="358">
        <v>33.450000000000003</v>
      </c>
    </row>
    <row r="11625" spans="1:4" ht="38.25">
      <c r="A11625" s="356">
        <v>36149</v>
      </c>
      <c r="B11625" s="357" t="s">
        <v>12069</v>
      </c>
      <c r="C11625" s="356" t="s">
        <v>641</v>
      </c>
      <c r="D11625" s="358">
        <v>166.85</v>
      </c>
    </row>
    <row r="11626" spans="1:4" ht="51">
      <c r="A11626" s="356">
        <v>42407</v>
      </c>
      <c r="B11626" s="357" t="s">
        <v>12070</v>
      </c>
      <c r="C11626" s="356" t="s">
        <v>645</v>
      </c>
      <c r="D11626" s="358">
        <v>11.43</v>
      </c>
    </row>
    <row r="11627" spans="1:4" ht="38.25">
      <c r="A11627" s="356">
        <v>11581</v>
      </c>
      <c r="B11627" s="357" t="s">
        <v>12071</v>
      </c>
      <c r="C11627" s="356" t="s">
        <v>645</v>
      </c>
      <c r="D11627" s="358">
        <v>22.08</v>
      </c>
    </row>
    <row r="11628" spans="1:4" ht="38.25">
      <c r="A11628" s="356">
        <v>43605</v>
      </c>
      <c r="B11628" s="357" t="s">
        <v>12072</v>
      </c>
      <c r="C11628" s="356" t="s">
        <v>645</v>
      </c>
      <c r="D11628" s="358">
        <v>45.17</v>
      </c>
    </row>
    <row r="11629" spans="1:4" ht="38.25">
      <c r="A11629" s="356">
        <v>11580</v>
      </c>
      <c r="B11629" s="357" t="s">
        <v>12073</v>
      </c>
      <c r="C11629" s="356" t="s">
        <v>645</v>
      </c>
      <c r="D11629" s="358">
        <v>8.86</v>
      </c>
    </row>
    <row r="11630" spans="1:4">
      <c r="A11630" s="356">
        <v>10743</v>
      </c>
      <c r="B11630" s="357" t="s">
        <v>12074</v>
      </c>
      <c r="C11630" s="356" t="s">
        <v>641</v>
      </c>
      <c r="D11630" s="358">
        <v>676.56</v>
      </c>
    </row>
    <row r="11631" spans="1:4" ht="51">
      <c r="A11631" s="356">
        <v>39848</v>
      </c>
      <c r="B11631" s="357" t="s">
        <v>12075</v>
      </c>
      <c r="C11631" s="356" t="s">
        <v>645</v>
      </c>
      <c r="D11631" s="358">
        <v>2.17</v>
      </c>
    </row>
    <row r="11632" spans="1:4" ht="25.5">
      <c r="A11632" s="356">
        <v>20999</v>
      </c>
      <c r="B11632" s="357" t="s">
        <v>12076</v>
      </c>
      <c r="C11632" s="356" t="s">
        <v>645</v>
      </c>
      <c r="D11632" s="358">
        <v>14.51</v>
      </c>
    </row>
    <row r="11633" spans="1:4" ht="25.5">
      <c r="A11633" s="356">
        <v>21001</v>
      </c>
      <c r="B11633" s="357" t="s">
        <v>12077</v>
      </c>
      <c r="C11633" s="356" t="s">
        <v>645</v>
      </c>
      <c r="D11633" s="358">
        <v>27.08</v>
      </c>
    </row>
    <row r="11634" spans="1:4" ht="25.5">
      <c r="A11634" s="356">
        <v>21003</v>
      </c>
      <c r="B11634" s="357" t="s">
        <v>12078</v>
      </c>
      <c r="C11634" s="356" t="s">
        <v>645</v>
      </c>
      <c r="D11634" s="358">
        <v>44.5</v>
      </c>
    </row>
    <row r="11635" spans="1:4" ht="25.5">
      <c r="A11635" s="356">
        <v>21006</v>
      </c>
      <c r="B11635" s="357" t="s">
        <v>12079</v>
      </c>
      <c r="C11635" s="356" t="s">
        <v>645</v>
      </c>
      <c r="D11635" s="358">
        <v>94.44</v>
      </c>
    </row>
    <row r="11636" spans="1:4" ht="25.5">
      <c r="A11636" s="356">
        <v>21019</v>
      </c>
      <c r="B11636" s="357" t="s">
        <v>12080</v>
      </c>
      <c r="C11636" s="356" t="s">
        <v>645</v>
      </c>
      <c r="D11636" s="358">
        <v>32.83</v>
      </c>
    </row>
    <row r="11637" spans="1:4" ht="25.5">
      <c r="A11637" s="356">
        <v>21021</v>
      </c>
      <c r="B11637" s="357" t="s">
        <v>12081</v>
      </c>
      <c r="C11637" s="356" t="s">
        <v>645</v>
      </c>
      <c r="D11637" s="358">
        <v>51.89</v>
      </c>
    </row>
    <row r="11638" spans="1:4" ht="25.5">
      <c r="A11638" s="356">
        <v>21024</v>
      </c>
      <c r="B11638" s="357" t="s">
        <v>12082</v>
      </c>
      <c r="C11638" s="356" t="s">
        <v>645</v>
      </c>
      <c r="D11638" s="358">
        <v>111.19</v>
      </c>
    </row>
    <row r="11639" spans="1:4" ht="25.5">
      <c r="A11639" s="356">
        <v>40624</v>
      </c>
      <c r="B11639" s="357" t="s">
        <v>12083</v>
      </c>
      <c r="C11639" s="356" t="s">
        <v>645</v>
      </c>
      <c r="D11639" s="358">
        <v>84.34</v>
      </c>
    </row>
    <row r="11640" spans="1:4" ht="25.5">
      <c r="A11640" s="356">
        <v>42575</v>
      </c>
      <c r="B11640" s="357" t="s">
        <v>12084</v>
      </c>
      <c r="C11640" s="356" t="s">
        <v>645</v>
      </c>
      <c r="D11640" s="358">
        <v>77.400000000000006</v>
      </c>
    </row>
    <row r="11641" spans="1:4" ht="25.5">
      <c r="A11641" s="356">
        <v>13127</v>
      </c>
      <c r="B11641" s="357" t="s">
        <v>12085</v>
      </c>
      <c r="C11641" s="356" t="s">
        <v>645</v>
      </c>
      <c r="D11641" s="358">
        <v>37.619999999999997</v>
      </c>
    </row>
    <row r="11642" spans="1:4" ht="25.5">
      <c r="A11642" s="356">
        <v>13137</v>
      </c>
      <c r="B11642" s="357" t="s">
        <v>12086</v>
      </c>
      <c r="C11642" s="356" t="s">
        <v>645</v>
      </c>
      <c r="D11642" s="358">
        <v>49.92</v>
      </c>
    </row>
    <row r="11643" spans="1:4" ht="25.5">
      <c r="A11643" s="356">
        <v>42574</v>
      </c>
      <c r="B11643" s="357" t="s">
        <v>12087</v>
      </c>
      <c r="C11643" s="356" t="s">
        <v>645</v>
      </c>
      <c r="D11643" s="358">
        <v>57.76</v>
      </c>
    </row>
    <row r="11644" spans="1:4" ht="25.5">
      <c r="A11644" s="356">
        <v>20989</v>
      </c>
      <c r="B11644" s="357" t="s">
        <v>12088</v>
      </c>
      <c r="C11644" s="356" t="s">
        <v>645</v>
      </c>
      <c r="D11644" s="358">
        <v>1788.5</v>
      </c>
    </row>
    <row r="11645" spans="1:4" ht="25.5">
      <c r="A11645" s="356">
        <v>21147</v>
      </c>
      <c r="B11645" s="357" t="s">
        <v>12089</v>
      </c>
      <c r="C11645" s="356" t="s">
        <v>645</v>
      </c>
      <c r="D11645" s="358">
        <v>167.69</v>
      </c>
    </row>
    <row r="11646" spans="1:4" ht="25.5">
      <c r="A11646" s="356">
        <v>21148</v>
      </c>
      <c r="B11646" s="357" t="s">
        <v>12090</v>
      </c>
      <c r="C11646" s="356" t="s">
        <v>645</v>
      </c>
      <c r="D11646" s="358">
        <v>103.5</v>
      </c>
    </row>
    <row r="11647" spans="1:4" ht="25.5">
      <c r="A11647" s="356">
        <v>20984</v>
      </c>
      <c r="B11647" s="357" t="s">
        <v>12091</v>
      </c>
      <c r="C11647" s="356" t="s">
        <v>645</v>
      </c>
      <c r="D11647" s="358">
        <v>3431.79</v>
      </c>
    </row>
    <row r="11648" spans="1:4" ht="25.5">
      <c r="A11648" s="356">
        <v>13042</v>
      </c>
      <c r="B11648" s="357" t="s">
        <v>12092</v>
      </c>
      <c r="C11648" s="356" t="s">
        <v>645</v>
      </c>
      <c r="D11648" s="358">
        <v>1901.72</v>
      </c>
    </row>
    <row r="11649" spans="1:4" ht="25.5">
      <c r="A11649" s="356">
        <v>21150</v>
      </c>
      <c r="B11649" s="357" t="s">
        <v>12093</v>
      </c>
      <c r="C11649" s="356" t="s">
        <v>645</v>
      </c>
      <c r="D11649" s="358">
        <v>51.32</v>
      </c>
    </row>
    <row r="11650" spans="1:4" ht="25.5">
      <c r="A11650" s="356">
        <v>13141</v>
      </c>
      <c r="B11650" s="357" t="s">
        <v>12094</v>
      </c>
      <c r="C11650" s="356" t="s">
        <v>645</v>
      </c>
      <c r="D11650" s="358">
        <v>64.66</v>
      </c>
    </row>
    <row r="11651" spans="1:4" ht="25.5">
      <c r="A11651" s="356">
        <v>42576</v>
      </c>
      <c r="B11651" s="357" t="s">
        <v>12095</v>
      </c>
      <c r="C11651" s="356" t="s">
        <v>645</v>
      </c>
      <c r="D11651" s="358">
        <v>211.12</v>
      </c>
    </row>
    <row r="11652" spans="1:4" ht="25.5">
      <c r="A11652" s="356">
        <v>21151</v>
      </c>
      <c r="B11652" s="357" t="s">
        <v>12096</v>
      </c>
      <c r="C11652" s="356" t="s">
        <v>645</v>
      </c>
      <c r="D11652" s="358">
        <v>307.18</v>
      </c>
    </row>
    <row r="11653" spans="1:4" ht="25.5">
      <c r="A11653" s="356">
        <v>13142</v>
      </c>
      <c r="B11653" s="357" t="s">
        <v>12097</v>
      </c>
      <c r="C11653" s="356" t="s">
        <v>645</v>
      </c>
      <c r="D11653" s="358">
        <v>439.15</v>
      </c>
    </row>
    <row r="11654" spans="1:4" ht="25.5">
      <c r="A11654" s="356">
        <v>42577</v>
      </c>
      <c r="B11654" s="357" t="s">
        <v>12098</v>
      </c>
      <c r="C11654" s="356" t="s">
        <v>645</v>
      </c>
      <c r="D11654" s="358">
        <v>481.86</v>
      </c>
    </row>
    <row r="11655" spans="1:4" ht="25.5">
      <c r="A11655" s="356">
        <v>20994</v>
      </c>
      <c r="B11655" s="357" t="s">
        <v>12099</v>
      </c>
      <c r="C11655" s="356" t="s">
        <v>645</v>
      </c>
      <c r="D11655" s="358">
        <v>827.99</v>
      </c>
    </row>
    <row r="11656" spans="1:4" ht="25.5">
      <c r="A11656" s="356">
        <v>7672</v>
      </c>
      <c r="B11656" s="357" t="s">
        <v>12100</v>
      </c>
      <c r="C11656" s="356" t="s">
        <v>645</v>
      </c>
      <c r="D11656" s="358">
        <v>542.41999999999996</v>
      </c>
    </row>
    <row r="11657" spans="1:4" ht="25.5">
      <c r="A11657" s="356">
        <v>20995</v>
      </c>
      <c r="B11657" s="357" t="s">
        <v>12101</v>
      </c>
      <c r="C11657" s="356" t="s">
        <v>645</v>
      </c>
      <c r="D11657" s="358">
        <v>1088.1300000000001</v>
      </c>
    </row>
    <row r="11658" spans="1:4" ht="25.5">
      <c r="A11658" s="356">
        <v>7690</v>
      </c>
      <c r="B11658" s="357" t="s">
        <v>12102</v>
      </c>
      <c r="C11658" s="356" t="s">
        <v>645</v>
      </c>
      <c r="D11658" s="358">
        <v>629.34</v>
      </c>
    </row>
    <row r="11659" spans="1:4" ht="25.5">
      <c r="A11659" s="356">
        <v>20980</v>
      </c>
      <c r="B11659" s="357" t="s">
        <v>12103</v>
      </c>
      <c r="C11659" s="356" t="s">
        <v>645</v>
      </c>
      <c r="D11659" s="358">
        <v>686.55</v>
      </c>
    </row>
    <row r="11660" spans="1:4" ht="25.5">
      <c r="A11660" s="356">
        <v>7661</v>
      </c>
      <c r="B11660" s="357" t="s">
        <v>12104</v>
      </c>
      <c r="C11660" s="356" t="s">
        <v>645</v>
      </c>
      <c r="D11660" s="358">
        <v>816.71</v>
      </c>
    </row>
    <row r="11661" spans="1:4" ht="38.25">
      <c r="A11661" s="356">
        <v>21016</v>
      </c>
      <c r="B11661" s="357" t="s">
        <v>12105</v>
      </c>
      <c r="C11661" s="356" t="s">
        <v>645</v>
      </c>
      <c r="D11661" s="358">
        <v>229.41</v>
      </c>
    </row>
    <row r="11662" spans="1:4" ht="38.25">
      <c r="A11662" s="356">
        <v>21008</v>
      </c>
      <c r="B11662" s="357" t="s">
        <v>12106</v>
      </c>
      <c r="C11662" s="356" t="s">
        <v>645</v>
      </c>
      <c r="D11662" s="358">
        <v>26.8</v>
      </c>
    </row>
    <row r="11663" spans="1:4" ht="38.25">
      <c r="A11663" s="356">
        <v>21009</v>
      </c>
      <c r="B11663" s="357" t="s">
        <v>12107</v>
      </c>
      <c r="C11663" s="356" t="s">
        <v>645</v>
      </c>
      <c r="D11663" s="358">
        <v>34.89</v>
      </c>
    </row>
    <row r="11664" spans="1:4" ht="38.25">
      <c r="A11664" s="356">
        <v>21010</v>
      </c>
      <c r="B11664" s="357" t="s">
        <v>12108</v>
      </c>
      <c r="C11664" s="356" t="s">
        <v>645</v>
      </c>
      <c r="D11664" s="358">
        <v>46.85</v>
      </c>
    </row>
    <row r="11665" spans="1:4" ht="38.25">
      <c r="A11665" s="356">
        <v>21011</v>
      </c>
      <c r="B11665" s="357" t="s">
        <v>12109</v>
      </c>
      <c r="C11665" s="356" t="s">
        <v>645</v>
      </c>
      <c r="D11665" s="358">
        <v>68.28</v>
      </c>
    </row>
    <row r="11666" spans="1:4" ht="38.25">
      <c r="A11666" s="356">
        <v>21012</v>
      </c>
      <c r="B11666" s="357" t="s">
        <v>12110</v>
      </c>
      <c r="C11666" s="356" t="s">
        <v>645</v>
      </c>
      <c r="D11666" s="358">
        <v>75.459999999999994</v>
      </c>
    </row>
    <row r="11667" spans="1:4" ht="38.25">
      <c r="A11667" s="356">
        <v>21013</v>
      </c>
      <c r="B11667" s="357" t="s">
        <v>12111</v>
      </c>
      <c r="C11667" s="356" t="s">
        <v>645</v>
      </c>
      <c r="D11667" s="358">
        <v>98.47</v>
      </c>
    </row>
    <row r="11668" spans="1:4" ht="38.25">
      <c r="A11668" s="356">
        <v>21014</v>
      </c>
      <c r="B11668" s="357" t="s">
        <v>12112</v>
      </c>
      <c r="C11668" s="356" t="s">
        <v>645</v>
      </c>
      <c r="D11668" s="358">
        <v>137.78</v>
      </c>
    </row>
    <row r="11669" spans="1:4" ht="38.25">
      <c r="A11669" s="356">
        <v>21015</v>
      </c>
      <c r="B11669" s="357" t="s">
        <v>12113</v>
      </c>
      <c r="C11669" s="356" t="s">
        <v>645</v>
      </c>
      <c r="D11669" s="358">
        <v>158.29</v>
      </c>
    </row>
    <row r="11670" spans="1:4" ht="38.25">
      <c r="A11670" s="356">
        <v>7697</v>
      </c>
      <c r="B11670" s="357" t="s">
        <v>12114</v>
      </c>
      <c r="C11670" s="356" t="s">
        <v>645</v>
      </c>
      <c r="D11670" s="358">
        <v>75.53</v>
      </c>
    </row>
    <row r="11671" spans="1:4" ht="38.25">
      <c r="A11671" s="356">
        <v>7698</v>
      </c>
      <c r="B11671" s="357" t="s">
        <v>12115</v>
      </c>
      <c r="C11671" s="356" t="s">
        <v>645</v>
      </c>
      <c r="D11671" s="358">
        <v>65.02</v>
      </c>
    </row>
    <row r="11672" spans="1:4" ht="38.25">
      <c r="A11672" s="356">
        <v>7691</v>
      </c>
      <c r="B11672" s="357" t="s">
        <v>12116</v>
      </c>
      <c r="C11672" s="356" t="s">
        <v>645</v>
      </c>
      <c r="D11672" s="358">
        <v>27.47</v>
      </c>
    </row>
    <row r="11673" spans="1:4" ht="38.25">
      <c r="A11673" s="356">
        <v>40626</v>
      </c>
      <c r="B11673" s="357" t="s">
        <v>12117</v>
      </c>
      <c r="C11673" s="356" t="s">
        <v>645</v>
      </c>
      <c r="D11673" s="358">
        <v>51.56</v>
      </c>
    </row>
    <row r="11674" spans="1:4" ht="38.25">
      <c r="A11674" s="356">
        <v>7701</v>
      </c>
      <c r="B11674" s="357" t="s">
        <v>12118</v>
      </c>
      <c r="C11674" s="356" t="s">
        <v>645</v>
      </c>
      <c r="D11674" s="358">
        <v>135.16999999999999</v>
      </c>
    </row>
    <row r="11675" spans="1:4" ht="38.25">
      <c r="A11675" s="356">
        <v>7696</v>
      </c>
      <c r="B11675" s="357" t="s">
        <v>12119</v>
      </c>
      <c r="C11675" s="356" t="s">
        <v>645</v>
      </c>
      <c r="D11675" s="358">
        <v>108.92</v>
      </c>
    </row>
    <row r="11676" spans="1:4" ht="38.25">
      <c r="A11676" s="356">
        <v>7700</v>
      </c>
      <c r="B11676" s="357" t="s">
        <v>12120</v>
      </c>
      <c r="C11676" s="356" t="s">
        <v>645</v>
      </c>
      <c r="D11676" s="358">
        <v>34.75</v>
      </c>
    </row>
    <row r="11677" spans="1:4" ht="38.25">
      <c r="A11677" s="356">
        <v>7694</v>
      </c>
      <c r="B11677" s="357" t="s">
        <v>12121</v>
      </c>
      <c r="C11677" s="356" t="s">
        <v>645</v>
      </c>
      <c r="D11677" s="358">
        <v>181.9</v>
      </c>
    </row>
    <row r="11678" spans="1:4" ht="38.25">
      <c r="A11678" s="356">
        <v>7693</v>
      </c>
      <c r="B11678" s="357" t="s">
        <v>12122</v>
      </c>
      <c r="C11678" s="356" t="s">
        <v>645</v>
      </c>
      <c r="D11678" s="358">
        <v>250.51</v>
      </c>
    </row>
    <row r="11679" spans="1:4" ht="38.25">
      <c r="A11679" s="356">
        <v>7692</v>
      </c>
      <c r="B11679" s="357" t="s">
        <v>12123</v>
      </c>
      <c r="C11679" s="356" t="s">
        <v>645</v>
      </c>
      <c r="D11679" s="358">
        <v>375.06</v>
      </c>
    </row>
    <row r="11680" spans="1:4" ht="38.25">
      <c r="A11680" s="356">
        <v>7695</v>
      </c>
      <c r="B11680" s="357" t="s">
        <v>12124</v>
      </c>
      <c r="C11680" s="356" t="s">
        <v>645</v>
      </c>
      <c r="D11680" s="358">
        <v>406.76</v>
      </c>
    </row>
    <row r="11681" spans="1:4" ht="25.5">
      <c r="A11681" s="356">
        <v>13356</v>
      </c>
      <c r="B11681" s="357" t="s">
        <v>12125</v>
      </c>
      <c r="C11681" s="356" t="s">
        <v>645</v>
      </c>
      <c r="D11681" s="358">
        <v>29.49</v>
      </c>
    </row>
    <row r="11682" spans="1:4" ht="25.5">
      <c r="A11682" s="356">
        <v>36365</v>
      </c>
      <c r="B11682" s="357" t="s">
        <v>12126</v>
      </c>
      <c r="C11682" s="356" t="s">
        <v>645</v>
      </c>
      <c r="D11682" s="358">
        <v>39.11</v>
      </c>
    </row>
    <row r="11683" spans="1:4" ht="25.5">
      <c r="A11683" s="356">
        <v>41930</v>
      </c>
      <c r="B11683" s="357" t="s">
        <v>12127</v>
      </c>
      <c r="C11683" s="356" t="s">
        <v>645</v>
      </c>
      <c r="D11683" s="358">
        <v>126.61</v>
      </c>
    </row>
    <row r="11684" spans="1:4" ht="25.5">
      <c r="A11684" s="356">
        <v>41931</v>
      </c>
      <c r="B11684" s="357" t="s">
        <v>12128</v>
      </c>
      <c r="C11684" s="356" t="s">
        <v>645</v>
      </c>
      <c r="D11684" s="358">
        <v>215.89</v>
      </c>
    </row>
    <row r="11685" spans="1:4" ht="25.5">
      <c r="A11685" s="356">
        <v>41932</v>
      </c>
      <c r="B11685" s="357" t="s">
        <v>12129</v>
      </c>
      <c r="C11685" s="356" t="s">
        <v>645</v>
      </c>
      <c r="D11685" s="358">
        <v>348.7</v>
      </c>
    </row>
    <row r="11686" spans="1:4" ht="25.5">
      <c r="A11686" s="356">
        <v>41933</v>
      </c>
      <c r="B11686" s="357" t="s">
        <v>12130</v>
      </c>
      <c r="C11686" s="356" t="s">
        <v>645</v>
      </c>
      <c r="D11686" s="358">
        <v>431.86</v>
      </c>
    </row>
    <row r="11687" spans="1:4" ht="25.5">
      <c r="A11687" s="356">
        <v>41934</v>
      </c>
      <c r="B11687" s="357" t="s">
        <v>12131</v>
      </c>
      <c r="C11687" s="356" t="s">
        <v>645</v>
      </c>
      <c r="D11687" s="358">
        <v>559.37</v>
      </c>
    </row>
    <row r="11688" spans="1:4" ht="25.5">
      <c r="A11688" s="356">
        <v>41936</v>
      </c>
      <c r="B11688" s="357" t="s">
        <v>12132</v>
      </c>
      <c r="C11688" s="356" t="s">
        <v>645</v>
      </c>
      <c r="D11688" s="358">
        <v>84.34</v>
      </c>
    </row>
    <row r="11689" spans="1:4" ht="38.25">
      <c r="A11689" s="356">
        <v>41785</v>
      </c>
      <c r="B11689" s="357" t="s">
        <v>12133</v>
      </c>
      <c r="C11689" s="356" t="s">
        <v>645</v>
      </c>
      <c r="D11689" s="358">
        <v>2229.8200000000002</v>
      </c>
    </row>
    <row r="11690" spans="1:4" ht="38.25">
      <c r="A11690" s="356">
        <v>41781</v>
      </c>
      <c r="B11690" s="357" t="s">
        <v>12134</v>
      </c>
      <c r="C11690" s="356" t="s">
        <v>645</v>
      </c>
      <c r="D11690" s="358">
        <v>635.74</v>
      </c>
    </row>
    <row r="11691" spans="1:4" ht="38.25">
      <c r="A11691" s="356">
        <v>41783</v>
      </c>
      <c r="B11691" s="357" t="s">
        <v>12135</v>
      </c>
      <c r="C11691" s="356" t="s">
        <v>645</v>
      </c>
      <c r="D11691" s="358">
        <v>1677.61</v>
      </c>
    </row>
    <row r="11692" spans="1:4" ht="38.25">
      <c r="A11692" s="356">
        <v>41786</v>
      </c>
      <c r="B11692" s="357" t="s">
        <v>12136</v>
      </c>
      <c r="C11692" s="356" t="s">
        <v>645</v>
      </c>
      <c r="D11692" s="358">
        <v>3499.68</v>
      </c>
    </row>
    <row r="11693" spans="1:4" ht="38.25">
      <c r="A11693" s="356">
        <v>41779</v>
      </c>
      <c r="B11693" s="357" t="s">
        <v>12137</v>
      </c>
      <c r="C11693" s="356" t="s">
        <v>645</v>
      </c>
      <c r="D11693" s="358">
        <v>243.83</v>
      </c>
    </row>
    <row r="11694" spans="1:4" ht="38.25">
      <c r="A11694" s="356">
        <v>41780</v>
      </c>
      <c r="B11694" s="357" t="s">
        <v>12138</v>
      </c>
      <c r="C11694" s="356" t="s">
        <v>645</v>
      </c>
      <c r="D11694" s="358">
        <v>288.38</v>
      </c>
    </row>
    <row r="11695" spans="1:4" ht="38.25">
      <c r="A11695" s="356">
        <v>41782</v>
      </c>
      <c r="B11695" s="357" t="s">
        <v>12139</v>
      </c>
      <c r="C11695" s="356" t="s">
        <v>645</v>
      </c>
      <c r="D11695" s="358">
        <v>1188.78</v>
      </c>
    </row>
    <row r="11696" spans="1:4" ht="25.5">
      <c r="A11696" s="356">
        <v>38130</v>
      </c>
      <c r="B11696" s="357" t="s">
        <v>12140</v>
      </c>
      <c r="C11696" s="356" t="s">
        <v>645</v>
      </c>
      <c r="D11696" s="358">
        <v>35.24</v>
      </c>
    </row>
    <row r="11697" spans="1:4" ht="25.5">
      <c r="A11697" s="356">
        <v>21123</v>
      </c>
      <c r="B11697" s="357" t="s">
        <v>12141</v>
      </c>
      <c r="C11697" s="356" t="s">
        <v>645</v>
      </c>
      <c r="D11697" s="358">
        <v>10</v>
      </c>
    </row>
    <row r="11698" spans="1:4" ht="25.5">
      <c r="A11698" s="356">
        <v>21124</v>
      </c>
      <c r="B11698" s="357" t="s">
        <v>12142</v>
      </c>
      <c r="C11698" s="356" t="s">
        <v>645</v>
      </c>
      <c r="D11698" s="358">
        <v>17.73</v>
      </c>
    </row>
    <row r="11699" spans="1:4" ht="25.5">
      <c r="A11699" s="356">
        <v>21125</v>
      </c>
      <c r="B11699" s="357" t="s">
        <v>12143</v>
      </c>
      <c r="C11699" s="356" t="s">
        <v>645</v>
      </c>
      <c r="D11699" s="358">
        <v>28.46</v>
      </c>
    </row>
    <row r="11700" spans="1:4" ht="25.5">
      <c r="A11700" s="356">
        <v>38028</v>
      </c>
      <c r="B11700" s="357" t="s">
        <v>12144</v>
      </c>
      <c r="C11700" s="356" t="s">
        <v>645</v>
      </c>
      <c r="D11700" s="358">
        <v>48.29</v>
      </c>
    </row>
    <row r="11701" spans="1:4" ht="25.5">
      <c r="A11701" s="356">
        <v>38029</v>
      </c>
      <c r="B11701" s="357" t="s">
        <v>12145</v>
      </c>
      <c r="C11701" s="356" t="s">
        <v>645</v>
      </c>
      <c r="D11701" s="358">
        <v>73.61</v>
      </c>
    </row>
    <row r="11702" spans="1:4" ht="25.5">
      <c r="A11702" s="356">
        <v>38030</v>
      </c>
      <c r="B11702" s="357" t="s">
        <v>12146</v>
      </c>
      <c r="C11702" s="356" t="s">
        <v>645</v>
      </c>
      <c r="D11702" s="358">
        <v>113.07</v>
      </c>
    </row>
    <row r="11703" spans="1:4" ht="25.5">
      <c r="A11703" s="356">
        <v>38031</v>
      </c>
      <c r="B11703" s="357" t="s">
        <v>12147</v>
      </c>
      <c r="C11703" s="356" t="s">
        <v>645</v>
      </c>
      <c r="D11703" s="358">
        <v>179.18</v>
      </c>
    </row>
    <row r="11704" spans="1:4" ht="76.5">
      <c r="A11704" s="356">
        <v>39735</v>
      </c>
      <c r="B11704" s="357" t="s">
        <v>12148</v>
      </c>
      <c r="C11704" s="356" t="s">
        <v>645</v>
      </c>
      <c r="D11704" s="358">
        <v>110.89</v>
      </c>
    </row>
    <row r="11705" spans="1:4" ht="76.5">
      <c r="A11705" s="356">
        <v>39734</v>
      </c>
      <c r="B11705" s="357" t="s">
        <v>12149</v>
      </c>
      <c r="C11705" s="356" t="s">
        <v>645</v>
      </c>
      <c r="D11705" s="358">
        <v>131.53</v>
      </c>
    </row>
    <row r="11706" spans="1:4" ht="76.5">
      <c r="A11706" s="356">
        <v>39736</v>
      </c>
      <c r="B11706" s="357" t="s">
        <v>12150</v>
      </c>
      <c r="C11706" s="356" t="s">
        <v>645</v>
      </c>
      <c r="D11706" s="358">
        <v>150.11000000000001</v>
      </c>
    </row>
    <row r="11707" spans="1:4" ht="76.5">
      <c r="A11707" s="356">
        <v>39737</v>
      </c>
      <c r="B11707" s="357" t="s">
        <v>12151</v>
      </c>
      <c r="C11707" s="356" t="s">
        <v>645</v>
      </c>
      <c r="D11707" s="358">
        <v>20.190000000000001</v>
      </c>
    </row>
    <row r="11708" spans="1:4" ht="76.5">
      <c r="A11708" s="356">
        <v>39738</v>
      </c>
      <c r="B11708" s="357" t="s">
        <v>12152</v>
      </c>
      <c r="C11708" s="356" t="s">
        <v>645</v>
      </c>
      <c r="D11708" s="358">
        <v>7.3</v>
      </c>
    </row>
    <row r="11709" spans="1:4" ht="76.5">
      <c r="A11709" s="356">
        <v>39739</v>
      </c>
      <c r="B11709" s="357" t="s">
        <v>12153</v>
      </c>
      <c r="C11709" s="356" t="s">
        <v>645</v>
      </c>
      <c r="D11709" s="358">
        <v>103.81</v>
      </c>
    </row>
    <row r="11710" spans="1:4" ht="76.5">
      <c r="A11710" s="356">
        <v>39733</v>
      </c>
      <c r="B11710" s="357" t="s">
        <v>12154</v>
      </c>
      <c r="C11710" s="356" t="s">
        <v>645</v>
      </c>
      <c r="D11710" s="358">
        <v>179.64</v>
      </c>
    </row>
    <row r="11711" spans="1:4" ht="76.5">
      <c r="A11711" s="356">
        <v>39854</v>
      </c>
      <c r="B11711" s="357" t="s">
        <v>12155</v>
      </c>
      <c r="C11711" s="356" t="s">
        <v>645</v>
      </c>
      <c r="D11711" s="358">
        <v>182.18</v>
      </c>
    </row>
    <row r="11712" spans="1:4" ht="76.5">
      <c r="A11712" s="356">
        <v>39740</v>
      </c>
      <c r="B11712" s="357" t="s">
        <v>12156</v>
      </c>
      <c r="C11712" s="356" t="s">
        <v>645</v>
      </c>
      <c r="D11712" s="358">
        <v>99.68</v>
      </c>
    </row>
    <row r="11713" spans="1:4" ht="76.5">
      <c r="A11713" s="356">
        <v>39741</v>
      </c>
      <c r="B11713" s="357" t="s">
        <v>12157</v>
      </c>
      <c r="C11713" s="356" t="s">
        <v>645</v>
      </c>
      <c r="D11713" s="358">
        <v>18.37</v>
      </c>
    </row>
    <row r="11714" spans="1:4" ht="76.5">
      <c r="A11714" s="356">
        <v>39853</v>
      </c>
      <c r="B11714" s="357" t="s">
        <v>12158</v>
      </c>
      <c r="C11714" s="356" t="s">
        <v>645</v>
      </c>
      <c r="D11714" s="358">
        <v>24.13</v>
      </c>
    </row>
    <row r="11715" spans="1:4" ht="76.5">
      <c r="A11715" s="356">
        <v>39742</v>
      </c>
      <c r="B11715" s="357" t="s">
        <v>12159</v>
      </c>
      <c r="C11715" s="356" t="s">
        <v>645</v>
      </c>
      <c r="D11715" s="358">
        <v>80.12</v>
      </c>
    </row>
    <row r="11716" spans="1:4" ht="38.25">
      <c r="A11716" s="356">
        <v>39749</v>
      </c>
      <c r="B11716" s="357" t="s">
        <v>12160</v>
      </c>
      <c r="C11716" s="356" t="s">
        <v>645</v>
      </c>
      <c r="D11716" s="358">
        <v>101.85</v>
      </c>
    </row>
    <row r="11717" spans="1:4" ht="38.25">
      <c r="A11717" s="356">
        <v>39751</v>
      </c>
      <c r="B11717" s="357" t="s">
        <v>12161</v>
      </c>
      <c r="C11717" s="356" t="s">
        <v>645</v>
      </c>
      <c r="D11717" s="358">
        <v>185.08</v>
      </c>
    </row>
    <row r="11718" spans="1:4" ht="38.25">
      <c r="A11718" s="356">
        <v>39750</v>
      </c>
      <c r="B11718" s="357" t="s">
        <v>12162</v>
      </c>
      <c r="C11718" s="356" t="s">
        <v>645</v>
      </c>
      <c r="D11718" s="358">
        <v>153.83000000000001</v>
      </c>
    </row>
    <row r="11719" spans="1:4" ht="38.25">
      <c r="A11719" s="356">
        <v>39747</v>
      </c>
      <c r="B11719" s="357" t="s">
        <v>12163</v>
      </c>
      <c r="C11719" s="356" t="s">
        <v>645</v>
      </c>
      <c r="D11719" s="358">
        <v>49.48</v>
      </c>
    </row>
    <row r="11720" spans="1:4" ht="38.25">
      <c r="A11720" s="356">
        <v>39753</v>
      </c>
      <c r="B11720" s="357" t="s">
        <v>12164</v>
      </c>
      <c r="C11720" s="356" t="s">
        <v>645</v>
      </c>
      <c r="D11720" s="358">
        <v>340.69</v>
      </c>
    </row>
    <row r="11721" spans="1:4" ht="38.25">
      <c r="A11721" s="356">
        <v>39754</v>
      </c>
      <c r="B11721" s="357" t="s">
        <v>12165</v>
      </c>
      <c r="C11721" s="356" t="s">
        <v>645</v>
      </c>
      <c r="D11721" s="358">
        <v>501.92</v>
      </c>
    </row>
    <row r="11722" spans="1:4" ht="38.25">
      <c r="A11722" s="356">
        <v>39748</v>
      </c>
      <c r="B11722" s="357" t="s">
        <v>12166</v>
      </c>
      <c r="C11722" s="356" t="s">
        <v>645</v>
      </c>
      <c r="D11722" s="358">
        <v>80.06</v>
      </c>
    </row>
    <row r="11723" spans="1:4" ht="38.25">
      <c r="A11723" s="356">
        <v>39755</v>
      </c>
      <c r="B11723" s="357" t="s">
        <v>12167</v>
      </c>
      <c r="C11723" s="356" t="s">
        <v>645</v>
      </c>
      <c r="D11723" s="358">
        <v>761.03</v>
      </c>
    </row>
    <row r="11724" spans="1:4" ht="25.5">
      <c r="A11724" s="356">
        <v>12742</v>
      </c>
      <c r="B11724" s="357" t="s">
        <v>12168</v>
      </c>
      <c r="C11724" s="356" t="s">
        <v>645</v>
      </c>
      <c r="D11724" s="358">
        <v>602.61</v>
      </c>
    </row>
    <row r="11725" spans="1:4" ht="25.5">
      <c r="A11725" s="356">
        <v>12713</v>
      </c>
      <c r="B11725" s="357" t="s">
        <v>12169</v>
      </c>
      <c r="C11725" s="356" t="s">
        <v>645</v>
      </c>
      <c r="D11725" s="358">
        <v>31.96</v>
      </c>
    </row>
    <row r="11726" spans="1:4" ht="25.5">
      <c r="A11726" s="356">
        <v>12743</v>
      </c>
      <c r="B11726" s="357" t="s">
        <v>12170</v>
      </c>
      <c r="C11726" s="356" t="s">
        <v>645</v>
      </c>
      <c r="D11726" s="358">
        <v>54.98</v>
      </c>
    </row>
    <row r="11727" spans="1:4" ht="25.5">
      <c r="A11727" s="356">
        <v>12744</v>
      </c>
      <c r="B11727" s="357" t="s">
        <v>12171</v>
      </c>
      <c r="C11727" s="356" t="s">
        <v>645</v>
      </c>
      <c r="D11727" s="358">
        <v>69.77</v>
      </c>
    </row>
    <row r="11728" spans="1:4" ht="25.5">
      <c r="A11728" s="356">
        <v>12745</v>
      </c>
      <c r="B11728" s="357" t="s">
        <v>12172</v>
      </c>
      <c r="C11728" s="356" t="s">
        <v>645</v>
      </c>
      <c r="D11728" s="358">
        <v>101.33</v>
      </c>
    </row>
    <row r="11729" spans="1:4" ht="25.5">
      <c r="A11729" s="356">
        <v>12746</v>
      </c>
      <c r="B11729" s="357" t="s">
        <v>12173</v>
      </c>
      <c r="C11729" s="356" t="s">
        <v>645</v>
      </c>
      <c r="D11729" s="358">
        <v>136.83000000000001</v>
      </c>
    </row>
    <row r="11730" spans="1:4" ht="25.5">
      <c r="A11730" s="356">
        <v>12747</v>
      </c>
      <c r="B11730" s="357" t="s">
        <v>12174</v>
      </c>
      <c r="C11730" s="356" t="s">
        <v>645</v>
      </c>
      <c r="D11730" s="358">
        <v>198.43</v>
      </c>
    </row>
    <row r="11731" spans="1:4" ht="25.5">
      <c r="A11731" s="356">
        <v>12748</v>
      </c>
      <c r="B11731" s="357" t="s">
        <v>12175</v>
      </c>
      <c r="C11731" s="356" t="s">
        <v>645</v>
      </c>
      <c r="D11731" s="358">
        <v>279.56</v>
      </c>
    </row>
    <row r="11732" spans="1:4" ht="25.5">
      <c r="A11732" s="356">
        <v>12749</v>
      </c>
      <c r="B11732" s="357" t="s">
        <v>12176</v>
      </c>
      <c r="C11732" s="356" t="s">
        <v>645</v>
      </c>
      <c r="D11732" s="358">
        <v>408.67</v>
      </c>
    </row>
    <row r="11733" spans="1:4" ht="38.25">
      <c r="A11733" s="356">
        <v>39726</v>
      </c>
      <c r="B11733" s="357" t="s">
        <v>12177</v>
      </c>
      <c r="C11733" s="356" t="s">
        <v>645</v>
      </c>
      <c r="D11733" s="358">
        <v>134.22999999999999</v>
      </c>
    </row>
    <row r="11734" spans="1:4" ht="38.25">
      <c r="A11734" s="356">
        <v>39728</v>
      </c>
      <c r="B11734" s="357" t="s">
        <v>12178</v>
      </c>
      <c r="C11734" s="356" t="s">
        <v>645</v>
      </c>
      <c r="D11734" s="358">
        <v>235.91</v>
      </c>
    </row>
    <row r="11735" spans="1:4" ht="38.25">
      <c r="A11735" s="356">
        <v>39727</v>
      </c>
      <c r="B11735" s="357" t="s">
        <v>12179</v>
      </c>
      <c r="C11735" s="356" t="s">
        <v>645</v>
      </c>
      <c r="D11735" s="358">
        <v>194.14</v>
      </c>
    </row>
    <row r="11736" spans="1:4" ht="38.25">
      <c r="A11736" s="356">
        <v>39724</v>
      </c>
      <c r="B11736" s="357" t="s">
        <v>12180</v>
      </c>
      <c r="C11736" s="356" t="s">
        <v>645</v>
      </c>
      <c r="D11736" s="358">
        <v>59.44</v>
      </c>
    </row>
    <row r="11737" spans="1:4" ht="38.25">
      <c r="A11737" s="356">
        <v>39729</v>
      </c>
      <c r="B11737" s="357" t="s">
        <v>12181</v>
      </c>
      <c r="C11737" s="356" t="s">
        <v>645</v>
      </c>
      <c r="D11737" s="358">
        <v>326.7</v>
      </c>
    </row>
    <row r="11738" spans="1:4" ht="38.25">
      <c r="A11738" s="356">
        <v>39730</v>
      </c>
      <c r="B11738" s="357" t="s">
        <v>12182</v>
      </c>
      <c r="C11738" s="356" t="s">
        <v>645</v>
      </c>
      <c r="D11738" s="358">
        <v>423.88</v>
      </c>
    </row>
    <row r="11739" spans="1:4" ht="38.25">
      <c r="A11739" s="356">
        <v>39731</v>
      </c>
      <c r="B11739" s="357" t="s">
        <v>12183</v>
      </c>
      <c r="C11739" s="356" t="s">
        <v>645</v>
      </c>
      <c r="D11739" s="358">
        <v>627.79</v>
      </c>
    </row>
    <row r="11740" spans="1:4" ht="38.25">
      <c r="A11740" s="356">
        <v>39725</v>
      </c>
      <c r="B11740" s="357" t="s">
        <v>12184</v>
      </c>
      <c r="C11740" s="356" t="s">
        <v>645</v>
      </c>
      <c r="D11740" s="358">
        <v>96.88</v>
      </c>
    </row>
    <row r="11741" spans="1:4" ht="38.25">
      <c r="A11741" s="356">
        <v>39732</v>
      </c>
      <c r="B11741" s="357" t="s">
        <v>12185</v>
      </c>
      <c r="C11741" s="356" t="s">
        <v>645</v>
      </c>
      <c r="D11741" s="358">
        <v>924.07</v>
      </c>
    </row>
    <row r="11742" spans="1:4" ht="38.25">
      <c r="A11742" s="356">
        <v>39660</v>
      </c>
      <c r="B11742" s="357" t="s">
        <v>12186</v>
      </c>
      <c r="C11742" s="356" t="s">
        <v>645</v>
      </c>
      <c r="D11742" s="358">
        <v>42.11</v>
      </c>
    </row>
    <row r="11743" spans="1:4" ht="38.25">
      <c r="A11743" s="356">
        <v>39662</v>
      </c>
      <c r="B11743" s="357" t="s">
        <v>12187</v>
      </c>
      <c r="C11743" s="356" t="s">
        <v>645</v>
      </c>
      <c r="D11743" s="358">
        <v>20.18</v>
      </c>
    </row>
    <row r="11744" spans="1:4" ht="38.25">
      <c r="A11744" s="356">
        <v>39661</v>
      </c>
      <c r="B11744" s="357" t="s">
        <v>12188</v>
      </c>
      <c r="C11744" s="356" t="s">
        <v>645</v>
      </c>
      <c r="D11744" s="358">
        <v>13.76</v>
      </c>
    </row>
    <row r="11745" spans="1:4" ht="38.25">
      <c r="A11745" s="356">
        <v>39666</v>
      </c>
      <c r="B11745" s="357" t="s">
        <v>12189</v>
      </c>
      <c r="C11745" s="356" t="s">
        <v>645</v>
      </c>
      <c r="D11745" s="358">
        <v>63.34</v>
      </c>
    </row>
    <row r="11746" spans="1:4" ht="38.25">
      <c r="A11746" s="356">
        <v>39664</v>
      </c>
      <c r="B11746" s="357" t="s">
        <v>12190</v>
      </c>
      <c r="C11746" s="356" t="s">
        <v>645</v>
      </c>
      <c r="D11746" s="358">
        <v>31.04</v>
      </c>
    </row>
    <row r="11747" spans="1:4" ht="38.25">
      <c r="A11747" s="356">
        <v>39663</v>
      </c>
      <c r="B11747" s="357" t="s">
        <v>12191</v>
      </c>
      <c r="C11747" s="356" t="s">
        <v>645</v>
      </c>
      <c r="D11747" s="358">
        <v>24.82</v>
      </c>
    </row>
    <row r="11748" spans="1:4" ht="38.25">
      <c r="A11748" s="356">
        <v>39665</v>
      </c>
      <c r="B11748" s="357" t="s">
        <v>12192</v>
      </c>
      <c r="C11748" s="356" t="s">
        <v>645</v>
      </c>
      <c r="D11748" s="358">
        <v>52.37</v>
      </c>
    </row>
    <row r="11749" spans="1:4" ht="38.25">
      <c r="A11749" s="356">
        <v>39752</v>
      </c>
      <c r="B11749" s="357" t="s">
        <v>12193</v>
      </c>
      <c r="C11749" s="356" t="s">
        <v>645</v>
      </c>
      <c r="D11749" s="358">
        <v>263.35000000000002</v>
      </c>
    </row>
    <row r="11750" spans="1:4" ht="38.25">
      <c r="A11750" s="356">
        <v>7725</v>
      </c>
      <c r="B11750" s="357" t="s">
        <v>12194</v>
      </c>
      <c r="C11750" s="356" t="s">
        <v>645</v>
      </c>
      <c r="D11750" s="358">
        <v>199</v>
      </c>
    </row>
    <row r="11751" spans="1:4" ht="38.25">
      <c r="A11751" s="356">
        <v>7753</v>
      </c>
      <c r="B11751" s="357" t="s">
        <v>12195</v>
      </c>
      <c r="C11751" s="356" t="s">
        <v>645</v>
      </c>
      <c r="D11751" s="358">
        <v>387.96</v>
      </c>
    </row>
    <row r="11752" spans="1:4" ht="38.25">
      <c r="A11752" s="356">
        <v>13256</v>
      </c>
      <c r="B11752" s="357" t="s">
        <v>12196</v>
      </c>
      <c r="C11752" s="356" t="s">
        <v>645</v>
      </c>
      <c r="D11752" s="358">
        <v>543.48</v>
      </c>
    </row>
    <row r="11753" spans="1:4" ht="38.25">
      <c r="A11753" s="356">
        <v>7757</v>
      </c>
      <c r="B11753" s="357" t="s">
        <v>12197</v>
      </c>
      <c r="C11753" s="356" t="s">
        <v>645</v>
      </c>
      <c r="D11753" s="358">
        <v>579.44000000000005</v>
      </c>
    </row>
    <row r="11754" spans="1:4" ht="38.25">
      <c r="A11754" s="356">
        <v>7758</v>
      </c>
      <c r="B11754" s="357" t="s">
        <v>12198</v>
      </c>
      <c r="C11754" s="356" t="s">
        <v>645</v>
      </c>
      <c r="D11754" s="358">
        <v>839.47</v>
      </c>
    </row>
    <row r="11755" spans="1:4" ht="38.25">
      <c r="A11755" s="356">
        <v>7759</v>
      </c>
      <c r="B11755" s="357" t="s">
        <v>12199</v>
      </c>
      <c r="C11755" s="356" t="s">
        <v>645</v>
      </c>
      <c r="D11755" s="358">
        <v>2326.19</v>
      </c>
    </row>
    <row r="11756" spans="1:4" ht="38.25">
      <c r="A11756" s="356">
        <v>40334</v>
      </c>
      <c r="B11756" s="357" t="s">
        <v>12200</v>
      </c>
      <c r="C11756" s="356" t="s">
        <v>645</v>
      </c>
      <c r="D11756" s="358">
        <v>91.13</v>
      </c>
    </row>
    <row r="11757" spans="1:4" ht="38.25">
      <c r="A11757" s="356">
        <v>7745</v>
      </c>
      <c r="B11757" s="357" t="s">
        <v>12201</v>
      </c>
      <c r="C11757" s="356" t="s">
        <v>645</v>
      </c>
      <c r="D11757" s="358">
        <v>102.84</v>
      </c>
    </row>
    <row r="11758" spans="1:4" ht="38.25">
      <c r="A11758" s="356">
        <v>7714</v>
      </c>
      <c r="B11758" s="357" t="s">
        <v>12202</v>
      </c>
      <c r="C11758" s="356" t="s">
        <v>645</v>
      </c>
      <c r="D11758" s="358">
        <v>122.91</v>
      </c>
    </row>
    <row r="11759" spans="1:4" ht="38.25">
      <c r="A11759" s="356">
        <v>7742</v>
      </c>
      <c r="B11759" s="357" t="s">
        <v>12203</v>
      </c>
      <c r="C11759" s="356" t="s">
        <v>645</v>
      </c>
      <c r="D11759" s="358">
        <v>271.24</v>
      </c>
    </row>
    <row r="11760" spans="1:4" ht="38.25">
      <c r="A11760" s="356">
        <v>7750</v>
      </c>
      <c r="B11760" s="357" t="s">
        <v>12204</v>
      </c>
      <c r="C11760" s="356" t="s">
        <v>645</v>
      </c>
      <c r="D11760" s="358">
        <v>331.1</v>
      </c>
    </row>
    <row r="11761" spans="1:4" ht="38.25">
      <c r="A11761" s="356">
        <v>7756</v>
      </c>
      <c r="B11761" s="357" t="s">
        <v>12205</v>
      </c>
      <c r="C11761" s="356" t="s">
        <v>645</v>
      </c>
      <c r="D11761" s="358">
        <v>380.44</v>
      </c>
    </row>
    <row r="11762" spans="1:4" ht="38.25">
      <c r="A11762" s="356">
        <v>7765</v>
      </c>
      <c r="B11762" s="357" t="s">
        <v>12206</v>
      </c>
      <c r="C11762" s="356" t="s">
        <v>645</v>
      </c>
      <c r="D11762" s="358">
        <v>426.42</v>
      </c>
    </row>
    <row r="11763" spans="1:4" ht="38.25">
      <c r="A11763" s="356">
        <v>12569</v>
      </c>
      <c r="B11763" s="357" t="s">
        <v>12207</v>
      </c>
      <c r="C11763" s="356" t="s">
        <v>645</v>
      </c>
      <c r="D11763" s="358">
        <v>588.63</v>
      </c>
    </row>
    <row r="11764" spans="1:4" ht="38.25">
      <c r="A11764" s="356">
        <v>7766</v>
      </c>
      <c r="B11764" s="357" t="s">
        <v>12208</v>
      </c>
      <c r="C11764" s="356" t="s">
        <v>645</v>
      </c>
      <c r="D11764" s="358">
        <v>625.41999999999996</v>
      </c>
    </row>
    <row r="11765" spans="1:4" ht="38.25">
      <c r="A11765" s="356">
        <v>7767</v>
      </c>
      <c r="B11765" s="357" t="s">
        <v>12209</v>
      </c>
      <c r="C11765" s="356" t="s">
        <v>645</v>
      </c>
      <c r="D11765" s="358">
        <v>898</v>
      </c>
    </row>
    <row r="11766" spans="1:4" ht="38.25">
      <c r="A11766" s="356">
        <v>7727</v>
      </c>
      <c r="B11766" s="357" t="s">
        <v>12210</v>
      </c>
      <c r="C11766" s="356" t="s">
        <v>645</v>
      </c>
      <c r="D11766" s="358">
        <v>2608.73</v>
      </c>
    </row>
    <row r="11767" spans="1:4" ht="38.25">
      <c r="A11767" s="356">
        <v>7760</v>
      </c>
      <c r="B11767" s="357" t="s">
        <v>12211</v>
      </c>
      <c r="C11767" s="356" t="s">
        <v>645</v>
      </c>
      <c r="D11767" s="358">
        <v>103.68</v>
      </c>
    </row>
    <row r="11768" spans="1:4" ht="38.25">
      <c r="A11768" s="356">
        <v>7761</v>
      </c>
      <c r="B11768" s="357" t="s">
        <v>12212</v>
      </c>
      <c r="C11768" s="356" t="s">
        <v>645</v>
      </c>
      <c r="D11768" s="358">
        <v>108.69</v>
      </c>
    </row>
    <row r="11769" spans="1:4" ht="38.25">
      <c r="A11769" s="356">
        <v>7752</v>
      </c>
      <c r="B11769" s="357" t="s">
        <v>12213</v>
      </c>
      <c r="C11769" s="356" t="s">
        <v>645</v>
      </c>
      <c r="D11769" s="358">
        <v>132.1</v>
      </c>
    </row>
    <row r="11770" spans="1:4" ht="38.25">
      <c r="A11770" s="356">
        <v>7762</v>
      </c>
      <c r="B11770" s="357" t="s">
        <v>12214</v>
      </c>
      <c r="C11770" s="356" t="s">
        <v>645</v>
      </c>
      <c r="D11770" s="358">
        <v>172.66</v>
      </c>
    </row>
    <row r="11771" spans="1:4" ht="38.25">
      <c r="A11771" s="356">
        <v>7722</v>
      </c>
      <c r="B11771" s="357" t="s">
        <v>12215</v>
      </c>
      <c r="C11771" s="356" t="s">
        <v>645</v>
      </c>
      <c r="D11771" s="358">
        <v>264.20999999999998</v>
      </c>
    </row>
    <row r="11772" spans="1:4" ht="38.25">
      <c r="A11772" s="356">
        <v>7763</v>
      </c>
      <c r="B11772" s="357" t="s">
        <v>12216</v>
      </c>
      <c r="C11772" s="356" t="s">
        <v>645</v>
      </c>
      <c r="D11772" s="358">
        <v>321.91000000000003</v>
      </c>
    </row>
    <row r="11773" spans="1:4" ht="38.25">
      <c r="A11773" s="356">
        <v>7764</v>
      </c>
      <c r="B11773" s="357" t="s">
        <v>12217</v>
      </c>
      <c r="C11773" s="356" t="s">
        <v>645</v>
      </c>
      <c r="D11773" s="358">
        <v>384.62</v>
      </c>
    </row>
    <row r="11774" spans="1:4" ht="38.25">
      <c r="A11774" s="356">
        <v>12572</v>
      </c>
      <c r="B11774" s="357" t="s">
        <v>12218</v>
      </c>
      <c r="C11774" s="356" t="s">
        <v>645</v>
      </c>
      <c r="D11774" s="358">
        <v>543.48</v>
      </c>
    </row>
    <row r="11775" spans="1:4" ht="38.25">
      <c r="A11775" s="356">
        <v>12573</v>
      </c>
      <c r="B11775" s="357" t="s">
        <v>12219</v>
      </c>
      <c r="C11775" s="356" t="s">
        <v>645</v>
      </c>
      <c r="D11775" s="358">
        <v>714.89</v>
      </c>
    </row>
    <row r="11776" spans="1:4" ht="38.25">
      <c r="A11776" s="356">
        <v>12574</v>
      </c>
      <c r="B11776" s="357" t="s">
        <v>12220</v>
      </c>
      <c r="C11776" s="356" t="s">
        <v>645</v>
      </c>
      <c r="D11776" s="358">
        <v>864.39</v>
      </c>
    </row>
    <row r="11777" spans="1:4" ht="38.25">
      <c r="A11777" s="356">
        <v>12575</v>
      </c>
      <c r="B11777" s="357" t="s">
        <v>12221</v>
      </c>
      <c r="C11777" s="356" t="s">
        <v>645</v>
      </c>
      <c r="D11777" s="358">
        <v>1312.73</v>
      </c>
    </row>
    <row r="11778" spans="1:4" ht="38.25">
      <c r="A11778" s="356">
        <v>12576</v>
      </c>
      <c r="B11778" s="357" t="s">
        <v>12222</v>
      </c>
      <c r="C11778" s="356" t="s">
        <v>645</v>
      </c>
      <c r="D11778" s="358">
        <v>158.86000000000001</v>
      </c>
    </row>
    <row r="11779" spans="1:4" ht="38.25">
      <c r="A11779" s="356">
        <v>12577</v>
      </c>
      <c r="B11779" s="357" t="s">
        <v>12223</v>
      </c>
      <c r="C11779" s="356" t="s">
        <v>645</v>
      </c>
      <c r="D11779" s="358">
        <v>214.05</v>
      </c>
    </row>
    <row r="11780" spans="1:4" ht="38.25">
      <c r="A11780" s="356">
        <v>12578</v>
      </c>
      <c r="B11780" s="357" t="s">
        <v>12224</v>
      </c>
      <c r="C11780" s="356" t="s">
        <v>645</v>
      </c>
      <c r="D11780" s="358">
        <v>259.2</v>
      </c>
    </row>
    <row r="11781" spans="1:4" ht="38.25">
      <c r="A11781" s="356">
        <v>12579</v>
      </c>
      <c r="B11781" s="357" t="s">
        <v>12225</v>
      </c>
      <c r="C11781" s="356" t="s">
        <v>645</v>
      </c>
      <c r="D11781" s="358">
        <v>446.49</v>
      </c>
    </row>
    <row r="11782" spans="1:4" ht="38.25">
      <c r="A11782" s="356">
        <v>12580</v>
      </c>
      <c r="B11782" s="357" t="s">
        <v>12226</v>
      </c>
      <c r="C11782" s="356" t="s">
        <v>645</v>
      </c>
      <c r="D11782" s="358">
        <v>465.22</v>
      </c>
    </row>
    <row r="11783" spans="1:4" ht="38.25">
      <c r="A11783" s="356">
        <v>12581</v>
      </c>
      <c r="B11783" s="357" t="s">
        <v>12227</v>
      </c>
      <c r="C11783" s="356" t="s">
        <v>645</v>
      </c>
      <c r="D11783" s="358">
        <v>498.33</v>
      </c>
    </row>
    <row r="11784" spans="1:4" ht="51">
      <c r="A11784" s="356">
        <v>7720</v>
      </c>
      <c r="B11784" s="357" t="s">
        <v>12228</v>
      </c>
      <c r="C11784" s="356" t="s">
        <v>645</v>
      </c>
      <c r="D11784" s="358">
        <v>779.27</v>
      </c>
    </row>
    <row r="11785" spans="1:4" ht="51">
      <c r="A11785" s="356">
        <v>40335</v>
      </c>
      <c r="B11785" s="357" t="s">
        <v>12229</v>
      </c>
      <c r="C11785" s="356" t="s">
        <v>645</v>
      </c>
      <c r="D11785" s="358">
        <v>163.04</v>
      </c>
    </row>
    <row r="11786" spans="1:4" ht="51">
      <c r="A11786" s="356">
        <v>7740</v>
      </c>
      <c r="B11786" s="357" t="s">
        <v>12230</v>
      </c>
      <c r="C11786" s="356" t="s">
        <v>645</v>
      </c>
      <c r="D11786" s="358">
        <v>167.22</v>
      </c>
    </row>
    <row r="11787" spans="1:4" ht="51">
      <c r="A11787" s="356">
        <v>7741</v>
      </c>
      <c r="B11787" s="357" t="s">
        <v>12231</v>
      </c>
      <c r="C11787" s="356" t="s">
        <v>645</v>
      </c>
      <c r="D11787" s="358">
        <v>309.36</v>
      </c>
    </row>
    <row r="11788" spans="1:4" ht="51">
      <c r="A11788" s="356">
        <v>7774</v>
      </c>
      <c r="B11788" s="357" t="s">
        <v>12232</v>
      </c>
      <c r="C11788" s="356" t="s">
        <v>645</v>
      </c>
      <c r="D11788" s="358">
        <v>379.6</v>
      </c>
    </row>
    <row r="11789" spans="1:4" ht="51">
      <c r="A11789" s="356">
        <v>7744</v>
      </c>
      <c r="B11789" s="357" t="s">
        <v>12233</v>
      </c>
      <c r="C11789" s="356" t="s">
        <v>645</v>
      </c>
      <c r="D11789" s="358">
        <v>495.82</v>
      </c>
    </row>
    <row r="11790" spans="1:4" ht="51">
      <c r="A11790" s="356">
        <v>7773</v>
      </c>
      <c r="B11790" s="357" t="s">
        <v>12234</v>
      </c>
      <c r="C11790" s="356" t="s">
        <v>645</v>
      </c>
      <c r="D11790" s="358">
        <v>506.78</v>
      </c>
    </row>
    <row r="11791" spans="1:4" ht="51">
      <c r="A11791" s="356">
        <v>7754</v>
      </c>
      <c r="B11791" s="357" t="s">
        <v>12235</v>
      </c>
      <c r="C11791" s="356" t="s">
        <v>645</v>
      </c>
      <c r="D11791" s="358">
        <v>768.4</v>
      </c>
    </row>
    <row r="11792" spans="1:4" ht="51">
      <c r="A11792" s="356">
        <v>7735</v>
      </c>
      <c r="B11792" s="357" t="s">
        <v>12236</v>
      </c>
      <c r="C11792" s="356" t="s">
        <v>645</v>
      </c>
      <c r="D11792" s="358">
        <v>995</v>
      </c>
    </row>
    <row r="11793" spans="1:4" ht="51">
      <c r="A11793" s="356">
        <v>7755</v>
      </c>
      <c r="B11793" s="357" t="s">
        <v>12237</v>
      </c>
      <c r="C11793" s="356" t="s">
        <v>645</v>
      </c>
      <c r="D11793" s="358">
        <v>197.32</v>
      </c>
    </row>
    <row r="11794" spans="1:4" ht="51">
      <c r="A11794" s="356">
        <v>7776</v>
      </c>
      <c r="B11794" s="357" t="s">
        <v>12238</v>
      </c>
      <c r="C11794" s="356" t="s">
        <v>645</v>
      </c>
      <c r="D11794" s="358">
        <v>411.37</v>
      </c>
    </row>
    <row r="11795" spans="1:4" ht="51">
      <c r="A11795" s="356">
        <v>7743</v>
      </c>
      <c r="B11795" s="357" t="s">
        <v>12239</v>
      </c>
      <c r="C11795" s="356" t="s">
        <v>645</v>
      </c>
      <c r="D11795" s="358">
        <v>435.62</v>
      </c>
    </row>
    <row r="11796" spans="1:4" ht="51">
      <c r="A11796" s="356">
        <v>7733</v>
      </c>
      <c r="B11796" s="357" t="s">
        <v>12240</v>
      </c>
      <c r="C11796" s="356" t="s">
        <v>645</v>
      </c>
      <c r="D11796" s="358">
        <v>568.57000000000005</v>
      </c>
    </row>
    <row r="11797" spans="1:4" ht="51">
      <c r="A11797" s="356">
        <v>7775</v>
      </c>
      <c r="B11797" s="357" t="s">
        <v>12241</v>
      </c>
      <c r="C11797" s="356" t="s">
        <v>645</v>
      </c>
      <c r="D11797" s="358">
        <v>622.91999999999996</v>
      </c>
    </row>
    <row r="11798" spans="1:4" ht="51">
      <c r="A11798" s="356">
        <v>7734</v>
      </c>
      <c r="B11798" s="357" t="s">
        <v>12242</v>
      </c>
      <c r="C11798" s="356" t="s">
        <v>645</v>
      </c>
      <c r="D11798" s="358">
        <v>882.12</v>
      </c>
    </row>
    <row r="11799" spans="1:4" ht="38.25">
      <c r="A11799" s="356">
        <v>37449</v>
      </c>
      <c r="B11799" s="357" t="s">
        <v>12243</v>
      </c>
      <c r="C11799" s="356" t="s">
        <v>645</v>
      </c>
      <c r="D11799" s="358">
        <v>22.59</v>
      </c>
    </row>
    <row r="11800" spans="1:4" ht="38.25">
      <c r="A11800" s="356">
        <v>37450</v>
      </c>
      <c r="B11800" s="357" t="s">
        <v>12244</v>
      </c>
      <c r="C11800" s="356" t="s">
        <v>645</v>
      </c>
      <c r="D11800" s="358">
        <v>31.63</v>
      </c>
    </row>
    <row r="11801" spans="1:4" ht="38.25">
      <c r="A11801" s="356">
        <v>37451</v>
      </c>
      <c r="B11801" s="357" t="s">
        <v>12245</v>
      </c>
      <c r="C11801" s="356" t="s">
        <v>645</v>
      </c>
      <c r="D11801" s="358">
        <v>44.16</v>
      </c>
    </row>
    <row r="11802" spans="1:4" ht="38.25">
      <c r="A11802" s="356">
        <v>37452</v>
      </c>
      <c r="B11802" s="357" t="s">
        <v>12246</v>
      </c>
      <c r="C11802" s="356" t="s">
        <v>645</v>
      </c>
      <c r="D11802" s="358">
        <v>64.180000000000007</v>
      </c>
    </row>
    <row r="11803" spans="1:4" ht="38.25">
      <c r="A11803" s="356">
        <v>37453</v>
      </c>
      <c r="B11803" s="357" t="s">
        <v>12247</v>
      </c>
      <c r="C11803" s="356" t="s">
        <v>645</v>
      </c>
      <c r="D11803" s="358">
        <v>73.92</v>
      </c>
    </row>
    <row r="11804" spans="1:4" ht="38.25">
      <c r="A11804" s="356">
        <v>7778</v>
      </c>
      <c r="B11804" s="357" t="s">
        <v>12248</v>
      </c>
      <c r="C11804" s="356" t="s">
        <v>645</v>
      </c>
      <c r="D11804" s="358">
        <v>27.72</v>
      </c>
    </row>
    <row r="11805" spans="1:4" ht="38.25">
      <c r="A11805" s="356">
        <v>7796</v>
      </c>
      <c r="B11805" s="357" t="s">
        <v>12249</v>
      </c>
      <c r="C11805" s="356" t="s">
        <v>645</v>
      </c>
      <c r="D11805" s="358">
        <v>38</v>
      </c>
    </row>
    <row r="11806" spans="1:4" ht="38.25">
      <c r="A11806" s="356">
        <v>7781</v>
      </c>
      <c r="B11806" s="357" t="s">
        <v>12250</v>
      </c>
      <c r="C11806" s="356" t="s">
        <v>645</v>
      </c>
      <c r="D11806" s="358">
        <v>44.9</v>
      </c>
    </row>
    <row r="11807" spans="1:4" ht="38.25">
      <c r="A11807" s="356">
        <v>7795</v>
      </c>
      <c r="B11807" s="357" t="s">
        <v>12251</v>
      </c>
      <c r="C11807" s="356" t="s">
        <v>645</v>
      </c>
      <c r="D11807" s="358">
        <v>66.83</v>
      </c>
    </row>
    <row r="11808" spans="1:4" ht="38.25">
      <c r="A11808" s="356">
        <v>7791</v>
      </c>
      <c r="B11808" s="357" t="s">
        <v>12252</v>
      </c>
      <c r="C11808" s="356" t="s">
        <v>645</v>
      </c>
      <c r="D11808" s="358">
        <v>80</v>
      </c>
    </row>
    <row r="11809" spans="1:4" ht="38.25">
      <c r="A11809" s="356">
        <v>7783</v>
      </c>
      <c r="B11809" s="357" t="s">
        <v>12253</v>
      </c>
      <c r="C11809" s="356" t="s">
        <v>645</v>
      </c>
      <c r="D11809" s="358">
        <v>28.35</v>
      </c>
    </row>
    <row r="11810" spans="1:4" ht="38.25">
      <c r="A11810" s="356">
        <v>7790</v>
      </c>
      <c r="B11810" s="357" t="s">
        <v>12254</v>
      </c>
      <c r="C11810" s="356" t="s">
        <v>645</v>
      </c>
      <c r="D11810" s="358">
        <v>44.67</v>
      </c>
    </row>
    <row r="11811" spans="1:4" ht="38.25">
      <c r="A11811" s="356">
        <v>7785</v>
      </c>
      <c r="B11811" s="357" t="s">
        <v>12255</v>
      </c>
      <c r="C11811" s="356" t="s">
        <v>645</v>
      </c>
      <c r="D11811" s="358">
        <v>49.29</v>
      </c>
    </row>
    <row r="11812" spans="1:4" ht="38.25">
      <c r="A11812" s="356">
        <v>7792</v>
      </c>
      <c r="B11812" s="357" t="s">
        <v>12256</v>
      </c>
      <c r="C11812" s="356" t="s">
        <v>645</v>
      </c>
      <c r="D11812" s="358">
        <v>69.91</v>
      </c>
    </row>
    <row r="11813" spans="1:4" ht="38.25">
      <c r="A11813" s="356">
        <v>7793</v>
      </c>
      <c r="B11813" s="357" t="s">
        <v>12257</v>
      </c>
      <c r="C11813" s="356" t="s">
        <v>645</v>
      </c>
      <c r="D11813" s="358">
        <v>82.57</v>
      </c>
    </row>
    <row r="11814" spans="1:4" ht="51">
      <c r="A11814" s="356">
        <v>13159</v>
      </c>
      <c r="B11814" s="357" t="s">
        <v>12258</v>
      </c>
      <c r="C11814" s="356" t="s">
        <v>645</v>
      </c>
      <c r="D11814" s="358">
        <v>71.89</v>
      </c>
    </row>
    <row r="11815" spans="1:4" ht="51">
      <c r="A11815" s="356">
        <v>13168</v>
      </c>
      <c r="B11815" s="357" t="s">
        <v>12259</v>
      </c>
      <c r="C11815" s="356" t="s">
        <v>645</v>
      </c>
      <c r="D11815" s="358">
        <v>87.29</v>
      </c>
    </row>
    <row r="11816" spans="1:4" ht="51">
      <c r="A11816" s="356">
        <v>13173</v>
      </c>
      <c r="B11816" s="357" t="s">
        <v>12260</v>
      </c>
      <c r="C11816" s="356" t="s">
        <v>645</v>
      </c>
      <c r="D11816" s="358">
        <v>118.1</v>
      </c>
    </row>
    <row r="11817" spans="1:4" ht="38.25">
      <c r="A11817" s="356">
        <v>12583</v>
      </c>
      <c r="B11817" s="357" t="s">
        <v>12261</v>
      </c>
      <c r="C11817" s="356" t="s">
        <v>645</v>
      </c>
      <c r="D11817" s="358">
        <v>23.62</v>
      </c>
    </row>
    <row r="11818" spans="1:4" ht="38.25">
      <c r="A11818" s="356">
        <v>12584</v>
      </c>
      <c r="B11818" s="357" t="s">
        <v>12262</v>
      </c>
      <c r="C11818" s="356" t="s">
        <v>645</v>
      </c>
      <c r="D11818" s="358">
        <v>30.81</v>
      </c>
    </row>
    <row r="11819" spans="1:4" ht="25.5">
      <c r="A11819" s="356">
        <v>12613</v>
      </c>
      <c r="B11819" s="357" t="s">
        <v>12263</v>
      </c>
      <c r="C11819" s="356" t="s">
        <v>641</v>
      </c>
      <c r="D11819" s="358">
        <v>19.11</v>
      </c>
    </row>
    <row r="11820" spans="1:4" ht="25.5">
      <c r="A11820" s="356">
        <v>1031</v>
      </c>
      <c r="B11820" s="357" t="s">
        <v>12264</v>
      </c>
      <c r="C11820" s="356" t="s">
        <v>641</v>
      </c>
      <c r="D11820" s="358">
        <v>12.12</v>
      </c>
    </row>
    <row r="11821" spans="1:4" ht="51">
      <c r="A11821" s="356">
        <v>39707</v>
      </c>
      <c r="B11821" s="357" t="s">
        <v>12265</v>
      </c>
      <c r="C11821" s="356" t="s">
        <v>645</v>
      </c>
      <c r="D11821" s="358">
        <v>4.43</v>
      </c>
    </row>
    <row r="11822" spans="1:4" ht="51">
      <c r="A11822" s="356">
        <v>39708</v>
      </c>
      <c r="B11822" s="357" t="s">
        <v>12266</v>
      </c>
      <c r="C11822" s="356" t="s">
        <v>645</v>
      </c>
      <c r="D11822" s="358">
        <v>4.29</v>
      </c>
    </row>
    <row r="11823" spans="1:4" ht="51">
      <c r="A11823" s="356">
        <v>39710</v>
      </c>
      <c r="B11823" s="357" t="s">
        <v>12267</v>
      </c>
      <c r="C11823" s="356" t="s">
        <v>645</v>
      </c>
      <c r="D11823" s="358">
        <v>3.02</v>
      </c>
    </row>
    <row r="11824" spans="1:4" ht="51">
      <c r="A11824" s="356">
        <v>39709</v>
      </c>
      <c r="B11824" s="357" t="s">
        <v>12268</v>
      </c>
      <c r="C11824" s="356" t="s">
        <v>645</v>
      </c>
      <c r="D11824" s="358">
        <v>4.1900000000000004</v>
      </c>
    </row>
    <row r="11825" spans="1:4" ht="51">
      <c r="A11825" s="356">
        <v>39711</v>
      </c>
      <c r="B11825" s="357" t="s">
        <v>12269</v>
      </c>
      <c r="C11825" s="356" t="s">
        <v>645</v>
      </c>
      <c r="D11825" s="358">
        <v>4.7</v>
      </c>
    </row>
    <row r="11826" spans="1:4" ht="51">
      <c r="A11826" s="356">
        <v>39712</v>
      </c>
      <c r="B11826" s="357" t="s">
        <v>12270</v>
      </c>
      <c r="C11826" s="356" t="s">
        <v>645</v>
      </c>
      <c r="D11826" s="358">
        <v>1.65</v>
      </c>
    </row>
    <row r="11827" spans="1:4" ht="51">
      <c r="A11827" s="356">
        <v>39713</v>
      </c>
      <c r="B11827" s="357" t="s">
        <v>12271</v>
      </c>
      <c r="C11827" s="356" t="s">
        <v>645</v>
      </c>
      <c r="D11827" s="358">
        <v>1.3</v>
      </c>
    </row>
    <row r="11828" spans="1:4" ht="51">
      <c r="A11828" s="356">
        <v>39714</v>
      </c>
      <c r="B11828" s="357" t="s">
        <v>12272</v>
      </c>
      <c r="C11828" s="356" t="s">
        <v>645</v>
      </c>
      <c r="D11828" s="358">
        <v>2.99</v>
      </c>
    </row>
    <row r="11829" spans="1:4" ht="51">
      <c r="A11829" s="356">
        <v>39715</v>
      </c>
      <c r="B11829" s="357" t="s">
        <v>12273</v>
      </c>
      <c r="C11829" s="356" t="s">
        <v>645</v>
      </c>
      <c r="D11829" s="358">
        <v>2.13</v>
      </c>
    </row>
    <row r="11830" spans="1:4" ht="51">
      <c r="A11830" s="356">
        <v>39716</v>
      </c>
      <c r="B11830" s="357" t="s">
        <v>12274</v>
      </c>
      <c r="C11830" s="356" t="s">
        <v>645</v>
      </c>
      <c r="D11830" s="358">
        <v>1.61</v>
      </c>
    </row>
    <row r="11831" spans="1:4" ht="51">
      <c r="A11831" s="356">
        <v>39718</v>
      </c>
      <c r="B11831" s="357" t="s">
        <v>12275</v>
      </c>
      <c r="C11831" s="356" t="s">
        <v>645</v>
      </c>
      <c r="D11831" s="358">
        <v>2.75</v>
      </c>
    </row>
    <row r="11832" spans="1:4" ht="38.25">
      <c r="A11832" s="356">
        <v>9813</v>
      </c>
      <c r="B11832" s="357" t="s">
        <v>12276</v>
      </c>
      <c r="C11832" s="356" t="s">
        <v>645</v>
      </c>
      <c r="D11832" s="358">
        <v>6.2</v>
      </c>
    </row>
    <row r="11833" spans="1:4" ht="38.25">
      <c r="A11833" s="356">
        <v>9815</v>
      </c>
      <c r="B11833" s="357" t="s">
        <v>12277</v>
      </c>
      <c r="C11833" s="356" t="s">
        <v>645</v>
      </c>
      <c r="D11833" s="358">
        <v>12.24</v>
      </c>
    </row>
    <row r="11834" spans="1:4" ht="51">
      <c r="A11834" s="356">
        <v>25876</v>
      </c>
      <c r="B11834" s="357" t="s">
        <v>12278</v>
      </c>
      <c r="C11834" s="356" t="s">
        <v>645</v>
      </c>
      <c r="D11834" s="358">
        <v>6092.53</v>
      </c>
    </row>
    <row r="11835" spans="1:4" ht="51">
      <c r="A11835" s="356">
        <v>25888</v>
      </c>
      <c r="B11835" s="357" t="s">
        <v>12279</v>
      </c>
      <c r="C11835" s="356" t="s">
        <v>645</v>
      </c>
      <c r="D11835" s="358">
        <v>149.32</v>
      </c>
    </row>
    <row r="11836" spans="1:4" ht="51">
      <c r="A11836" s="356">
        <v>25874</v>
      </c>
      <c r="B11836" s="357" t="s">
        <v>12280</v>
      </c>
      <c r="C11836" s="356" t="s">
        <v>645</v>
      </c>
      <c r="D11836" s="358">
        <v>10685.38</v>
      </c>
    </row>
    <row r="11837" spans="1:4" ht="51">
      <c r="A11837" s="356">
        <v>25877</v>
      </c>
      <c r="B11837" s="357" t="s">
        <v>12281</v>
      </c>
      <c r="C11837" s="356" t="s">
        <v>645</v>
      </c>
      <c r="D11837" s="358">
        <v>14580.61</v>
      </c>
    </row>
    <row r="11838" spans="1:4" ht="51">
      <c r="A11838" s="356">
        <v>25878</v>
      </c>
      <c r="B11838" s="357" t="s">
        <v>12282</v>
      </c>
      <c r="C11838" s="356" t="s">
        <v>645</v>
      </c>
      <c r="D11838" s="358">
        <v>320.52</v>
      </c>
    </row>
    <row r="11839" spans="1:4" ht="51">
      <c r="A11839" s="356">
        <v>25879</v>
      </c>
      <c r="B11839" s="357" t="s">
        <v>12283</v>
      </c>
      <c r="C11839" s="356" t="s">
        <v>645</v>
      </c>
      <c r="D11839" s="358">
        <v>13831.44</v>
      </c>
    </row>
    <row r="11840" spans="1:4" ht="51">
      <c r="A11840" s="356">
        <v>25887</v>
      </c>
      <c r="B11840" s="357" t="s">
        <v>12284</v>
      </c>
      <c r="C11840" s="356" t="s">
        <v>645</v>
      </c>
      <c r="D11840" s="358">
        <v>5525.89</v>
      </c>
    </row>
    <row r="11841" spans="1:4" ht="51">
      <c r="A11841" s="356">
        <v>25880</v>
      </c>
      <c r="B11841" s="357" t="s">
        <v>12285</v>
      </c>
      <c r="C11841" s="356" t="s">
        <v>645</v>
      </c>
      <c r="D11841" s="358">
        <v>499.64</v>
      </c>
    </row>
    <row r="11842" spans="1:4" ht="51">
      <c r="A11842" s="356">
        <v>25881</v>
      </c>
      <c r="B11842" s="357" t="s">
        <v>12286</v>
      </c>
      <c r="C11842" s="356" t="s">
        <v>645</v>
      </c>
      <c r="D11842" s="358">
        <v>1224.26</v>
      </c>
    </row>
    <row r="11843" spans="1:4" ht="51">
      <c r="A11843" s="356">
        <v>25882</v>
      </c>
      <c r="B11843" s="357" t="s">
        <v>12287</v>
      </c>
      <c r="C11843" s="356" t="s">
        <v>645</v>
      </c>
      <c r="D11843" s="358">
        <v>1971.84</v>
      </c>
    </row>
    <row r="11844" spans="1:4" ht="51">
      <c r="A11844" s="356">
        <v>25883</v>
      </c>
      <c r="B11844" s="357" t="s">
        <v>12288</v>
      </c>
      <c r="C11844" s="356" t="s">
        <v>645</v>
      </c>
      <c r="D11844" s="358">
        <v>31.81</v>
      </c>
    </row>
    <row r="11845" spans="1:4" ht="51">
      <c r="A11845" s="356">
        <v>25884</v>
      </c>
      <c r="B11845" s="357" t="s">
        <v>12289</v>
      </c>
      <c r="C11845" s="356" t="s">
        <v>645</v>
      </c>
      <c r="D11845" s="358">
        <v>3461.82</v>
      </c>
    </row>
    <row r="11846" spans="1:4" ht="51">
      <c r="A11846" s="356">
        <v>25885</v>
      </c>
      <c r="B11846" s="357" t="s">
        <v>12290</v>
      </c>
      <c r="C11846" s="356" t="s">
        <v>645</v>
      </c>
      <c r="D11846" s="358">
        <v>5148.7</v>
      </c>
    </row>
    <row r="11847" spans="1:4" ht="51">
      <c r="A11847" s="356">
        <v>25889</v>
      </c>
      <c r="B11847" s="357" t="s">
        <v>12291</v>
      </c>
      <c r="C11847" s="356" t="s">
        <v>645</v>
      </c>
      <c r="D11847" s="358">
        <v>2581.94</v>
      </c>
    </row>
    <row r="11848" spans="1:4" ht="51">
      <c r="A11848" s="356">
        <v>25886</v>
      </c>
      <c r="B11848" s="357" t="s">
        <v>12292</v>
      </c>
      <c r="C11848" s="356" t="s">
        <v>645</v>
      </c>
      <c r="D11848" s="358">
        <v>71.14</v>
      </c>
    </row>
    <row r="11849" spans="1:4" ht="51">
      <c r="A11849" s="356">
        <v>25875</v>
      </c>
      <c r="B11849" s="357" t="s">
        <v>12293</v>
      </c>
      <c r="C11849" s="356" t="s">
        <v>645</v>
      </c>
      <c r="D11849" s="358">
        <v>3368.57</v>
      </c>
    </row>
    <row r="11850" spans="1:4" ht="25.5">
      <c r="A11850" s="356">
        <v>9876</v>
      </c>
      <c r="B11850" s="357" t="s">
        <v>12294</v>
      </c>
      <c r="C11850" s="356" t="s">
        <v>645</v>
      </c>
      <c r="D11850" s="358">
        <v>20.420000000000002</v>
      </c>
    </row>
    <row r="11851" spans="1:4" ht="25.5">
      <c r="A11851" s="356">
        <v>9877</v>
      </c>
      <c r="B11851" s="357" t="s">
        <v>12295</v>
      </c>
      <c r="C11851" s="356" t="s">
        <v>645</v>
      </c>
      <c r="D11851" s="358">
        <v>71.55</v>
      </c>
    </row>
    <row r="11852" spans="1:4" ht="25.5">
      <c r="A11852" s="356">
        <v>9878</v>
      </c>
      <c r="B11852" s="357" t="s">
        <v>12296</v>
      </c>
      <c r="C11852" s="356" t="s">
        <v>645</v>
      </c>
      <c r="D11852" s="358">
        <v>93.2</v>
      </c>
    </row>
    <row r="11853" spans="1:4" ht="25.5">
      <c r="A11853" s="356">
        <v>9879</v>
      </c>
      <c r="B11853" s="357" t="s">
        <v>12297</v>
      </c>
      <c r="C11853" s="356" t="s">
        <v>645</v>
      </c>
      <c r="D11853" s="358">
        <v>222.45</v>
      </c>
    </row>
    <row r="11854" spans="1:4" ht="51">
      <c r="A11854" s="356">
        <v>41986</v>
      </c>
      <c r="B11854" s="357" t="s">
        <v>12298</v>
      </c>
      <c r="C11854" s="356" t="s">
        <v>645</v>
      </c>
      <c r="D11854" s="358">
        <v>3236.93</v>
      </c>
    </row>
    <row r="11855" spans="1:4" ht="51">
      <c r="A11855" s="356">
        <v>43422</v>
      </c>
      <c r="B11855" s="357" t="s">
        <v>12299</v>
      </c>
      <c r="C11855" s="356" t="s">
        <v>645</v>
      </c>
      <c r="D11855" s="358">
        <v>3969.78</v>
      </c>
    </row>
    <row r="11856" spans="1:4" ht="51">
      <c r="A11856" s="356">
        <v>41987</v>
      </c>
      <c r="B11856" s="357" t="s">
        <v>12300</v>
      </c>
      <c r="C11856" s="356" t="s">
        <v>645</v>
      </c>
      <c r="D11856" s="358">
        <v>4601.3</v>
      </c>
    </row>
    <row r="11857" spans="1:4" ht="51">
      <c r="A11857" s="356">
        <v>41988</v>
      </c>
      <c r="B11857" s="357" t="s">
        <v>12301</v>
      </c>
      <c r="C11857" s="356" t="s">
        <v>645</v>
      </c>
      <c r="D11857" s="358">
        <v>6077.67</v>
      </c>
    </row>
    <row r="11858" spans="1:4" ht="51">
      <c r="A11858" s="356">
        <v>41697</v>
      </c>
      <c r="B11858" s="357" t="s">
        <v>12302</v>
      </c>
      <c r="C11858" s="356" t="s">
        <v>645</v>
      </c>
      <c r="D11858" s="358">
        <v>1077.25</v>
      </c>
    </row>
    <row r="11859" spans="1:4" ht="51">
      <c r="A11859" s="356">
        <v>41985</v>
      </c>
      <c r="B11859" s="357" t="s">
        <v>12303</v>
      </c>
      <c r="C11859" s="356" t="s">
        <v>645</v>
      </c>
      <c r="D11859" s="358">
        <v>1500.32</v>
      </c>
    </row>
    <row r="11860" spans="1:4" ht="51">
      <c r="A11860" s="356">
        <v>41699</v>
      </c>
      <c r="B11860" s="357" t="s">
        <v>12304</v>
      </c>
      <c r="C11860" s="356" t="s">
        <v>645</v>
      </c>
      <c r="D11860" s="358">
        <v>2136.38</v>
      </c>
    </row>
    <row r="11861" spans="1:4" ht="63.75">
      <c r="A11861" s="356">
        <v>38053</v>
      </c>
      <c r="B11861" s="357" t="s">
        <v>12305</v>
      </c>
      <c r="C11861" s="356" t="s">
        <v>645</v>
      </c>
      <c r="D11861" s="358">
        <v>20.34</v>
      </c>
    </row>
    <row r="11862" spans="1:4" ht="63.75">
      <c r="A11862" s="356">
        <v>38054</v>
      </c>
      <c r="B11862" s="357" t="s">
        <v>12306</v>
      </c>
      <c r="C11862" s="356" t="s">
        <v>645</v>
      </c>
      <c r="D11862" s="358">
        <v>34.97</v>
      </c>
    </row>
    <row r="11863" spans="1:4" ht="63.75">
      <c r="A11863" s="356">
        <v>38052</v>
      </c>
      <c r="B11863" s="357" t="s">
        <v>12307</v>
      </c>
      <c r="C11863" s="356" t="s">
        <v>645</v>
      </c>
      <c r="D11863" s="358">
        <v>9.85</v>
      </c>
    </row>
    <row r="11864" spans="1:4" ht="63.75">
      <c r="A11864" s="356">
        <v>38051</v>
      </c>
      <c r="B11864" s="357" t="s">
        <v>12308</v>
      </c>
      <c r="C11864" s="356" t="s">
        <v>645</v>
      </c>
      <c r="D11864" s="358">
        <v>6.14</v>
      </c>
    </row>
    <row r="11865" spans="1:4">
      <c r="A11865" s="356">
        <v>38787</v>
      </c>
      <c r="B11865" s="357" t="s">
        <v>12309</v>
      </c>
      <c r="C11865" s="356" t="s">
        <v>645</v>
      </c>
      <c r="D11865" s="358">
        <v>6.32</v>
      </c>
    </row>
    <row r="11866" spans="1:4">
      <c r="A11866" s="356">
        <v>38825</v>
      </c>
      <c r="B11866" s="357" t="s">
        <v>12310</v>
      </c>
      <c r="C11866" s="356" t="s">
        <v>645</v>
      </c>
      <c r="D11866" s="358">
        <v>8.2799999999999994</v>
      </c>
    </row>
    <row r="11867" spans="1:4">
      <c r="A11867" s="356">
        <v>38826</v>
      </c>
      <c r="B11867" s="357" t="s">
        <v>12311</v>
      </c>
      <c r="C11867" s="356" t="s">
        <v>645</v>
      </c>
      <c r="D11867" s="358">
        <v>12.27</v>
      </c>
    </row>
    <row r="11868" spans="1:4">
      <c r="A11868" s="356">
        <v>38827</v>
      </c>
      <c r="B11868" s="357" t="s">
        <v>12312</v>
      </c>
      <c r="C11868" s="356" t="s">
        <v>645</v>
      </c>
      <c r="D11868" s="358">
        <v>19.71</v>
      </c>
    </row>
    <row r="11869" spans="1:4" ht="25.5">
      <c r="A11869" s="356">
        <v>38830</v>
      </c>
      <c r="B11869" s="357" t="s">
        <v>12313</v>
      </c>
      <c r="C11869" s="356" t="s">
        <v>645</v>
      </c>
      <c r="D11869" s="358">
        <v>27.6</v>
      </c>
    </row>
    <row r="11870" spans="1:4" ht="25.5">
      <c r="A11870" s="356">
        <v>38828</v>
      </c>
      <c r="B11870" s="357" t="s">
        <v>12314</v>
      </c>
      <c r="C11870" s="356" t="s">
        <v>645</v>
      </c>
      <c r="D11870" s="358">
        <v>12.17</v>
      </c>
    </row>
    <row r="11871" spans="1:4" ht="25.5">
      <c r="A11871" s="356">
        <v>38829</v>
      </c>
      <c r="B11871" s="357" t="s">
        <v>12315</v>
      </c>
      <c r="C11871" s="356" t="s">
        <v>645</v>
      </c>
      <c r="D11871" s="358">
        <v>19.940000000000001</v>
      </c>
    </row>
    <row r="11872" spans="1:4" ht="25.5">
      <c r="A11872" s="356">
        <v>38831</v>
      </c>
      <c r="B11872" s="357" t="s">
        <v>12316</v>
      </c>
      <c r="C11872" s="356" t="s">
        <v>645</v>
      </c>
      <c r="D11872" s="358">
        <v>38.5</v>
      </c>
    </row>
    <row r="11873" spans="1:4" ht="25.5">
      <c r="A11873" s="356">
        <v>36274</v>
      </c>
      <c r="B11873" s="357" t="s">
        <v>12317</v>
      </c>
      <c r="C11873" s="356" t="s">
        <v>645</v>
      </c>
      <c r="D11873" s="358">
        <v>9.24</v>
      </c>
    </row>
    <row r="11874" spans="1:4" ht="25.5">
      <c r="A11874" s="356">
        <v>36278</v>
      </c>
      <c r="B11874" s="357" t="s">
        <v>12318</v>
      </c>
      <c r="C11874" s="356" t="s">
        <v>645</v>
      </c>
      <c r="D11874" s="358">
        <v>12.54</v>
      </c>
    </row>
    <row r="11875" spans="1:4">
      <c r="A11875" s="356">
        <v>38977</v>
      </c>
      <c r="B11875" s="357" t="s">
        <v>12319</v>
      </c>
      <c r="C11875" s="356" t="s">
        <v>645</v>
      </c>
      <c r="D11875" s="358">
        <v>190.74</v>
      </c>
    </row>
    <row r="11876" spans="1:4">
      <c r="A11876" s="356">
        <v>38971</v>
      </c>
      <c r="B11876" s="357" t="s">
        <v>12320</v>
      </c>
      <c r="C11876" s="356" t="s">
        <v>645</v>
      </c>
      <c r="D11876" s="358">
        <v>15.71</v>
      </c>
    </row>
    <row r="11877" spans="1:4">
      <c r="A11877" s="356">
        <v>38972</v>
      </c>
      <c r="B11877" s="357" t="s">
        <v>12321</v>
      </c>
      <c r="C11877" s="356" t="s">
        <v>645</v>
      </c>
      <c r="D11877" s="358">
        <v>23.93</v>
      </c>
    </row>
    <row r="11878" spans="1:4">
      <c r="A11878" s="356">
        <v>38973</v>
      </c>
      <c r="B11878" s="357" t="s">
        <v>12322</v>
      </c>
      <c r="C11878" s="356" t="s">
        <v>645</v>
      </c>
      <c r="D11878" s="358">
        <v>31.66</v>
      </c>
    </row>
    <row r="11879" spans="1:4">
      <c r="A11879" s="356">
        <v>38974</v>
      </c>
      <c r="B11879" s="357" t="s">
        <v>12323</v>
      </c>
      <c r="C11879" s="356" t="s">
        <v>645</v>
      </c>
      <c r="D11879" s="358">
        <v>46.17</v>
      </c>
    </row>
    <row r="11880" spans="1:4">
      <c r="A11880" s="356">
        <v>38975</v>
      </c>
      <c r="B11880" s="357" t="s">
        <v>12324</v>
      </c>
      <c r="C11880" s="356" t="s">
        <v>645</v>
      </c>
      <c r="D11880" s="358">
        <v>76.94</v>
      </c>
    </row>
    <row r="11881" spans="1:4">
      <c r="A11881" s="356">
        <v>38976</v>
      </c>
      <c r="B11881" s="357" t="s">
        <v>12325</v>
      </c>
      <c r="C11881" s="356" t="s">
        <v>645</v>
      </c>
      <c r="D11881" s="358">
        <v>107.91</v>
      </c>
    </row>
    <row r="11882" spans="1:4" ht="25.5">
      <c r="A11882" s="356">
        <v>38986</v>
      </c>
      <c r="B11882" s="357" t="s">
        <v>12326</v>
      </c>
      <c r="C11882" s="356" t="s">
        <v>645</v>
      </c>
      <c r="D11882" s="358">
        <v>217.15</v>
      </c>
    </row>
    <row r="11883" spans="1:4" ht="25.5">
      <c r="A11883" s="356">
        <v>38978</v>
      </c>
      <c r="B11883" s="357" t="s">
        <v>12327</v>
      </c>
      <c r="C11883" s="356" t="s">
        <v>645</v>
      </c>
      <c r="D11883" s="358">
        <v>9.24</v>
      </c>
    </row>
    <row r="11884" spans="1:4" ht="25.5">
      <c r="A11884" s="356">
        <v>38979</v>
      </c>
      <c r="B11884" s="357" t="s">
        <v>12328</v>
      </c>
      <c r="C11884" s="356" t="s">
        <v>645</v>
      </c>
      <c r="D11884" s="358">
        <v>12.54</v>
      </c>
    </row>
    <row r="11885" spans="1:4" ht="25.5">
      <c r="A11885" s="356">
        <v>38980</v>
      </c>
      <c r="B11885" s="357" t="s">
        <v>12329</v>
      </c>
      <c r="C11885" s="356" t="s">
        <v>645</v>
      </c>
      <c r="D11885" s="358">
        <v>20.95</v>
      </c>
    </row>
    <row r="11886" spans="1:4" ht="25.5">
      <c r="A11886" s="356">
        <v>38981</v>
      </c>
      <c r="B11886" s="357" t="s">
        <v>12330</v>
      </c>
      <c r="C11886" s="356" t="s">
        <v>645</v>
      </c>
      <c r="D11886" s="358">
        <v>29.01</v>
      </c>
    </row>
    <row r="11887" spans="1:4" ht="25.5">
      <c r="A11887" s="356">
        <v>38982</v>
      </c>
      <c r="B11887" s="357" t="s">
        <v>12331</v>
      </c>
      <c r="C11887" s="356" t="s">
        <v>645</v>
      </c>
      <c r="D11887" s="358">
        <v>42.22</v>
      </c>
    </row>
    <row r="11888" spans="1:4" ht="25.5">
      <c r="A11888" s="356">
        <v>38983</v>
      </c>
      <c r="B11888" s="357" t="s">
        <v>12332</v>
      </c>
      <c r="C11888" s="356" t="s">
        <v>645</v>
      </c>
      <c r="D11888" s="358">
        <v>55.98</v>
      </c>
    </row>
    <row r="11889" spans="1:4" ht="25.5">
      <c r="A11889" s="356">
        <v>38984</v>
      </c>
      <c r="B11889" s="357" t="s">
        <v>12333</v>
      </c>
      <c r="C11889" s="356" t="s">
        <v>645</v>
      </c>
      <c r="D11889" s="358">
        <v>107.97</v>
      </c>
    </row>
    <row r="11890" spans="1:4" ht="25.5">
      <c r="A11890" s="356">
        <v>38985</v>
      </c>
      <c r="B11890" s="357" t="s">
        <v>12334</v>
      </c>
      <c r="C11890" s="356" t="s">
        <v>645</v>
      </c>
      <c r="D11890" s="358">
        <v>159.84</v>
      </c>
    </row>
    <row r="11891" spans="1:4" ht="25.5">
      <c r="A11891" s="356">
        <v>9836</v>
      </c>
      <c r="B11891" s="357" t="s">
        <v>12335</v>
      </c>
      <c r="C11891" s="356" t="s">
        <v>645</v>
      </c>
      <c r="D11891" s="358">
        <v>13.32</v>
      </c>
    </row>
    <row r="11892" spans="1:4" ht="25.5">
      <c r="A11892" s="356">
        <v>20065</v>
      </c>
      <c r="B11892" s="357" t="s">
        <v>12336</v>
      </c>
      <c r="C11892" s="356" t="s">
        <v>645</v>
      </c>
      <c r="D11892" s="358">
        <v>34.07</v>
      </c>
    </row>
    <row r="11893" spans="1:4" ht="25.5">
      <c r="A11893" s="356">
        <v>9835</v>
      </c>
      <c r="B11893" s="357" t="s">
        <v>12337</v>
      </c>
      <c r="C11893" s="356" t="s">
        <v>645</v>
      </c>
      <c r="D11893" s="358">
        <v>4.8</v>
      </c>
    </row>
    <row r="11894" spans="1:4" ht="25.5">
      <c r="A11894" s="356">
        <v>38032</v>
      </c>
      <c r="B11894" s="357" t="s">
        <v>12338</v>
      </c>
      <c r="C11894" s="356" t="s">
        <v>645</v>
      </c>
      <c r="D11894" s="358">
        <v>65.39</v>
      </c>
    </row>
    <row r="11895" spans="1:4" ht="25.5">
      <c r="A11895" s="356">
        <v>38033</v>
      </c>
      <c r="B11895" s="357" t="s">
        <v>12339</v>
      </c>
      <c r="C11895" s="356" t="s">
        <v>645</v>
      </c>
      <c r="D11895" s="358">
        <v>107.01</v>
      </c>
    </row>
    <row r="11896" spans="1:4" ht="25.5">
      <c r="A11896" s="356">
        <v>38034</v>
      </c>
      <c r="B11896" s="357" t="s">
        <v>12340</v>
      </c>
      <c r="C11896" s="356" t="s">
        <v>645</v>
      </c>
      <c r="D11896" s="358">
        <v>177.01</v>
      </c>
    </row>
    <row r="11897" spans="1:4" ht="25.5">
      <c r="A11897" s="356">
        <v>38035</v>
      </c>
      <c r="B11897" s="357" t="s">
        <v>12341</v>
      </c>
      <c r="C11897" s="356" t="s">
        <v>645</v>
      </c>
      <c r="D11897" s="358">
        <v>246.67</v>
      </c>
    </row>
    <row r="11898" spans="1:4" ht="25.5">
      <c r="A11898" s="356">
        <v>38036</v>
      </c>
      <c r="B11898" s="357" t="s">
        <v>12342</v>
      </c>
      <c r="C11898" s="356" t="s">
        <v>645</v>
      </c>
      <c r="D11898" s="358">
        <v>348.06</v>
      </c>
    </row>
    <row r="11899" spans="1:4" ht="25.5">
      <c r="A11899" s="356">
        <v>38037</v>
      </c>
      <c r="B11899" s="357" t="s">
        <v>12343</v>
      </c>
      <c r="C11899" s="356" t="s">
        <v>645</v>
      </c>
      <c r="D11899" s="358">
        <v>403.58</v>
      </c>
    </row>
    <row r="11900" spans="1:4" ht="38.25">
      <c r="A11900" s="356">
        <v>9850</v>
      </c>
      <c r="B11900" s="357" t="s">
        <v>12344</v>
      </c>
      <c r="C11900" s="356" t="s">
        <v>645</v>
      </c>
      <c r="D11900" s="358">
        <v>142.5</v>
      </c>
    </row>
    <row r="11901" spans="1:4" ht="38.25">
      <c r="A11901" s="356">
        <v>9853</v>
      </c>
      <c r="B11901" s="357" t="s">
        <v>12345</v>
      </c>
      <c r="C11901" s="356" t="s">
        <v>645</v>
      </c>
      <c r="D11901" s="358">
        <v>253.41</v>
      </c>
    </row>
    <row r="11902" spans="1:4" ht="38.25">
      <c r="A11902" s="356">
        <v>9854</v>
      </c>
      <c r="B11902" s="357" t="s">
        <v>12346</v>
      </c>
      <c r="C11902" s="356" t="s">
        <v>645</v>
      </c>
      <c r="D11902" s="358">
        <v>111.03</v>
      </c>
    </row>
    <row r="11903" spans="1:4" ht="38.25">
      <c r="A11903" s="356">
        <v>9851</v>
      </c>
      <c r="B11903" s="357" t="s">
        <v>12347</v>
      </c>
      <c r="C11903" s="356" t="s">
        <v>645</v>
      </c>
      <c r="D11903" s="358">
        <v>192.53</v>
      </c>
    </row>
    <row r="11904" spans="1:4" ht="38.25">
      <c r="A11904" s="356">
        <v>9855</v>
      </c>
      <c r="B11904" s="357" t="s">
        <v>12348</v>
      </c>
      <c r="C11904" s="356" t="s">
        <v>645</v>
      </c>
      <c r="D11904" s="358">
        <v>322.02</v>
      </c>
    </row>
    <row r="11905" spans="1:4" ht="25.5">
      <c r="A11905" s="356">
        <v>9825</v>
      </c>
      <c r="B11905" s="357" t="s">
        <v>12349</v>
      </c>
      <c r="C11905" s="356" t="s">
        <v>645</v>
      </c>
      <c r="D11905" s="358">
        <v>52.72</v>
      </c>
    </row>
    <row r="11906" spans="1:4" ht="25.5">
      <c r="A11906" s="356">
        <v>9828</v>
      </c>
      <c r="B11906" s="357" t="s">
        <v>12350</v>
      </c>
      <c r="C11906" s="356" t="s">
        <v>645</v>
      </c>
      <c r="D11906" s="358">
        <v>141.88</v>
      </c>
    </row>
    <row r="11907" spans="1:4" ht="25.5">
      <c r="A11907" s="356">
        <v>9829</v>
      </c>
      <c r="B11907" s="357" t="s">
        <v>12351</v>
      </c>
      <c r="C11907" s="356" t="s">
        <v>645</v>
      </c>
      <c r="D11907" s="358">
        <v>240.46</v>
      </c>
    </row>
    <row r="11908" spans="1:4" ht="25.5">
      <c r="A11908" s="356">
        <v>9826</v>
      </c>
      <c r="B11908" s="357" t="s">
        <v>12352</v>
      </c>
      <c r="C11908" s="356" t="s">
        <v>645</v>
      </c>
      <c r="D11908" s="358">
        <v>366.06</v>
      </c>
    </row>
    <row r="11909" spans="1:4" ht="25.5">
      <c r="A11909" s="356">
        <v>9827</v>
      </c>
      <c r="B11909" s="357" t="s">
        <v>12353</v>
      </c>
      <c r="C11909" s="356" t="s">
        <v>645</v>
      </c>
      <c r="D11909" s="358">
        <v>519.80999999999995</v>
      </c>
    </row>
    <row r="11910" spans="1:4" ht="25.5">
      <c r="A11910" s="356">
        <v>36374</v>
      </c>
      <c r="B11910" s="357" t="s">
        <v>12354</v>
      </c>
      <c r="C11910" s="356" t="s">
        <v>645</v>
      </c>
      <c r="D11910" s="358">
        <v>63.19</v>
      </c>
    </row>
    <row r="11911" spans="1:4" ht="25.5">
      <c r="A11911" s="356">
        <v>36084</v>
      </c>
      <c r="B11911" s="357" t="s">
        <v>12355</v>
      </c>
      <c r="C11911" s="356" t="s">
        <v>645</v>
      </c>
      <c r="D11911" s="358">
        <v>18.72</v>
      </c>
    </row>
    <row r="11912" spans="1:4" ht="25.5">
      <c r="A11912" s="356">
        <v>36373</v>
      </c>
      <c r="B11912" s="357" t="s">
        <v>12356</v>
      </c>
      <c r="C11912" s="356" t="s">
        <v>645</v>
      </c>
      <c r="D11912" s="358">
        <v>38.869999999999997</v>
      </c>
    </row>
    <row r="11913" spans="1:4" ht="25.5">
      <c r="A11913" s="356">
        <v>36377</v>
      </c>
      <c r="B11913" s="357" t="s">
        <v>12357</v>
      </c>
      <c r="C11913" s="356" t="s">
        <v>645</v>
      </c>
      <c r="D11913" s="358">
        <v>75.8</v>
      </c>
    </row>
    <row r="11914" spans="1:4" ht="25.5">
      <c r="A11914" s="356">
        <v>36375</v>
      </c>
      <c r="B11914" s="357" t="s">
        <v>12358</v>
      </c>
      <c r="C11914" s="356" t="s">
        <v>645</v>
      </c>
      <c r="D11914" s="358">
        <v>23.1</v>
      </c>
    </row>
    <row r="11915" spans="1:4" ht="25.5">
      <c r="A11915" s="356">
        <v>36376</v>
      </c>
      <c r="B11915" s="357" t="s">
        <v>12359</v>
      </c>
      <c r="C11915" s="356" t="s">
        <v>645</v>
      </c>
      <c r="D11915" s="358">
        <v>45.37</v>
      </c>
    </row>
    <row r="11916" spans="1:4" ht="25.5">
      <c r="A11916" s="356">
        <v>36380</v>
      </c>
      <c r="B11916" s="357" t="s">
        <v>12360</v>
      </c>
      <c r="C11916" s="356" t="s">
        <v>645</v>
      </c>
      <c r="D11916" s="358">
        <v>94.78</v>
      </c>
    </row>
    <row r="11917" spans="1:4" ht="25.5">
      <c r="A11917" s="356">
        <v>36378</v>
      </c>
      <c r="B11917" s="357" t="s">
        <v>12361</v>
      </c>
      <c r="C11917" s="356" t="s">
        <v>645</v>
      </c>
      <c r="D11917" s="358">
        <v>28.4</v>
      </c>
    </row>
    <row r="11918" spans="1:4" ht="25.5">
      <c r="A11918" s="356">
        <v>36379</v>
      </c>
      <c r="B11918" s="357" t="s">
        <v>12362</v>
      </c>
      <c r="C11918" s="356" t="s">
        <v>645</v>
      </c>
      <c r="D11918" s="358">
        <v>57.25</v>
      </c>
    </row>
    <row r="11919" spans="1:4">
      <c r="A11919" s="356">
        <v>9859</v>
      </c>
      <c r="B11919" s="357" t="s">
        <v>12363</v>
      </c>
      <c r="C11919" s="356" t="s">
        <v>645</v>
      </c>
      <c r="D11919" s="358">
        <v>9.84</v>
      </c>
    </row>
    <row r="11920" spans="1:4" ht="25.5">
      <c r="A11920" s="356">
        <v>9838</v>
      </c>
      <c r="B11920" s="357" t="s">
        <v>12364</v>
      </c>
      <c r="C11920" s="356" t="s">
        <v>645</v>
      </c>
      <c r="D11920" s="358">
        <v>8.18</v>
      </c>
    </row>
    <row r="11921" spans="1:4" ht="25.5">
      <c r="A11921" s="356">
        <v>9837</v>
      </c>
      <c r="B11921" s="357" t="s">
        <v>12365</v>
      </c>
      <c r="C11921" s="356" t="s">
        <v>645</v>
      </c>
      <c r="D11921" s="358">
        <v>11.8</v>
      </c>
    </row>
    <row r="11922" spans="1:4" ht="38.25">
      <c r="A11922" s="356">
        <v>9833</v>
      </c>
      <c r="B11922" s="357" t="s">
        <v>12366</v>
      </c>
      <c r="C11922" s="356" t="s">
        <v>645</v>
      </c>
      <c r="D11922" s="358">
        <v>11.44</v>
      </c>
    </row>
    <row r="11923" spans="1:4" ht="25.5">
      <c r="A11923" s="356">
        <v>9830</v>
      </c>
      <c r="B11923" s="357" t="s">
        <v>12367</v>
      </c>
      <c r="C11923" s="356" t="s">
        <v>645</v>
      </c>
      <c r="D11923" s="358">
        <v>6.12</v>
      </c>
    </row>
    <row r="11924" spans="1:4" ht="25.5">
      <c r="A11924" s="356">
        <v>9834</v>
      </c>
      <c r="B11924" s="357" t="s">
        <v>12368</v>
      </c>
      <c r="C11924" s="356" t="s">
        <v>645</v>
      </c>
      <c r="D11924" s="358">
        <v>31.83</v>
      </c>
    </row>
    <row r="11925" spans="1:4" ht="25.5">
      <c r="A11925" s="356">
        <v>9863</v>
      </c>
      <c r="B11925" s="357" t="s">
        <v>12369</v>
      </c>
      <c r="C11925" s="356" t="s">
        <v>645</v>
      </c>
      <c r="D11925" s="358">
        <v>71.010000000000005</v>
      </c>
    </row>
    <row r="11926" spans="1:4" ht="25.5">
      <c r="A11926" s="356">
        <v>9860</v>
      </c>
      <c r="B11926" s="357" t="s">
        <v>12370</v>
      </c>
      <c r="C11926" s="356" t="s">
        <v>645</v>
      </c>
      <c r="D11926" s="358">
        <v>45.59</v>
      </c>
    </row>
    <row r="11927" spans="1:4" ht="25.5">
      <c r="A11927" s="356">
        <v>9862</v>
      </c>
      <c r="B11927" s="357" t="s">
        <v>12371</v>
      </c>
      <c r="C11927" s="356" t="s">
        <v>645</v>
      </c>
      <c r="D11927" s="358">
        <v>32.17</v>
      </c>
    </row>
    <row r="11928" spans="1:4">
      <c r="A11928" s="356">
        <v>9861</v>
      </c>
      <c r="B11928" s="357" t="s">
        <v>12372</v>
      </c>
      <c r="C11928" s="356" t="s">
        <v>645</v>
      </c>
      <c r="D11928" s="358">
        <v>25.85</v>
      </c>
    </row>
    <row r="11929" spans="1:4">
      <c r="A11929" s="356">
        <v>9856</v>
      </c>
      <c r="B11929" s="357" t="s">
        <v>12373</v>
      </c>
      <c r="C11929" s="356" t="s">
        <v>645</v>
      </c>
      <c r="D11929" s="358">
        <v>6.95</v>
      </c>
    </row>
    <row r="11930" spans="1:4">
      <c r="A11930" s="356">
        <v>9866</v>
      </c>
      <c r="B11930" s="357" t="s">
        <v>12374</v>
      </c>
      <c r="C11930" s="356" t="s">
        <v>645</v>
      </c>
      <c r="D11930" s="358">
        <v>19.09</v>
      </c>
    </row>
    <row r="11931" spans="1:4">
      <c r="A11931" s="356">
        <v>9857</v>
      </c>
      <c r="B11931" s="357" t="s">
        <v>12375</v>
      </c>
      <c r="C11931" s="356" t="s">
        <v>645</v>
      </c>
      <c r="D11931" s="358">
        <v>91.84</v>
      </c>
    </row>
    <row r="11932" spans="1:4">
      <c r="A11932" s="356">
        <v>9864</v>
      </c>
      <c r="B11932" s="357" t="s">
        <v>12376</v>
      </c>
      <c r="C11932" s="356" t="s">
        <v>645</v>
      </c>
      <c r="D11932" s="358">
        <v>110.88</v>
      </c>
    </row>
    <row r="11933" spans="1:4">
      <c r="A11933" s="356">
        <v>9865</v>
      </c>
      <c r="B11933" s="357" t="s">
        <v>12377</v>
      </c>
      <c r="C11933" s="356" t="s">
        <v>645</v>
      </c>
      <c r="D11933" s="358">
        <v>159.44999999999999</v>
      </c>
    </row>
    <row r="11934" spans="1:4">
      <c r="A11934" s="356">
        <v>9858</v>
      </c>
      <c r="B11934" s="357" t="s">
        <v>12378</v>
      </c>
      <c r="C11934" s="356" t="s">
        <v>645</v>
      </c>
      <c r="D11934" s="358">
        <v>167.17</v>
      </c>
    </row>
    <row r="11935" spans="1:4" ht="25.5">
      <c r="A11935" s="356">
        <v>9841</v>
      </c>
      <c r="B11935" s="357" t="s">
        <v>12379</v>
      </c>
      <c r="C11935" s="356" t="s">
        <v>645</v>
      </c>
      <c r="D11935" s="358">
        <v>32.869999999999997</v>
      </c>
    </row>
    <row r="11936" spans="1:4" ht="25.5">
      <c r="A11936" s="356">
        <v>9840</v>
      </c>
      <c r="B11936" s="357" t="s">
        <v>12380</v>
      </c>
      <c r="C11936" s="356" t="s">
        <v>645</v>
      </c>
      <c r="D11936" s="358">
        <v>66.81</v>
      </c>
    </row>
    <row r="11937" spans="1:4" ht="25.5">
      <c r="A11937" s="356">
        <v>20067</v>
      </c>
      <c r="B11937" s="357" t="s">
        <v>12381</v>
      </c>
      <c r="C11937" s="356" t="s">
        <v>645</v>
      </c>
      <c r="D11937" s="358">
        <v>11.48</v>
      </c>
    </row>
    <row r="11938" spans="1:4" ht="25.5">
      <c r="A11938" s="356">
        <v>20068</v>
      </c>
      <c r="B11938" s="357" t="s">
        <v>12382</v>
      </c>
      <c r="C11938" s="356" t="s">
        <v>645</v>
      </c>
      <c r="D11938" s="358">
        <v>14.32</v>
      </c>
    </row>
    <row r="11939" spans="1:4" ht="25.5">
      <c r="A11939" s="356">
        <v>9839</v>
      </c>
      <c r="B11939" s="357" t="s">
        <v>12383</v>
      </c>
      <c r="C11939" s="356" t="s">
        <v>645</v>
      </c>
      <c r="D11939" s="358">
        <v>18.760000000000002</v>
      </c>
    </row>
    <row r="11940" spans="1:4" ht="25.5">
      <c r="A11940" s="356">
        <v>9870</v>
      </c>
      <c r="B11940" s="357" t="s">
        <v>12384</v>
      </c>
      <c r="C11940" s="356" t="s">
        <v>645</v>
      </c>
      <c r="D11940" s="358">
        <v>77.430000000000007</v>
      </c>
    </row>
    <row r="11941" spans="1:4" ht="25.5">
      <c r="A11941" s="356">
        <v>9867</v>
      </c>
      <c r="B11941" s="357" t="s">
        <v>12385</v>
      </c>
      <c r="C11941" s="356" t="s">
        <v>645</v>
      </c>
      <c r="D11941" s="358">
        <v>2.84</v>
      </c>
    </row>
    <row r="11942" spans="1:4" ht="25.5">
      <c r="A11942" s="356">
        <v>9868</v>
      </c>
      <c r="B11942" s="357" t="s">
        <v>12386</v>
      </c>
      <c r="C11942" s="356" t="s">
        <v>645</v>
      </c>
      <c r="D11942" s="358">
        <v>3.65</v>
      </c>
    </row>
    <row r="11943" spans="1:4" ht="25.5">
      <c r="A11943" s="356">
        <v>9869</v>
      </c>
      <c r="B11943" s="357" t="s">
        <v>12387</v>
      </c>
      <c r="C11943" s="356" t="s">
        <v>645</v>
      </c>
      <c r="D11943" s="358">
        <v>8.19</v>
      </c>
    </row>
    <row r="11944" spans="1:4" ht="25.5">
      <c r="A11944" s="356">
        <v>9874</v>
      </c>
      <c r="B11944" s="357" t="s">
        <v>12388</v>
      </c>
      <c r="C11944" s="356" t="s">
        <v>645</v>
      </c>
      <c r="D11944" s="358">
        <v>11.93</v>
      </c>
    </row>
    <row r="11945" spans="1:4" ht="25.5">
      <c r="A11945" s="356">
        <v>9875</v>
      </c>
      <c r="B11945" s="357" t="s">
        <v>12389</v>
      </c>
      <c r="C11945" s="356" t="s">
        <v>645</v>
      </c>
      <c r="D11945" s="358">
        <v>13.67</v>
      </c>
    </row>
    <row r="11946" spans="1:4" ht="25.5">
      <c r="A11946" s="356">
        <v>9873</v>
      </c>
      <c r="B11946" s="357" t="s">
        <v>12390</v>
      </c>
      <c r="C11946" s="356" t="s">
        <v>645</v>
      </c>
      <c r="D11946" s="358">
        <v>23.06</v>
      </c>
    </row>
    <row r="11947" spans="1:4" ht="25.5">
      <c r="A11947" s="356">
        <v>9871</v>
      </c>
      <c r="B11947" s="357" t="s">
        <v>12391</v>
      </c>
      <c r="C11947" s="356" t="s">
        <v>645</v>
      </c>
      <c r="D11947" s="358">
        <v>38.630000000000003</v>
      </c>
    </row>
    <row r="11948" spans="1:4" ht="25.5">
      <c r="A11948" s="356">
        <v>9872</v>
      </c>
      <c r="B11948" s="357" t="s">
        <v>12392</v>
      </c>
      <c r="C11948" s="356" t="s">
        <v>645</v>
      </c>
      <c r="D11948" s="358">
        <v>48.27</v>
      </c>
    </row>
    <row r="11949" spans="1:4">
      <c r="A11949" s="356">
        <v>7667</v>
      </c>
      <c r="B11949" s="357" t="s">
        <v>12393</v>
      </c>
      <c r="C11949" s="356" t="s">
        <v>645</v>
      </c>
      <c r="D11949" s="358">
        <v>3055.05</v>
      </c>
    </row>
    <row r="11950" spans="1:4">
      <c r="A11950" s="356">
        <v>7660</v>
      </c>
      <c r="B11950" s="357" t="s">
        <v>12394</v>
      </c>
      <c r="C11950" s="356" t="s">
        <v>645</v>
      </c>
      <c r="D11950" s="358">
        <v>3894.46</v>
      </c>
    </row>
    <row r="11951" spans="1:4">
      <c r="A11951" s="356">
        <v>7676</v>
      </c>
      <c r="B11951" s="357" t="s">
        <v>12395</v>
      </c>
      <c r="C11951" s="356" t="s">
        <v>645</v>
      </c>
      <c r="D11951" s="358">
        <v>3938.97</v>
      </c>
    </row>
    <row r="11952" spans="1:4" ht="25.5">
      <c r="A11952" s="356">
        <v>12426</v>
      </c>
      <c r="B11952" s="357" t="s">
        <v>12396</v>
      </c>
      <c r="C11952" s="356" t="s">
        <v>641</v>
      </c>
      <c r="D11952" s="358">
        <v>33.99</v>
      </c>
    </row>
    <row r="11953" spans="1:4" ht="25.5">
      <c r="A11953" s="356">
        <v>12425</v>
      </c>
      <c r="B11953" s="357" t="s">
        <v>12397</v>
      </c>
      <c r="C11953" s="356" t="s">
        <v>641</v>
      </c>
      <c r="D11953" s="358">
        <v>46.7</v>
      </c>
    </row>
    <row r="11954" spans="1:4" ht="25.5">
      <c r="A11954" s="356">
        <v>12427</v>
      </c>
      <c r="B11954" s="357" t="s">
        <v>12398</v>
      </c>
      <c r="C11954" s="356" t="s">
        <v>641</v>
      </c>
      <c r="D11954" s="358">
        <v>193.86</v>
      </c>
    </row>
    <row r="11955" spans="1:4" ht="25.5">
      <c r="A11955" s="356">
        <v>12428</v>
      </c>
      <c r="B11955" s="357" t="s">
        <v>12399</v>
      </c>
      <c r="C11955" s="356" t="s">
        <v>641</v>
      </c>
      <c r="D11955" s="358">
        <v>124.43</v>
      </c>
    </row>
    <row r="11956" spans="1:4" ht="25.5">
      <c r="A11956" s="356">
        <v>12430</v>
      </c>
      <c r="B11956" s="357" t="s">
        <v>12400</v>
      </c>
      <c r="C11956" s="356" t="s">
        <v>641</v>
      </c>
      <c r="D11956" s="358">
        <v>41.68</v>
      </c>
    </row>
    <row r="11957" spans="1:4" ht="25.5">
      <c r="A11957" s="356">
        <v>12429</v>
      </c>
      <c r="B11957" s="357" t="s">
        <v>12401</v>
      </c>
      <c r="C11957" s="356" t="s">
        <v>641</v>
      </c>
      <c r="D11957" s="358">
        <v>313.48</v>
      </c>
    </row>
    <row r="11958" spans="1:4" ht="25.5">
      <c r="A11958" s="356">
        <v>12431</v>
      </c>
      <c r="B11958" s="357" t="s">
        <v>12402</v>
      </c>
      <c r="C11958" s="356" t="s">
        <v>641</v>
      </c>
      <c r="D11958" s="358">
        <v>533.49</v>
      </c>
    </row>
    <row r="11959" spans="1:4" ht="25.5">
      <c r="A11959" s="356">
        <v>12432</v>
      </c>
      <c r="B11959" s="357" t="s">
        <v>12403</v>
      </c>
      <c r="C11959" s="356" t="s">
        <v>641</v>
      </c>
      <c r="D11959" s="358">
        <v>109.72</v>
      </c>
    </row>
    <row r="11960" spans="1:4" ht="25.5">
      <c r="A11960" s="356">
        <v>12434</v>
      </c>
      <c r="B11960" s="357" t="s">
        <v>12404</v>
      </c>
      <c r="C11960" s="356" t="s">
        <v>641</v>
      </c>
      <c r="D11960" s="358">
        <v>35.75</v>
      </c>
    </row>
    <row r="11961" spans="1:4" ht="25.5">
      <c r="A11961" s="356">
        <v>12433</v>
      </c>
      <c r="B11961" s="357" t="s">
        <v>12405</v>
      </c>
      <c r="C11961" s="356" t="s">
        <v>641</v>
      </c>
      <c r="D11961" s="358">
        <v>69.849999999999994</v>
      </c>
    </row>
    <row r="11962" spans="1:4" ht="25.5">
      <c r="A11962" s="356">
        <v>12435</v>
      </c>
      <c r="B11962" s="357" t="s">
        <v>12406</v>
      </c>
      <c r="C11962" s="356" t="s">
        <v>641</v>
      </c>
      <c r="D11962" s="358">
        <v>216.17</v>
      </c>
    </row>
    <row r="11963" spans="1:4" ht="25.5">
      <c r="A11963" s="356">
        <v>12437</v>
      </c>
      <c r="B11963" s="357" t="s">
        <v>12407</v>
      </c>
      <c r="C11963" s="356" t="s">
        <v>641</v>
      </c>
      <c r="D11963" s="358">
        <v>174.58</v>
      </c>
    </row>
    <row r="11964" spans="1:4" ht="25.5">
      <c r="A11964" s="356">
        <v>12439</v>
      </c>
      <c r="B11964" s="357" t="s">
        <v>12408</v>
      </c>
      <c r="C11964" s="356" t="s">
        <v>641</v>
      </c>
      <c r="D11964" s="358">
        <v>56.03</v>
      </c>
    </row>
    <row r="11965" spans="1:4" ht="25.5">
      <c r="A11965" s="356">
        <v>12438</v>
      </c>
      <c r="B11965" s="357" t="s">
        <v>12409</v>
      </c>
      <c r="C11965" s="356" t="s">
        <v>641</v>
      </c>
      <c r="D11965" s="358">
        <v>315.94</v>
      </c>
    </row>
    <row r="11966" spans="1:4" ht="25.5">
      <c r="A11966" s="356">
        <v>12436</v>
      </c>
      <c r="B11966" s="357" t="s">
        <v>12410</v>
      </c>
      <c r="C11966" s="356" t="s">
        <v>641</v>
      </c>
      <c r="D11966" s="358">
        <v>399.1</v>
      </c>
    </row>
    <row r="11967" spans="1:4" ht="25.5">
      <c r="A11967" s="356">
        <v>36357</v>
      </c>
      <c r="B11967" s="357" t="s">
        <v>12411</v>
      </c>
      <c r="C11967" s="356" t="s">
        <v>641</v>
      </c>
      <c r="D11967" s="358">
        <v>164.38</v>
      </c>
    </row>
    <row r="11968" spans="1:4" ht="25.5">
      <c r="A11968" s="356">
        <v>12424</v>
      </c>
      <c r="B11968" s="357" t="s">
        <v>12412</v>
      </c>
      <c r="C11968" s="356" t="s">
        <v>641</v>
      </c>
      <c r="D11968" s="358">
        <v>71.91</v>
      </c>
    </row>
    <row r="11969" spans="1:4" ht="25.5">
      <c r="A11969" s="356">
        <v>12440</v>
      </c>
      <c r="B11969" s="357" t="s">
        <v>12413</v>
      </c>
      <c r="C11969" s="356" t="s">
        <v>641</v>
      </c>
      <c r="D11969" s="358">
        <v>69.510000000000005</v>
      </c>
    </row>
    <row r="11970" spans="1:4" ht="25.5">
      <c r="A11970" s="356">
        <v>9884</v>
      </c>
      <c r="B11970" s="357" t="s">
        <v>12414</v>
      </c>
      <c r="C11970" s="356" t="s">
        <v>641</v>
      </c>
      <c r="D11970" s="358">
        <v>51.85</v>
      </c>
    </row>
    <row r="11971" spans="1:4" ht="25.5">
      <c r="A11971" s="356">
        <v>9888</v>
      </c>
      <c r="B11971" s="357" t="s">
        <v>12415</v>
      </c>
      <c r="C11971" s="356" t="s">
        <v>641</v>
      </c>
      <c r="D11971" s="358">
        <v>41.66</v>
      </c>
    </row>
    <row r="11972" spans="1:4" ht="25.5">
      <c r="A11972" s="356">
        <v>9883</v>
      </c>
      <c r="B11972" s="357" t="s">
        <v>12416</v>
      </c>
      <c r="C11972" s="356" t="s">
        <v>641</v>
      </c>
      <c r="D11972" s="358">
        <v>18.18</v>
      </c>
    </row>
    <row r="11973" spans="1:4" ht="25.5">
      <c r="A11973" s="356">
        <v>9886</v>
      </c>
      <c r="B11973" s="357" t="s">
        <v>12417</v>
      </c>
      <c r="C11973" s="356" t="s">
        <v>641</v>
      </c>
      <c r="D11973" s="358">
        <v>24.9</v>
      </c>
    </row>
    <row r="11974" spans="1:4" ht="25.5">
      <c r="A11974" s="356">
        <v>9889</v>
      </c>
      <c r="B11974" s="357" t="s">
        <v>12418</v>
      </c>
      <c r="C11974" s="356" t="s">
        <v>641</v>
      </c>
      <c r="D11974" s="358">
        <v>126.14</v>
      </c>
    </row>
    <row r="11975" spans="1:4" ht="25.5">
      <c r="A11975" s="356">
        <v>9887</v>
      </c>
      <c r="B11975" s="357" t="s">
        <v>12419</v>
      </c>
      <c r="C11975" s="356" t="s">
        <v>641</v>
      </c>
      <c r="D11975" s="358">
        <v>76.239999999999995</v>
      </c>
    </row>
    <row r="11976" spans="1:4" ht="25.5">
      <c r="A11976" s="356">
        <v>9885</v>
      </c>
      <c r="B11976" s="357" t="s">
        <v>12420</v>
      </c>
      <c r="C11976" s="356" t="s">
        <v>641</v>
      </c>
      <c r="D11976" s="358">
        <v>24.07</v>
      </c>
    </row>
    <row r="11977" spans="1:4" ht="25.5">
      <c r="A11977" s="356">
        <v>9890</v>
      </c>
      <c r="B11977" s="357" t="s">
        <v>12421</v>
      </c>
      <c r="C11977" s="356" t="s">
        <v>641</v>
      </c>
      <c r="D11977" s="358">
        <v>195.43</v>
      </c>
    </row>
    <row r="11978" spans="1:4" ht="25.5">
      <c r="A11978" s="356">
        <v>9891</v>
      </c>
      <c r="B11978" s="357" t="s">
        <v>12422</v>
      </c>
      <c r="C11978" s="356" t="s">
        <v>641</v>
      </c>
      <c r="D11978" s="358">
        <v>274.35000000000002</v>
      </c>
    </row>
    <row r="11979" spans="1:4" ht="38.25">
      <c r="A11979" s="356">
        <v>39292</v>
      </c>
      <c r="B11979" s="357" t="s">
        <v>12423</v>
      </c>
      <c r="C11979" s="356" t="s">
        <v>641</v>
      </c>
      <c r="D11979" s="358">
        <v>12.68</v>
      </c>
    </row>
    <row r="11980" spans="1:4" ht="38.25">
      <c r="A11980" s="356">
        <v>39293</v>
      </c>
      <c r="B11980" s="357" t="s">
        <v>12424</v>
      </c>
      <c r="C11980" s="356" t="s">
        <v>641</v>
      </c>
      <c r="D11980" s="358">
        <v>20.46</v>
      </c>
    </row>
    <row r="11981" spans="1:4" ht="38.25">
      <c r="A11981" s="356">
        <v>39294</v>
      </c>
      <c r="B11981" s="357" t="s">
        <v>12425</v>
      </c>
      <c r="C11981" s="356" t="s">
        <v>641</v>
      </c>
      <c r="D11981" s="358">
        <v>20.46</v>
      </c>
    </row>
    <row r="11982" spans="1:4" ht="38.25">
      <c r="A11982" s="356">
        <v>39295</v>
      </c>
      <c r="B11982" s="357" t="s">
        <v>12426</v>
      </c>
      <c r="C11982" s="356" t="s">
        <v>641</v>
      </c>
      <c r="D11982" s="358">
        <v>34.880000000000003</v>
      </c>
    </row>
    <row r="11983" spans="1:4" ht="25.5">
      <c r="A11983" s="356">
        <v>36313</v>
      </c>
      <c r="B11983" s="357" t="s">
        <v>12427</v>
      </c>
      <c r="C11983" s="356" t="s">
        <v>641</v>
      </c>
      <c r="D11983" s="358">
        <v>38.97</v>
      </c>
    </row>
    <row r="11984" spans="1:4" ht="25.5">
      <c r="A11984" s="356">
        <v>36316</v>
      </c>
      <c r="B11984" s="357" t="s">
        <v>12428</v>
      </c>
      <c r="C11984" s="356" t="s">
        <v>641</v>
      </c>
      <c r="D11984" s="358">
        <v>47.26</v>
      </c>
    </row>
    <row r="11985" spans="1:4" ht="25.5">
      <c r="A11985" s="356">
        <v>64</v>
      </c>
      <c r="B11985" s="357" t="s">
        <v>12429</v>
      </c>
      <c r="C11985" s="356" t="s">
        <v>641</v>
      </c>
      <c r="D11985" s="358">
        <v>5.57</v>
      </c>
    </row>
    <row r="11986" spans="1:4" ht="25.5">
      <c r="A11986" s="356">
        <v>37423</v>
      </c>
      <c r="B11986" s="357" t="s">
        <v>12430</v>
      </c>
      <c r="C11986" s="356" t="s">
        <v>641</v>
      </c>
      <c r="D11986" s="358">
        <v>13.76</v>
      </c>
    </row>
    <row r="11987" spans="1:4" ht="25.5">
      <c r="A11987" s="356">
        <v>39296</v>
      </c>
      <c r="B11987" s="357" t="s">
        <v>12431</v>
      </c>
      <c r="C11987" s="356" t="s">
        <v>641</v>
      </c>
      <c r="D11987" s="358">
        <v>9.7899999999999991</v>
      </c>
    </row>
    <row r="11988" spans="1:4" ht="25.5">
      <c r="A11988" s="356">
        <v>39297</v>
      </c>
      <c r="B11988" s="357" t="s">
        <v>12432</v>
      </c>
      <c r="C11988" s="356" t="s">
        <v>641</v>
      </c>
      <c r="D11988" s="358">
        <v>14</v>
      </c>
    </row>
    <row r="11989" spans="1:4" ht="25.5">
      <c r="A11989" s="356">
        <v>39298</v>
      </c>
      <c r="B11989" s="357" t="s">
        <v>12433</v>
      </c>
      <c r="C11989" s="356" t="s">
        <v>641</v>
      </c>
      <c r="D11989" s="358">
        <v>24.66</v>
      </c>
    </row>
    <row r="11990" spans="1:4" ht="25.5">
      <c r="A11990" s="356">
        <v>39299</v>
      </c>
      <c r="B11990" s="357" t="s">
        <v>12434</v>
      </c>
      <c r="C11990" s="356" t="s">
        <v>641</v>
      </c>
      <c r="D11990" s="358">
        <v>41.97</v>
      </c>
    </row>
    <row r="11991" spans="1:4">
      <c r="A11991" s="356">
        <v>9892</v>
      </c>
      <c r="B11991" s="357" t="s">
        <v>12435</v>
      </c>
      <c r="C11991" s="356" t="s">
        <v>641</v>
      </c>
      <c r="D11991" s="358">
        <v>6.2</v>
      </c>
    </row>
    <row r="11992" spans="1:4">
      <c r="A11992" s="356">
        <v>9893</v>
      </c>
      <c r="B11992" s="357" t="s">
        <v>12436</v>
      </c>
      <c r="C11992" s="356" t="s">
        <v>641</v>
      </c>
      <c r="D11992" s="358">
        <v>84.22</v>
      </c>
    </row>
    <row r="11993" spans="1:4" ht="25.5">
      <c r="A11993" s="356">
        <v>9901</v>
      </c>
      <c r="B11993" s="357" t="s">
        <v>12437</v>
      </c>
      <c r="C11993" s="356" t="s">
        <v>641</v>
      </c>
      <c r="D11993" s="358">
        <v>37.380000000000003</v>
      </c>
    </row>
    <row r="11994" spans="1:4" ht="25.5">
      <c r="A11994" s="356">
        <v>9896</v>
      </c>
      <c r="B11994" s="357" t="s">
        <v>12438</v>
      </c>
      <c r="C11994" s="356" t="s">
        <v>641</v>
      </c>
      <c r="D11994" s="358">
        <v>33.68</v>
      </c>
    </row>
    <row r="11995" spans="1:4">
      <c r="A11995" s="356">
        <v>9900</v>
      </c>
      <c r="B11995" s="357" t="s">
        <v>12439</v>
      </c>
      <c r="C11995" s="356" t="s">
        <v>641</v>
      </c>
      <c r="D11995" s="358">
        <v>20.440000000000001</v>
      </c>
    </row>
    <row r="11996" spans="1:4" ht="25.5">
      <c r="A11996" s="356">
        <v>9898</v>
      </c>
      <c r="B11996" s="357" t="s">
        <v>12440</v>
      </c>
      <c r="C11996" s="356" t="s">
        <v>641</v>
      </c>
      <c r="D11996" s="358">
        <v>173.19</v>
      </c>
    </row>
    <row r="11997" spans="1:4">
      <c r="A11997" s="356">
        <v>9899</v>
      </c>
      <c r="B11997" s="357" t="s">
        <v>12441</v>
      </c>
      <c r="C11997" s="356" t="s">
        <v>641</v>
      </c>
      <c r="D11997" s="358">
        <v>11.16</v>
      </c>
    </row>
    <row r="11998" spans="1:4">
      <c r="A11998" s="356">
        <v>9902</v>
      </c>
      <c r="B11998" s="357" t="s">
        <v>12442</v>
      </c>
      <c r="C11998" s="356" t="s">
        <v>641</v>
      </c>
      <c r="D11998" s="358">
        <v>219.32</v>
      </c>
    </row>
    <row r="11999" spans="1:4" ht="25.5">
      <c r="A11999" s="356">
        <v>9908</v>
      </c>
      <c r="B11999" s="357" t="s">
        <v>12443</v>
      </c>
      <c r="C11999" s="356" t="s">
        <v>641</v>
      </c>
      <c r="D11999" s="358">
        <v>437.29</v>
      </c>
    </row>
    <row r="12000" spans="1:4" ht="25.5">
      <c r="A12000" s="356">
        <v>9905</v>
      </c>
      <c r="B12000" s="357" t="s">
        <v>12444</v>
      </c>
      <c r="C12000" s="356" t="s">
        <v>641</v>
      </c>
      <c r="D12000" s="358">
        <v>7.31</v>
      </c>
    </row>
    <row r="12001" spans="1:4" ht="25.5">
      <c r="A12001" s="356">
        <v>9906</v>
      </c>
      <c r="B12001" s="357" t="s">
        <v>12445</v>
      </c>
      <c r="C12001" s="356" t="s">
        <v>641</v>
      </c>
      <c r="D12001" s="358">
        <v>8.75</v>
      </c>
    </row>
    <row r="12002" spans="1:4" ht="25.5">
      <c r="A12002" s="356">
        <v>9895</v>
      </c>
      <c r="B12002" s="357" t="s">
        <v>12446</v>
      </c>
      <c r="C12002" s="356" t="s">
        <v>641</v>
      </c>
      <c r="D12002" s="358">
        <v>14.36</v>
      </c>
    </row>
    <row r="12003" spans="1:4" ht="25.5">
      <c r="A12003" s="356">
        <v>9894</v>
      </c>
      <c r="B12003" s="357" t="s">
        <v>12447</v>
      </c>
      <c r="C12003" s="356" t="s">
        <v>641</v>
      </c>
      <c r="D12003" s="358">
        <v>27.98</v>
      </c>
    </row>
    <row r="12004" spans="1:4" ht="25.5">
      <c r="A12004" s="356">
        <v>9897</v>
      </c>
      <c r="B12004" s="357" t="s">
        <v>12448</v>
      </c>
      <c r="C12004" s="356" t="s">
        <v>641</v>
      </c>
      <c r="D12004" s="358">
        <v>30.3</v>
      </c>
    </row>
    <row r="12005" spans="1:4" ht="25.5">
      <c r="A12005" s="356">
        <v>9910</v>
      </c>
      <c r="B12005" s="357" t="s">
        <v>12449</v>
      </c>
      <c r="C12005" s="356" t="s">
        <v>641</v>
      </c>
      <c r="D12005" s="358">
        <v>76.260000000000005</v>
      </c>
    </row>
    <row r="12006" spans="1:4" ht="25.5">
      <c r="A12006" s="356">
        <v>9909</v>
      </c>
      <c r="B12006" s="357" t="s">
        <v>12450</v>
      </c>
      <c r="C12006" s="356" t="s">
        <v>641</v>
      </c>
      <c r="D12006" s="358">
        <v>153.88999999999999</v>
      </c>
    </row>
    <row r="12007" spans="1:4" ht="25.5">
      <c r="A12007" s="356">
        <v>9907</v>
      </c>
      <c r="B12007" s="357" t="s">
        <v>12451</v>
      </c>
      <c r="C12007" s="356" t="s">
        <v>641</v>
      </c>
      <c r="D12007" s="358">
        <v>236.62</v>
      </c>
    </row>
    <row r="12008" spans="1:4" ht="51">
      <c r="A12008" s="356">
        <v>20973</v>
      </c>
      <c r="B12008" s="357" t="s">
        <v>12452</v>
      </c>
      <c r="C12008" s="356" t="s">
        <v>641</v>
      </c>
      <c r="D12008" s="358">
        <v>93.39</v>
      </c>
    </row>
    <row r="12009" spans="1:4" ht="51">
      <c r="A12009" s="356">
        <v>20974</v>
      </c>
      <c r="B12009" s="357" t="s">
        <v>12453</v>
      </c>
      <c r="C12009" s="356" t="s">
        <v>641</v>
      </c>
      <c r="D12009" s="358">
        <v>133.61000000000001</v>
      </c>
    </row>
    <row r="12010" spans="1:4" ht="25.5">
      <c r="A12010" s="356">
        <v>37989</v>
      </c>
      <c r="B12010" s="357" t="s">
        <v>12454</v>
      </c>
      <c r="C12010" s="356" t="s">
        <v>641</v>
      </c>
      <c r="D12010" s="358">
        <v>15.84</v>
      </c>
    </row>
    <row r="12011" spans="1:4" ht="25.5">
      <c r="A12011" s="356">
        <v>37990</v>
      </c>
      <c r="B12011" s="357" t="s">
        <v>12455</v>
      </c>
      <c r="C12011" s="356" t="s">
        <v>641</v>
      </c>
      <c r="D12011" s="358">
        <v>18.41</v>
      </c>
    </row>
    <row r="12012" spans="1:4" ht="25.5">
      <c r="A12012" s="356">
        <v>37991</v>
      </c>
      <c r="B12012" s="357" t="s">
        <v>12456</v>
      </c>
      <c r="C12012" s="356" t="s">
        <v>641</v>
      </c>
      <c r="D12012" s="358">
        <v>29.12</v>
      </c>
    </row>
    <row r="12013" spans="1:4" ht="25.5">
      <c r="A12013" s="356">
        <v>37992</v>
      </c>
      <c r="B12013" s="357" t="s">
        <v>12457</v>
      </c>
      <c r="C12013" s="356" t="s">
        <v>641</v>
      </c>
      <c r="D12013" s="358">
        <v>44.48</v>
      </c>
    </row>
    <row r="12014" spans="1:4" ht="25.5">
      <c r="A12014" s="356">
        <v>37993</v>
      </c>
      <c r="B12014" s="357" t="s">
        <v>12458</v>
      </c>
      <c r="C12014" s="356" t="s">
        <v>641</v>
      </c>
      <c r="D12014" s="358">
        <v>66.010000000000005</v>
      </c>
    </row>
    <row r="12015" spans="1:4" ht="25.5">
      <c r="A12015" s="356">
        <v>37994</v>
      </c>
      <c r="B12015" s="357" t="s">
        <v>12459</v>
      </c>
      <c r="C12015" s="356" t="s">
        <v>641</v>
      </c>
      <c r="D12015" s="358">
        <v>158.63</v>
      </c>
    </row>
    <row r="12016" spans="1:4" ht="25.5">
      <c r="A12016" s="356">
        <v>37995</v>
      </c>
      <c r="B12016" s="357" t="s">
        <v>12460</v>
      </c>
      <c r="C12016" s="356" t="s">
        <v>641</v>
      </c>
      <c r="D12016" s="358">
        <v>230.24</v>
      </c>
    </row>
    <row r="12017" spans="1:4" ht="25.5">
      <c r="A12017" s="356">
        <v>37996</v>
      </c>
      <c r="B12017" s="357" t="s">
        <v>12461</v>
      </c>
      <c r="C12017" s="356" t="s">
        <v>641</v>
      </c>
      <c r="D12017" s="358">
        <v>339.47</v>
      </c>
    </row>
    <row r="12018" spans="1:4" ht="25.5">
      <c r="A12018" s="356">
        <v>13883</v>
      </c>
      <c r="B12018" s="357" t="s">
        <v>12462</v>
      </c>
      <c r="C12018" s="356" t="s">
        <v>641</v>
      </c>
      <c r="D12018" s="358">
        <v>111541.1</v>
      </c>
    </row>
    <row r="12019" spans="1:4" ht="25.5">
      <c r="A12019" s="356">
        <v>38604</v>
      </c>
      <c r="B12019" s="357" t="s">
        <v>12463</v>
      </c>
      <c r="C12019" s="356" t="s">
        <v>641</v>
      </c>
      <c r="D12019" s="358">
        <v>138922.96</v>
      </c>
    </row>
    <row r="12020" spans="1:4" ht="51">
      <c r="A12020" s="356">
        <v>10601</v>
      </c>
      <c r="B12020" s="357" t="s">
        <v>12464</v>
      </c>
      <c r="C12020" s="356" t="s">
        <v>641</v>
      </c>
      <c r="D12020" s="358">
        <v>2702328.64</v>
      </c>
    </row>
    <row r="12021" spans="1:4" ht="25.5">
      <c r="A12021" s="356">
        <v>26034</v>
      </c>
      <c r="B12021" s="357" t="s">
        <v>12465</v>
      </c>
      <c r="C12021" s="356" t="s">
        <v>641</v>
      </c>
      <c r="D12021" s="358">
        <v>7115135.9400000004</v>
      </c>
    </row>
    <row r="12022" spans="1:4" ht="25.5">
      <c r="A12022" s="356">
        <v>13894</v>
      </c>
      <c r="B12022" s="357" t="s">
        <v>12466</v>
      </c>
      <c r="C12022" s="356" t="s">
        <v>641</v>
      </c>
      <c r="D12022" s="358">
        <v>392649.25</v>
      </c>
    </row>
    <row r="12023" spans="1:4" ht="25.5">
      <c r="A12023" s="356">
        <v>13895</v>
      </c>
      <c r="B12023" s="357" t="s">
        <v>12467</v>
      </c>
      <c r="C12023" s="356" t="s">
        <v>641</v>
      </c>
      <c r="D12023" s="358">
        <v>527982.35</v>
      </c>
    </row>
    <row r="12024" spans="1:4" ht="25.5">
      <c r="A12024" s="356">
        <v>13892</v>
      </c>
      <c r="B12024" s="357" t="s">
        <v>12468</v>
      </c>
      <c r="C12024" s="356" t="s">
        <v>641</v>
      </c>
      <c r="D12024" s="358">
        <v>647029.46</v>
      </c>
    </row>
    <row r="12025" spans="1:4" ht="25.5">
      <c r="A12025" s="356">
        <v>9914</v>
      </c>
      <c r="B12025" s="357" t="s">
        <v>12469</v>
      </c>
      <c r="C12025" s="356" t="s">
        <v>641</v>
      </c>
      <c r="D12025" s="358">
        <v>700000</v>
      </c>
    </row>
    <row r="12026" spans="1:4" ht="63.75">
      <c r="A12026" s="356">
        <v>36485</v>
      </c>
      <c r="B12026" s="357" t="s">
        <v>12470</v>
      </c>
      <c r="C12026" s="356" t="s">
        <v>641</v>
      </c>
      <c r="D12026" s="358">
        <v>598229.42000000004</v>
      </c>
    </row>
    <row r="12027" spans="1:4" ht="38.25">
      <c r="A12027" s="356">
        <v>9912</v>
      </c>
      <c r="B12027" s="357" t="s">
        <v>12471</v>
      </c>
      <c r="C12027" s="356" t="s">
        <v>641</v>
      </c>
      <c r="D12027" s="358">
        <v>2200000</v>
      </c>
    </row>
    <row r="12028" spans="1:4" ht="38.25">
      <c r="A12028" s="356">
        <v>9921</v>
      </c>
      <c r="B12028" s="357" t="s">
        <v>12472</v>
      </c>
      <c r="C12028" s="356" t="s">
        <v>641</v>
      </c>
      <c r="D12028" s="358">
        <v>1134864.06</v>
      </c>
    </row>
    <row r="12029" spans="1:4" ht="38.25">
      <c r="A12029" s="356">
        <v>21112</v>
      </c>
      <c r="B12029" s="357" t="s">
        <v>12473</v>
      </c>
      <c r="C12029" s="356" t="s">
        <v>641</v>
      </c>
      <c r="D12029" s="358">
        <v>129.97</v>
      </c>
    </row>
    <row r="12030" spans="1:4" ht="25.5">
      <c r="A12030" s="356">
        <v>10228</v>
      </c>
      <c r="B12030" s="357" t="s">
        <v>12474</v>
      </c>
      <c r="C12030" s="356" t="s">
        <v>641</v>
      </c>
      <c r="D12030" s="358">
        <v>150.99</v>
      </c>
    </row>
    <row r="12031" spans="1:4" ht="25.5">
      <c r="A12031" s="356">
        <v>11781</v>
      </c>
      <c r="B12031" s="357" t="s">
        <v>12475</v>
      </c>
      <c r="C12031" s="356" t="s">
        <v>641</v>
      </c>
      <c r="D12031" s="358">
        <v>122.32</v>
      </c>
    </row>
    <row r="12032" spans="1:4" ht="25.5">
      <c r="A12032" s="356">
        <v>11746</v>
      </c>
      <c r="B12032" s="357" t="s">
        <v>12476</v>
      </c>
      <c r="C12032" s="356" t="s">
        <v>641</v>
      </c>
      <c r="D12032" s="358">
        <v>33.979999999999997</v>
      </c>
    </row>
    <row r="12033" spans="1:4" ht="25.5">
      <c r="A12033" s="356">
        <v>11751</v>
      </c>
      <c r="B12033" s="357" t="s">
        <v>12477</v>
      </c>
      <c r="C12033" s="356" t="s">
        <v>641</v>
      </c>
      <c r="D12033" s="358">
        <v>61.04</v>
      </c>
    </row>
    <row r="12034" spans="1:4" ht="25.5">
      <c r="A12034" s="356">
        <v>11750</v>
      </c>
      <c r="B12034" s="357" t="s">
        <v>12478</v>
      </c>
      <c r="C12034" s="356" t="s">
        <v>641</v>
      </c>
      <c r="D12034" s="358">
        <v>50.65</v>
      </c>
    </row>
    <row r="12035" spans="1:4" ht="25.5">
      <c r="A12035" s="356">
        <v>11748</v>
      </c>
      <c r="B12035" s="357" t="s">
        <v>12479</v>
      </c>
      <c r="C12035" s="356" t="s">
        <v>641</v>
      </c>
      <c r="D12035" s="358">
        <v>21.81</v>
      </c>
    </row>
    <row r="12036" spans="1:4" ht="25.5">
      <c r="A12036" s="356">
        <v>11747</v>
      </c>
      <c r="B12036" s="357" t="s">
        <v>12480</v>
      </c>
      <c r="C12036" s="356" t="s">
        <v>641</v>
      </c>
      <c r="D12036" s="358">
        <v>94.12</v>
      </c>
    </row>
    <row r="12037" spans="1:4" ht="25.5">
      <c r="A12037" s="356">
        <v>11749</v>
      </c>
      <c r="B12037" s="357" t="s">
        <v>12481</v>
      </c>
      <c r="C12037" s="356" t="s">
        <v>641</v>
      </c>
      <c r="D12037" s="358">
        <v>25.17</v>
      </c>
    </row>
    <row r="12038" spans="1:4" ht="38.25">
      <c r="A12038" s="356">
        <v>10236</v>
      </c>
      <c r="B12038" s="357" t="s">
        <v>12482</v>
      </c>
      <c r="C12038" s="356" t="s">
        <v>641</v>
      </c>
      <c r="D12038" s="358">
        <v>102.37</v>
      </c>
    </row>
    <row r="12039" spans="1:4" ht="38.25">
      <c r="A12039" s="356">
        <v>10233</v>
      </c>
      <c r="B12039" s="357" t="s">
        <v>12483</v>
      </c>
      <c r="C12039" s="356" t="s">
        <v>641</v>
      </c>
      <c r="D12039" s="358">
        <v>95.93</v>
      </c>
    </row>
    <row r="12040" spans="1:4" ht="38.25">
      <c r="A12040" s="356">
        <v>10234</v>
      </c>
      <c r="B12040" s="357" t="s">
        <v>12484</v>
      </c>
      <c r="C12040" s="356" t="s">
        <v>641</v>
      </c>
      <c r="D12040" s="358">
        <v>60.43</v>
      </c>
    </row>
    <row r="12041" spans="1:4" ht="38.25">
      <c r="A12041" s="356">
        <v>10231</v>
      </c>
      <c r="B12041" s="357" t="s">
        <v>12485</v>
      </c>
      <c r="C12041" s="356" t="s">
        <v>641</v>
      </c>
      <c r="D12041" s="358">
        <v>277.11</v>
      </c>
    </row>
    <row r="12042" spans="1:4" ht="38.25">
      <c r="A12042" s="356">
        <v>10232</v>
      </c>
      <c r="B12042" s="357" t="s">
        <v>12486</v>
      </c>
      <c r="C12042" s="356" t="s">
        <v>641</v>
      </c>
      <c r="D12042" s="358">
        <v>155.06</v>
      </c>
    </row>
    <row r="12043" spans="1:4" ht="38.25">
      <c r="A12043" s="356">
        <v>10229</v>
      </c>
      <c r="B12043" s="357" t="s">
        <v>12487</v>
      </c>
      <c r="C12043" s="356" t="s">
        <v>641</v>
      </c>
      <c r="D12043" s="358">
        <v>54.65</v>
      </c>
    </row>
    <row r="12044" spans="1:4" ht="38.25">
      <c r="A12044" s="356">
        <v>10235</v>
      </c>
      <c r="B12044" s="357" t="s">
        <v>12488</v>
      </c>
      <c r="C12044" s="356" t="s">
        <v>641</v>
      </c>
      <c r="D12044" s="358">
        <v>379.88</v>
      </c>
    </row>
    <row r="12045" spans="1:4" ht="38.25">
      <c r="A12045" s="356">
        <v>10230</v>
      </c>
      <c r="B12045" s="357" t="s">
        <v>12489</v>
      </c>
      <c r="C12045" s="356" t="s">
        <v>641</v>
      </c>
      <c r="D12045" s="358">
        <v>668.56</v>
      </c>
    </row>
    <row r="12046" spans="1:4" ht="38.25">
      <c r="A12046" s="356">
        <v>10409</v>
      </c>
      <c r="B12046" s="357" t="s">
        <v>12490</v>
      </c>
      <c r="C12046" s="356" t="s">
        <v>641</v>
      </c>
      <c r="D12046" s="358">
        <v>198.62</v>
      </c>
    </row>
    <row r="12047" spans="1:4" ht="38.25">
      <c r="A12047" s="356">
        <v>10411</v>
      </c>
      <c r="B12047" s="357" t="s">
        <v>12491</v>
      </c>
      <c r="C12047" s="356" t="s">
        <v>641</v>
      </c>
      <c r="D12047" s="358">
        <v>177.73</v>
      </c>
    </row>
    <row r="12048" spans="1:4" ht="38.25">
      <c r="A12048" s="356">
        <v>10404</v>
      </c>
      <c r="B12048" s="357" t="s">
        <v>12492</v>
      </c>
      <c r="C12048" s="356" t="s">
        <v>641</v>
      </c>
      <c r="D12048" s="358">
        <v>72.08</v>
      </c>
    </row>
    <row r="12049" spans="1:4" ht="38.25">
      <c r="A12049" s="356">
        <v>10410</v>
      </c>
      <c r="B12049" s="357" t="s">
        <v>12493</v>
      </c>
      <c r="C12049" s="356" t="s">
        <v>641</v>
      </c>
      <c r="D12049" s="358">
        <v>118.72</v>
      </c>
    </row>
    <row r="12050" spans="1:4" ht="38.25">
      <c r="A12050" s="356">
        <v>10405</v>
      </c>
      <c r="B12050" s="357" t="s">
        <v>12494</v>
      </c>
      <c r="C12050" s="356" t="s">
        <v>641</v>
      </c>
      <c r="D12050" s="358">
        <v>397.94</v>
      </c>
    </row>
    <row r="12051" spans="1:4" ht="38.25">
      <c r="A12051" s="356">
        <v>10408</v>
      </c>
      <c r="B12051" s="357" t="s">
        <v>12495</v>
      </c>
      <c r="C12051" s="356" t="s">
        <v>641</v>
      </c>
      <c r="D12051" s="358">
        <v>278.27</v>
      </c>
    </row>
    <row r="12052" spans="1:4" ht="38.25">
      <c r="A12052" s="356">
        <v>10412</v>
      </c>
      <c r="B12052" s="357" t="s">
        <v>12496</v>
      </c>
      <c r="C12052" s="356" t="s">
        <v>641</v>
      </c>
      <c r="D12052" s="358">
        <v>87.35</v>
      </c>
    </row>
    <row r="12053" spans="1:4" ht="38.25">
      <c r="A12053" s="356">
        <v>10406</v>
      </c>
      <c r="B12053" s="357" t="s">
        <v>12497</v>
      </c>
      <c r="C12053" s="356" t="s">
        <v>641</v>
      </c>
      <c r="D12053" s="358">
        <v>549.63</v>
      </c>
    </row>
    <row r="12054" spans="1:4" ht="38.25">
      <c r="A12054" s="356">
        <v>10407</v>
      </c>
      <c r="B12054" s="357" t="s">
        <v>12498</v>
      </c>
      <c r="C12054" s="356" t="s">
        <v>641</v>
      </c>
      <c r="D12054" s="358">
        <v>852.48</v>
      </c>
    </row>
    <row r="12055" spans="1:4" ht="38.25">
      <c r="A12055" s="356">
        <v>10416</v>
      </c>
      <c r="B12055" s="357" t="s">
        <v>12499</v>
      </c>
      <c r="C12055" s="356" t="s">
        <v>641</v>
      </c>
      <c r="D12055" s="358">
        <v>105.74</v>
      </c>
    </row>
    <row r="12056" spans="1:4" ht="38.25">
      <c r="A12056" s="356">
        <v>10419</v>
      </c>
      <c r="B12056" s="357" t="s">
        <v>12500</v>
      </c>
      <c r="C12056" s="356" t="s">
        <v>641</v>
      </c>
      <c r="D12056" s="358">
        <v>91.78</v>
      </c>
    </row>
    <row r="12057" spans="1:4" ht="25.5">
      <c r="A12057" s="356">
        <v>21092</v>
      </c>
      <c r="B12057" s="357" t="s">
        <v>12501</v>
      </c>
      <c r="C12057" s="356" t="s">
        <v>641</v>
      </c>
      <c r="D12057" s="358">
        <v>52.47</v>
      </c>
    </row>
    <row r="12058" spans="1:4" ht="25.5">
      <c r="A12058" s="356">
        <v>10418</v>
      </c>
      <c r="B12058" s="357" t="s">
        <v>12502</v>
      </c>
      <c r="C12058" s="356" t="s">
        <v>641</v>
      </c>
      <c r="D12058" s="358">
        <v>61.18</v>
      </c>
    </row>
    <row r="12059" spans="1:4" ht="38.25">
      <c r="A12059" s="356">
        <v>12657</v>
      </c>
      <c r="B12059" s="357" t="s">
        <v>12503</v>
      </c>
      <c r="C12059" s="356" t="s">
        <v>641</v>
      </c>
      <c r="D12059" s="358">
        <v>246.88</v>
      </c>
    </row>
    <row r="12060" spans="1:4" ht="25.5">
      <c r="A12060" s="356">
        <v>10417</v>
      </c>
      <c r="B12060" s="357" t="s">
        <v>12504</v>
      </c>
      <c r="C12060" s="356" t="s">
        <v>641</v>
      </c>
      <c r="D12060" s="358">
        <v>154.07</v>
      </c>
    </row>
    <row r="12061" spans="1:4" ht="25.5">
      <c r="A12061" s="356">
        <v>10413</v>
      </c>
      <c r="B12061" s="357" t="s">
        <v>12505</v>
      </c>
      <c r="C12061" s="356" t="s">
        <v>641</v>
      </c>
      <c r="D12061" s="358">
        <v>55.99</v>
      </c>
    </row>
    <row r="12062" spans="1:4" ht="25.5">
      <c r="A12062" s="356">
        <v>10414</v>
      </c>
      <c r="B12062" s="357" t="s">
        <v>12506</v>
      </c>
      <c r="C12062" s="356" t="s">
        <v>641</v>
      </c>
      <c r="D12062" s="358">
        <v>337.13</v>
      </c>
    </row>
    <row r="12063" spans="1:4" ht="25.5">
      <c r="A12063" s="356">
        <v>10415</v>
      </c>
      <c r="B12063" s="357" t="s">
        <v>12507</v>
      </c>
      <c r="C12063" s="356" t="s">
        <v>641</v>
      </c>
      <c r="D12063" s="358">
        <v>585.11</v>
      </c>
    </row>
    <row r="12064" spans="1:4" ht="25.5">
      <c r="A12064" s="356">
        <v>38643</v>
      </c>
      <c r="B12064" s="357" t="s">
        <v>12508</v>
      </c>
      <c r="C12064" s="356" t="s">
        <v>641</v>
      </c>
      <c r="D12064" s="358">
        <v>37.49</v>
      </c>
    </row>
    <row r="12065" spans="1:4" ht="25.5">
      <c r="A12065" s="356">
        <v>6157</v>
      </c>
      <c r="B12065" s="357" t="s">
        <v>12509</v>
      </c>
      <c r="C12065" s="356" t="s">
        <v>641</v>
      </c>
      <c r="D12065" s="358">
        <v>51.22</v>
      </c>
    </row>
    <row r="12066" spans="1:4" ht="25.5">
      <c r="A12066" s="356">
        <v>37588</v>
      </c>
      <c r="B12066" s="357" t="s">
        <v>12510</v>
      </c>
      <c r="C12066" s="356" t="s">
        <v>641</v>
      </c>
      <c r="D12066" s="358">
        <v>23.5</v>
      </c>
    </row>
    <row r="12067" spans="1:4" ht="25.5">
      <c r="A12067" s="356">
        <v>6152</v>
      </c>
      <c r="B12067" s="357" t="s">
        <v>12511</v>
      </c>
      <c r="C12067" s="356" t="s">
        <v>641</v>
      </c>
      <c r="D12067" s="358">
        <v>3.41</v>
      </c>
    </row>
    <row r="12068" spans="1:4" ht="25.5">
      <c r="A12068" s="356">
        <v>6158</v>
      </c>
      <c r="B12068" s="357" t="s">
        <v>12512</v>
      </c>
      <c r="C12068" s="356" t="s">
        <v>641</v>
      </c>
      <c r="D12068" s="358">
        <v>4.12</v>
      </c>
    </row>
    <row r="12069" spans="1:4" ht="25.5">
      <c r="A12069" s="356">
        <v>6153</v>
      </c>
      <c r="B12069" s="357" t="s">
        <v>12513</v>
      </c>
      <c r="C12069" s="356" t="s">
        <v>641</v>
      </c>
      <c r="D12069" s="358">
        <v>3.21</v>
      </c>
    </row>
    <row r="12070" spans="1:4" ht="25.5">
      <c r="A12070" s="356">
        <v>6156</v>
      </c>
      <c r="B12070" s="357" t="s">
        <v>12514</v>
      </c>
      <c r="C12070" s="356" t="s">
        <v>641</v>
      </c>
      <c r="D12070" s="358">
        <v>4.0599999999999996</v>
      </c>
    </row>
    <row r="12071" spans="1:4" ht="25.5">
      <c r="A12071" s="356">
        <v>6154</v>
      </c>
      <c r="B12071" s="357" t="s">
        <v>12515</v>
      </c>
      <c r="C12071" s="356" t="s">
        <v>641</v>
      </c>
      <c r="D12071" s="358">
        <v>7.65</v>
      </c>
    </row>
    <row r="12072" spans="1:4" ht="38.25">
      <c r="A12072" s="356">
        <v>6155</v>
      </c>
      <c r="B12072" s="357" t="s">
        <v>12516</v>
      </c>
      <c r="C12072" s="356" t="s">
        <v>641</v>
      </c>
      <c r="D12072" s="358">
        <v>15.81</v>
      </c>
    </row>
    <row r="12073" spans="1:4" ht="38.25">
      <c r="A12073" s="356">
        <v>43595</v>
      </c>
      <c r="B12073" s="357" t="s">
        <v>12517</v>
      </c>
      <c r="C12073" s="356" t="s">
        <v>641</v>
      </c>
      <c r="D12073" s="358">
        <v>20</v>
      </c>
    </row>
    <row r="12074" spans="1:4" ht="38.25">
      <c r="A12074" s="356">
        <v>43596</v>
      </c>
      <c r="B12074" s="357" t="s">
        <v>12518</v>
      </c>
      <c r="C12074" s="356" t="s">
        <v>641</v>
      </c>
      <c r="D12074" s="358">
        <v>23.12</v>
      </c>
    </row>
    <row r="12075" spans="1:4" ht="25.5">
      <c r="A12075" s="356">
        <v>38108</v>
      </c>
      <c r="B12075" s="357" t="s">
        <v>12519</v>
      </c>
      <c r="C12075" s="356" t="s">
        <v>641</v>
      </c>
      <c r="D12075" s="358">
        <v>38.85</v>
      </c>
    </row>
    <row r="12076" spans="1:4" ht="38.25">
      <c r="A12076" s="356">
        <v>38087</v>
      </c>
      <c r="B12076" s="357" t="s">
        <v>12520</v>
      </c>
      <c r="C12076" s="356" t="s">
        <v>641</v>
      </c>
      <c r="D12076" s="358">
        <v>49.97</v>
      </c>
    </row>
    <row r="12077" spans="1:4" ht="25.5">
      <c r="A12077" s="356">
        <v>38109</v>
      </c>
      <c r="B12077" s="357" t="s">
        <v>12521</v>
      </c>
      <c r="C12077" s="356" t="s">
        <v>641</v>
      </c>
      <c r="D12077" s="358">
        <v>62.09</v>
      </c>
    </row>
    <row r="12078" spans="1:4" ht="38.25">
      <c r="A12078" s="356">
        <v>38088</v>
      </c>
      <c r="B12078" s="357" t="s">
        <v>12522</v>
      </c>
      <c r="C12078" s="356" t="s">
        <v>641</v>
      </c>
      <c r="D12078" s="358">
        <v>65.290000000000006</v>
      </c>
    </row>
    <row r="12079" spans="1:4" ht="25.5">
      <c r="A12079" s="356">
        <v>38110</v>
      </c>
      <c r="B12079" s="357" t="s">
        <v>12523</v>
      </c>
      <c r="C12079" s="356" t="s">
        <v>641</v>
      </c>
      <c r="D12079" s="358">
        <v>23.88</v>
      </c>
    </row>
    <row r="12080" spans="1:4" ht="63.75">
      <c r="A12080" s="356">
        <v>38089</v>
      </c>
      <c r="B12080" s="357" t="s">
        <v>12524</v>
      </c>
      <c r="C12080" s="356" t="s">
        <v>641</v>
      </c>
      <c r="D12080" s="358">
        <v>41.62</v>
      </c>
    </row>
    <row r="12081" spans="1:4" ht="25.5">
      <c r="A12081" s="356">
        <v>38111</v>
      </c>
      <c r="B12081" s="357" t="s">
        <v>12525</v>
      </c>
      <c r="C12081" s="356" t="s">
        <v>641</v>
      </c>
      <c r="D12081" s="358">
        <v>26.71</v>
      </c>
    </row>
    <row r="12082" spans="1:4" ht="63.75">
      <c r="A12082" s="356">
        <v>38090</v>
      </c>
      <c r="B12082" s="357" t="s">
        <v>12526</v>
      </c>
      <c r="C12082" s="356" t="s">
        <v>641</v>
      </c>
      <c r="D12082" s="358">
        <v>43.02</v>
      </c>
    </row>
    <row r="12083" spans="1:4" ht="38.25">
      <c r="A12083" s="356">
        <v>13726</v>
      </c>
      <c r="B12083" s="357" t="s">
        <v>12527</v>
      </c>
      <c r="C12083" s="356" t="s">
        <v>641</v>
      </c>
      <c r="D12083" s="358">
        <v>68305.100000000006</v>
      </c>
    </row>
    <row r="12084" spans="1:4">
      <c r="A12084" s="356">
        <v>38400</v>
      </c>
      <c r="B12084" s="357" t="s">
        <v>12528</v>
      </c>
      <c r="C12084" s="356" t="s">
        <v>641</v>
      </c>
      <c r="D12084" s="358">
        <v>22.55</v>
      </c>
    </row>
    <row r="12085" spans="1:4" ht="38.25">
      <c r="A12085" s="356">
        <v>12627</v>
      </c>
      <c r="B12085" s="357" t="s">
        <v>12529</v>
      </c>
      <c r="C12085" s="356" t="s">
        <v>641</v>
      </c>
      <c r="D12085" s="358">
        <v>0.46</v>
      </c>
    </row>
    <row r="12086" spans="1:4" ht="25.5">
      <c r="A12086" s="356">
        <v>6138</v>
      </c>
      <c r="B12086" s="357" t="s">
        <v>12530</v>
      </c>
      <c r="C12086" s="356" t="s">
        <v>641</v>
      </c>
      <c r="D12086" s="358">
        <v>2.37</v>
      </c>
    </row>
    <row r="12087" spans="1:4" ht="25.5">
      <c r="A12087" s="356">
        <v>39996</v>
      </c>
      <c r="B12087" s="357" t="s">
        <v>12531</v>
      </c>
      <c r="C12087" s="356" t="s">
        <v>645</v>
      </c>
      <c r="D12087" s="358">
        <v>3.69</v>
      </c>
    </row>
    <row r="12088" spans="1:4" ht="25.5">
      <c r="A12088" s="356">
        <v>10478</v>
      </c>
      <c r="B12088" s="357" t="s">
        <v>12532</v>
      </c>
      <c r="C12088" s="356" t="s">
        <v>640</v>
      </c>
      <c r="D12088" s="358">
        <v>27.41</v>
      </c>
    </row>
    <row r="12089" spans="1:4" ht="25.5">
      <c r="A12089" s="356">
        <v>10475</v>
      </c>
      <c r="B12089" s="357" t="s">
        <v>12533</v>
      </c>
      <c r="C12089" s="356" t="s">
        <v>640</v>
      </c>
      <c r="D12089" s="358">
        <v>24.11</v>
      </c>
    </row>
    <row r="12090" spans="1:4" ht="38.25">
      <c r="A12090" s="356">
        <v>10481</v>
      </c>
      <c r="B12090" s="357" t="s">
        <v>12534</v>
      </c>
      <c r="C12090" s="356" t="s">
        <v>640</v>
      </c>
      <c r="D12090" s="358">
        <v>26.3</v>
      </c>
    </row>
    <row r="12091" spans="1:4">
      <c r="A12091" s="356">
        <v>4031</v>
      </c>
      <c r="B12091" s="357" t="s">
        <v>12535</v>
      </c>
      <c r="C12091" s="356" t="s">
        <v>646</v>
      </c>
      <c r="D12091" s="358">
        <v>31.42</v>
      </c>
    </row>
    <row r="12092" spans="1:4">
      <c r="A12092" s="356">
        <v>4030</v>
      </c>
      <c r="B12092" s="357" t="s">
        <v>12536</v>
      </c>
      <c r="C12092" s="356" t="s">
        <v>646</v>
      </c>
      <c r="D12092" s="358">
        <v>6.68</v>
      </c>
    </row>
    <row r="12093" spans="1:4" ht="25.5">
      <c r="A12093" s="356">
        <v>39399</v>
      </c>
      <c r="B12093" s="357" t="s">
        <v>12537</v>
      </c>
      <c r="C12093" s="356" t="s">
        <v>641</v>
      </c>
      <c r="D12093" s="358">
        <v>1284.69</v>
      </c>
    </row>
    <row r="12094" spans="1:4" ht="25.5">
      <c r="A12094" s="356">
        <v>39400</v>
      </c>
      <c r="B12094" s="357" t="s">
        <v>12538</v>
      </c>
      <c r="C12094" s="356" t="s">
        <v>641</v>
      </c>
      <c r="D12094" s="358">
        <v>1396.4</v>
      </c>
    </row>
    <row r="12095" spans="1:4" ht="25.5">
      <c r="A12095" s="356">
        <v>39401</v>
      </c>
      <c r="B12095" s="357" t="s">
        <v>12539</v>
      </c>
      <c r="C12095" s="356" t="s">
        <v>641</v>
      </c>
      <c r="D12095" s="358">
        <v>1566.43</v>
      </c>
    </row>
    <row r="12096" spans="1:4" ht="38.25">
      <c r="A12096" s="356">
        <v>11652</v>
      </c>
      <c r="B12096" s="357" t="s">
        <v>12540</v>
      </c>
      <c r="C12096" s="356" t="s">
        <v>641</v>
      </c>
      <c r="D12096" s="358">
        <v>3370</v>
      </c>
    </row>
    <row r="12097" spans="1:4" ht="38.25">
      <c r="A12097" s="356">
        <v>13896</v>
      </c>
      <c r="B12097" s="357" t="s">
        <v>12541</v>
      </c>
      <c r="C12097" s="356" t="s">
        <v>641</v>
      </c>
      <c r="D12097" s="358">
        <v>3023.18</v>
      </c>
    </row>
    <row r="12098" spans="1:4" ht="38.25">
      <c r="A12098" s="356">
        <v>13475</v>
      </c>
      <c r="B12098" s="357" t="s">
        <v>12542</v>
      </c>
      <c r="C12098" s="356" t="s">
        <v>641</v>
      </c>
      <c r="D12098" s="358">
        <v>3682.6</v>
      </c>
    </row>
    <row r="12099" spans="1:4" ht="38.25">
      <c r="A12099" s="356">
        <v>25971</v>
      </c>
      <c r="B12099" s="357" t="s">
        <v>12543</v>
      </c>
      <c r="C12099" s="356" t="s">
        <v>641</v>
      </c>
      <c r="D12099" s="358">
        <v>4087767.18</v>
      </c>
    </row>
    <row r="12100" spans="1:4" ht="38.25">
      <c r="A12100" s="356">
        <v>25970</v>
      </c>
      <c r="B12100" s="357" t="s">
        <v>12544</v>
      </c>
      <c r="C12100" s="356" t="s">
        <v>641</v>
      </c>
      <c r="D12100" s="358">
        <v>1720902.54</v>
      </c>
    </row>
    <row r="12101" spans="1:4" ht="38.25">
      <c r="A12101" s="356">
        <v>13476</v>
      </c>
      <c r="B12101" s="357" t="s">
        <v>12545</v>
      </c>
      <c r="C12101" s="356" t="s">
        <v>641</v>
      </c>
      <c r="D12101" s="358">
        <v>1733372.97</v>
      </c>
    </row>
    <row r="12102" spans="1:4" ht="38.25">
      <c r="A12102" s="356">
        <v>10488</v>
      </c>
      <c r="B12102" s="357" t="s">
        <v>12546</v>
      </c>
      <c r="C12102" s="356" t="s">
        <v>641</v>
      </c>
      <c r="D12102" s="358">
        <v>2100000</v>
      </c>
    </row>
    <row r="12103" spans="1:4" ht="38.25">
      <c r="A12103" s="356">
        <v>13606</v>
      </c>
      <c r="B12103" s="357" t="s">
        <v>12547</v>
      </c>
      <c r="C12103" s="356" t="s">
        <v>641</v>
      </c>
      <c r="D12103" s="358">
        <v>1860569.97</v>
      </c>
    </row>
    <row r="12104" spans="1:4">
      <c r="A12104" s="356">
        <v>10489</v>
      </c>
      <c r="B12104" s="357" t="s">
        <v>12548</v>
      </c>
      <c r="C12104" s="356" t="s">
        <v>644</v>
      </c>
      <c r="D12104" s="358">
        <v>13.07</v>
      </c>
    </row>
    <row r="12105" spans="1:4">
      <c r="A12105" s="356">
        <v>41073</v>
      </c>
      <c r="B12105" s="357" t="s">
        <v>12549</v>
      </c>
      <c r="C12105" s="356" t="s">
        <v>759</v>
      </c>
      <c r="D12105" s="358">
        <v>2319.69</v>
      </c>
    </row>
    <row r="12106" spans="1:4" ht="38.25">
      <c r="A12106" s="356">
        <v>34391</v>
      </c>
      <c r="B12106" s="357" t="s">
        <v>12550</v>
      </c>
      <c r="C12106" s="356" t="s">
        <v>646</v>
      </c>
      <c r="D12106" s="358">
        <v>798.08</v>
      </c>
    </row>
    <row r="12107" spans="1:4" ht="38.25">
      <c r="A12107" s="356">
        <v>10496</v>
      </c>
      <c r="B12107" s="357" t="s">
        <v>12551</v>
      </c>
      <c r="C12107" s="356" t="s">
        <v>646</v>
      </c>
      <c r="D12107" s="358">
        <v>694.72</v>
      </c>
    </row>
    <row r="12108" spans="1:4" ht="38.25">
      <c r="A12108" s="356">
        <v>10497</v>
      </c>
      <c r="B12108" s="357" t="s">
        <v>12552</v>
      </c>
      <c r="C12108" s="356" t="s">
        <v>646</v>
      </c>
      <c r="D12108" s="358">
        <v>1806.27</v>
      </c>
    </row>
    <row r="12109" spans="1:4" ht="38.25">
      <c r="A12109" s="356">
        <v>10504</v>
      </c>
      <c r="B12109" s="357" t="s">
        <v>12553</v>
      </c>
      <c r="C12109" s="356" t="s">
        <v>646</v>
      </c>
      <c r="D12109" s="358">
        <v>2111.9499999999998</v>
      </c>
    </row>
    <row r="12110" spans="1:4" ht="25.5">
      <c r="A12110" s="356">
        <v>34390</v>
      </c>
      <c r="B12110" s="357" t="s">
        <v>12554</v>
      </c>
      <c r="C12110" s="356" t="s">
        <v>646</v>
      </c>
      <c r="D12110" s="358">
        <v>622.47</v>
      </c>
    </row>
    <row r="12111" spans="1:4" ht="25.5">
      <c r="A12111" s="356">
        <v>34389</v>
      </c>
      <c r="B12111" s="357" t="s">
        <v>12555</v>
      </c>
      <c r="C12111" s="356" t="s">
        <v>646</v>
      </c>
      <c r="D12111" s="358">
        <v>194.52</v>
      </c>
    </row>
    <row r="12112" spans="1:4" ht="25.5">
      <c r="A12112" s="356">
        <v>34388</v>
      </c>
      <c r="B12112" s="357" t="s">
        <v>12556</v>
      </c>
      <c r="C12112" s="356" t="s">
        <v>646</v>
      </c>
      <c r="D12112" s="358">
        <v>276.45</v>
      </c>
    </row>
    <row r="12113" spans="1:4" ht="25.5">
      <c r="A12113" s="356">
        <v>34387</v>
      </c>
      <c r="B12113" s="357" t="s">
        <v>12557</v>
      </c>
      <c r="C12113" s="356" t="s">
        <v>646</v>
      </c>
      <c r="D12113" s="358">
        <v>448.79</v>
      </c>
    </row>
    <row r="12114" spans="1:4">
      <c r="A12114" s="356">
        <v>11188</v>
      </c>
      <c r="B12114" s="357" t="s">
        <v>12558</v>
      </c>
      <c r="C12114" s="356" t="s">
        <v>646</v>
      </c>
      <c r="D12114" s="358">
        <v>222.31</v>
      </c>
    </row>
    <row r="12115" spans="1:4">
      <c r="A12115" s="356">
        <v>11189</v>
      </c>
      <c r="B12115" s="357" t="s">
        <v>12559</v>
      </c>
      <c r="C12115" s="356" t="s">
        <v>646</v>
      </c>
      <c r="D12115" s="358">
        <v>333.46</v>
      </c>
    </row>
    <row r="12116" spans="1:4">
      <c r="A12116" s="356">
        <v>21107</v>
      </c>
      <c r="B12116" s="357" t="s">
        <v>12560</v>
      </c>
      <c r="C12116" s="356" t="s">
        <v>646</v>
      </c>
      <c r="D12116" s="358">
        <v>239.97</v>
      </c>
    </row>
    <row r="12117" spans="1:4">
      <c r="A12117" s="356">
        <v>34386</v>
      </c>
      <c r="B12117" s="357" t="s">
        <v>12561</v>
      </c>
      <c r="C12117" s="356" t="s">
        <v>646</v>
      </c>
      <c r="D12117" s="358">
        <v>416.83</v>
      </c>
    </row>
    <row r="12118" spans="1:4">
      <c r="A12118" s="356">
        <v>10490</v>
      </c>
      <c r="B12118" s="357" t="s">
        <v>12562</v>
      </c>
      <c r="C12118" s="356" t="s">
        <v>646</v>
      </c>
      <c r="D12118" s="358">
        <v>125.05</v>
      </c>
    </row>
    <row r="12119" spans="1:4">
      <c r="A12119" s="356">
        <v>10492</v>
      </c>
      <c r="B12119" s="357" t="s">
        <v>12563</v>
      </c>
      <c r="C12119" s="356" t="s">
        <v>646</v>
      </c>
      <c r="D12119" s="358">
        <v>166.73</v>
      </c>
    </row>
    <row r="12120" spans="1:4">
      <c r="A12120" s="356">
        <v>10493</v>
      </c>
      <c r="B12120" s="357" t="s">
        <v>12564</v>
      </c>
      <c r="C12120" s="356" t="s">
        <v>646</v>
      </c>
      <c r="D12120" s="358">
        <v>194.52</v>
      </c>
    </row>
    <row r="12121" spans="1:4">
      <c r="A12121" s="356">
        <v>10491</v>
      </c>
      <c r="B12121" s="357" t="s">
        <v>12565</v>
      </c>
      <c r="C12121" s="356" t="s">
        <v>646</v>
      </c>
      <c r="D12121" s="358">
        <v>236.2</v>
      </c>
    </row>
    <row r="12122" spans="1:4">
      <c r="A12122" s="356">
        <v>34385</v>
      </c>
      <c r="B12122" s="357" t="s">
        <v>12566</v>
      </c>
      <c r="C12122" s="356" t="s">
        <v>646</v>
      </c>
      <c r="D12122" s="358">
        <v>344.58</v>
      </c>
    </row>
    <row r="12123" spans="1:4" ht="25.5">
      <c r="A12123" s="356">
        <v>10499</v>
      </c>
      <c r="B12123" s="357" t="s">
        <v>12567</v>
      </c>
      <c r="C12123" s="356" t="s">
        <v>646</v>
      </c>
      <c r="D12123" s="358">
        <v>138.94</v>
      </c>
    </row>
    <row r="12124" spans="1:4" ht="25.5">
      <c r="A12124" s="356">
        <v>34384</v>
      </c>
      <c r="B12124" s="357" t="s">
        <v>12568</v>
      </c>
      <c r="C12124" s="356" t="s">
        <v>646</v>
      </c>
      <c r="D12124" s="358">
        <v>416.83</v>
      </c>
    </row>
    <row r="12125" spans="1:4" ht="25.5">
      <c r="A12125" s="356">
        <v>11185</v>
      </c>
      <c r="B12125" s="357" t="s">
        <v>12569</v>
      </c>
      <c r="C12125" s="356" t="s">
        <v>646</v>
      </c>
      <c r="D12125" s="358">
        <v>430.72</v>
      </c>
    </row>
    <row r="12126" spans="1:4" ht="25.5">
      <c r="A12126" s="356">
        <v>10507</v>
      </c>
      <c r="B12126" s="357" t="s">
        <v>12570</v>
      </c>
      <c r="C12126" s="356" t="s">
        <v>646</v>
      </c>
      <c r="D12126" s="358">
        <v>360.57</v>
      </c>
    </row>
    <row r="12127" spans="1:4" ht="25.5">
      <c r="A12127" s="356">
        <v>10505</v>
      </c>
      <c r="B12127" s="357" t="s">
        <v>12571</v>
      </c>
      <c r="C12127" s="356" t="s">
        <v>646</v>
      </c>
      <c r="D12127" s="358">
        <v>212.76</v>
      </c>
    </row>
    <row r="12128" spans="1:4" ht="25.5">
      <c r="A12128" s="356">
        <v>10506</v>
      </c>
      <c r="B12128" s="357" t="s">
        <v>12572</v>
      </c>
      <c r="C12128" s="356" t="s">
        <v>646</v>
      </c>
      <c r="D12128" s="358">
        <v>277.74</v>
      </c>
    </row>
    <row r="12129" spans="1:4" ht="38.25">
      <c r="A12129" s="356">
        <v>5031</v>
      </c>
      <c r="B12129" s="357" t="s">
        <v>12573</v>
      </c>
      <c r="C12129" s="356" t="s">
        <v>646</v>
      </c>
      <c r="D12129" s="358">
        <v>390</v>
      </c>
    </row>
    <row r="12130" spans="1:4" ht="25.5">
      <c r="A12130" s="356">
        <v>10502</v>
      </c>
      <c r="B12130" s="357" t="s">
        <v>12574</v>
      </c>
      <c r="C12130" s="356" t="s">
        <v>646</v>
      </c>
      <c r="D12130" s="358">
        <v>454.44</v>
      </c>
    </row>
    <row r="12131" spans="1:4" ht="25.5">
      <c r="A12131" s="356">
        <v>10501</v>
      </c>
      <c r="B12131" s="357" t="s">
        <v>12575</v>
      </c>
      <c r="C12131" s="356" t="s">
        <v>646</v>
      </c>
      <c r="D12131" s="358">
        <v>256.74</v>
      </c>
    </row>
    <row r="12132" spans="1:4" ht="25.5">
      <c r="A12132" s="356">
        <v>10503</v>
      </c>
      <c r="B12132" s="357" t="s">
        <v>12576</v>
      </c>
      <c r="C12132" s="356" t="s">
        <v>646</v>
      </c>
      <c r="D12132" s="358">
        <v>346.86</v>
      </c>
    </row>
    <row r="12133" spans="1:4" ht="25.5">
      <c r="A12133" s="356">
        <v>4500</v>
      </c>
      <c r="B12133" s="357" t="s">
        <v>12577</v>
      </c>
      <c r="C12133" s="356" t="s">
        <v>645</v>
      </c>
      <c r="D12133" s="358">
        <v>15.69</v>
      </c>
    </row>
    <row r="12134" spans="1:4" ht="25.5">
      <c r="A12134" s="356">
        <v>4448</v>
      </c>
      <c r="B12134" s="357" t="s">
        <v>12578</v>
      </c>
      <c r="C12134" s="356" t="s">
        <v>645</v>
      </c>
      <c r="D12134" s="358">
        <v>21.56</v>
      </c>
    </row>
    <row r="12135" spans="1:4" ht="38.25">
      <c r="A12135" s="356">
        <v>20213</v>
      </c>
      <c r="B12135" s="357" t="s">
        <v>12579</v>
      </c>
      <c r="C12135" s="356" t="s">
        <v>645</v>
      </c>
      <c r="D12135" s="358">
        <v>14.59</v>
      </c>
    </row>
    <row r="12136" spans="1:4" ht="38.25">
      <c r="A12136" s="356">
        <v>20211</v>
      </c>
      <c r="B12136" s="357" t="s">
        <v>12580</v>
      </c>
      <c r="C12136" s="356" t="s">
        <v>645</v>
      </c>
      <c r="D12136" s="358">
        <v>19.32</v>
      </c>
    </row>
    <row r="12137" spans="1:4" ht="38.25">
      <c r="A12137" s="356">
        <v>40270</v>
      </c>
      <c r="B12137" s="357" t="s">
        <v>12581</v>
      </c>
      <c r="C12137" s="356" t="s">
        <v>645</v>
      </c>
      <c r="D12137" s="358">
        <v>80.430000000000007</v>
      </c>
    </row>
    <row r="12138" spans="1:4" ht="38.25">
      <c r="A12138" s="356">
        <v>4425</v>
      </c>
      <c r="B12138" s="357" t="s">
        <v>12582</v>
      </c>
      <c r="C12138" s="356" t="s">
        <v>645</v>
      </c>
      <c r="D12138" s="358">
        <v>15.97</v>
      </c>
    </row>
    <row r="12139" spans="1:4" ht="38.25">
      <c r="A12139" s="356">
        <v>4472</v>
      </c>
      <c r="B12139" s="357" t="s">
        <v>12583</v>
      </c>
      <c r="C12139" s="356" t="s">
        <v>645</v>
      </c>
      <c r="D12139" s="358">
        <v>19.95</v>
      </c>
    </row>
    <row r="12140" spans="1:4" ht="38.25">
      <c r="A12140" s="356">
        <v>35272</v>
      </c>
      <c r="B12140" s="357" t="s">
        <v>12584</v>
      </c>
      <c r="C12140" s="356" t="s">
        <v>645</v>
      </c>
      <c r="D12140" s="358">
        <v>28.83</v>
      </c>
    </row>
    <row r="12141" spans="1:4" ht="38.25">
      <c r="A12141" s="356">
        <v>4481</v>
      </c>
      <c r="B12141" s="357" t="s">
        <v>12585</v>
      </c>
      <c r="C12141" s="356" t="s">
        <v>645</v>
      </c>
      <c r="D12141" s="358">
        <v>30.86</v>
      </c>
    </row>
    <row r="12142" spans="1:4">
      <c r="A12142" s="356">
        <v>34345</v>
      </c>
      <c r="B12142" s="357" t="s">
        <v>12586</v>
      </c>
      <c r="C12142" s="356" t="s">
        <v>644</v>
      </c>
      <c r="D12142" s="358">
        <v>10.59</v>
      </c>
    </row>
    <row r="12143" spans="1:4">
      <c r="A12143" s="356">
        <v>41096</v>
      </c>
      <c r="B12143" s="357" t="s">
        <v>12587</v>
      </c>
      <c r="C12143" s="356" t="s">
        <v>759</v>
      </c>
      <c r="D12143" s="358">
        <v>1878.45</v>
      </c>
    </row>
    <row r="12144" spans="1:4" ht="38.25">
      <c r="A12144" s="356">
        <v>41776</v>
      </c>
      <c r="B12144" s="357" t="s">
        <v>12588</v>
      </c>
      <c r="C12144" s="356" t="s">
        <v>644</v>
      </c>
      <c r="D12144" s="358">
        <v>14.51</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dimension ref="C1:F45"/>
  <sheetViews>
    <sheetView view="pageBreakPreview" topLeftCell="A10" zoomScale="115" zoomScaleNormal="100" zoomScaleSheetLayoutView="115" workbookViewId="0">
      <selection activeCell="J43" sqref="J43"/>
    </sheetView>
  </sheetViews>
  <sheetFormatPr defaultRowHeight="12.75"/>
  <cols>
    <col min="1" max="1" width="9.140625" style="190"/>
    <col min="2" max="2" width="14.28515625" style="190" customWidth="1"/>
    <col min="3" max="3" width="33" style="190" customWidth="1"/>
    <col min="4" max="4" width="35.28515625" style="190" customWidth="1"/>
    <col min="5" max="5" width="16.28515625" style="190" customWidth="1"/>
    <col min="6" max="16384" width="9.140625" style="190"/>
  </cols>
  <sheetData>
    <row r="1" spans="3:6" ht="97.5" customHeight="1"/>
    <row r="2" spans="3:6" ht="27.75" customHeight="1">
      <c r="F2" s="204"/>
    </row>
    <row r="5" spans="3:6" ht="24" customHeight="1"/>
    <row r="6" spans="3:6" ht="24" customHeight="1"/>
    <row r="10" spans="3:6" ht="48" customHeight="1"/>
    <row r="12" spans="3:6" ht="15">
      <c r="C12" s="155"/>
      <c r="D12" s="207"/>
    </row>
    <row r="13" spans="3:6">
      <c r="D13" s="3"/>
    </row>
    <row r="43" spans="3:4" ht="15">
      <c r="D43" s="207"/>
    </row>
    <row r="44" spans="3:4" ht="15">
      <c r="C44" s="206" t="s">
        <v>6660</v>
      </c>
    </row>
    <row r="45" spans="3:4" ht="15">
      <c r="C45" s="207" t="s">
        <v>6661</v>
      </c>
    </row>
  </sheetData>
  <printOptions horizontalCentered="1"/>
  <pageMargins left="0.70866141732283472" right="0.51181102362204722" top="0.78740157480314965" bottom="0.78740157480314965" header="0.31496062992125984" footer="0.31496062992125984"/>
  <pageSetup paperSize="9" scale="75" orientation="portrait" r:id="rId1"/>
  <drawing r:id="rId2"/>
</worksheet>
</file>

<file path=xl/worksheets/sheet2.xml><?xml version="1.0" encoding="utf-8"?>
<worksheet xmlns="http://schemas.openxmlformats.org/spreadsheetml/2006/main" xmlns:r="http://schemas.openxmlformats.org/officeDocument/2006/relationships">
  <dimension ref="B1:F55"/>
  <sheetViews>
    <sheetView view="pageBreakPreview" topLeftCell="A4" zoomScale="70" zoomScaleNormal="70" zoomScaleSheetLayoutView="70" workbookViewId="0">
      <selection activeCell="C47" sqref="C47:C48"/>
    </sheetView>
  </sheetViews>
  <sheetFormatPr defaultRowHeight="12.75"/>
  <cols>
    <col min="2" max="2" width="10.85546875" customWidth="1"/>
    <col min="3" max="3" width="58.140625" customWidth="1"/>
    <col min="4" max="4" width="23.42578125" style="5" bestFit="1" customWidth="1"/>
    <col min="5" max="5" width="21" customWidth="1"/>
    <col min="6" max="6" width="18.5703125" customWidth="1"/>
    <col min="7" max="7" width="10.140625" bestFit="1" customWidth="1"/>
  </cols>
  <sheetData>
    <row r="1" spans="2:6" ht="47.25" customHeight="1" thickBot="1"/>
    <row r="2" spans="2:6" ht="97.5" customHeight="1" thickBot="1">
      <c r="B2" s="412"/>
      <c r="C2" s="413"/>
      <c r="D2" s="413"/>
      <c r="E2" s="544"/>
    </row>
    <row r="3" spans="2:6" ht="15">
      <c r="B3" s="414" t="str">
        <f>'2-ORÇAMENTO'!B4:G4</f>
        <v>OBRA: REFORMA DO MINI ESTÁDIO “CÂNDIDO JORDÃO DE MAGALHÃES” E A REVITALIZAÇÃO DO SEU ENTORNO</v>
      </c>
      <c r="C3" s="415"/>
      <c r="D3" s="415"/>
      <c r="E3" s="416"/>
    </row>
    <row r="4" spans="2:6" ht="15">
      <c r="B4" s="417" t="str">
        <f>'2-ORÇAMENTO'!B5:G5</f>
        <v>LOCAL: MINI ESTÁDIO “CÂNDIDO JORDÃO DE MAGALHÃES”</v>
      </c>
      <c r="C4" s="418"/>
      <c r="D4" s="418"/>
      <c r="E4" s="419"/>
    </row>
    <row r="5" spans="2:6" ht="15">
      <c r="B5" s="420" t="str">
        <f>'2-ORÇAMENTO'!B6:G6</f>
        <v xml:space="preserve">ENDEREÇO: RUA JOAQUIM DE  MAGALHÃES, DISTRITO DE BOM SUCESSO </v>
      </c>
      <c r="C5" s="421"/>
      <c r="D5" s="421"/>
      <c r="E5" s="422"/>
    </row>
    <row r="6" spans="2:6" ht="15" customHeight="1">
      <c r="B6" s="417" t="str">
        <f>'2-ORÇAMENTO'!B7:G7</f>
        <v>MUNICÍPIO: VÁRZEA GRANDE - MT</v>
      </c>
      <c r="C6" s="418"/>
      <c r="D6" s="418"/>
      <c r="E6" s="419"/>
    </row>
    <row r="7" spans="2:6" ht="15.75" thickBot="1">
      <c r="B7" s="409" t="str">
        <f>'2-ORÇAMENTO'!B8:G8</f>
        <v>DATA BASE: SINAPI-MT JULHO - COM DESONERAÇÃO / 2021 - BDI - 28,24%</v>
      </c>
      <c r="C7" s="410"/>
      <c r="D7" s="410"/>
      <c r="E7" s="411"/>
    </row>
    <row r="8" spans="2:6" ht="16.5" customHeight="1" thickBot="1">
      <c r="B8" s="398" t="s">
        <v>3485</v>
      </c>
      <c r="C8" s="399"/>
      <c r="D8" s="399"/>
      <c r="E8" s="400"/>
    </row>
    <row r="9" spans="2:6" ht="17.25" customHeight="1" thickBot="1">
      <c r="B9" s="401" t="s">
        <v>2</v>
      </c>
      <c r="C9" s="401" t="s">
        <v>18</v>
      </c>
      <c r="D9" s="403" t="s">
        <v>10</v>
      </c>
      <c r="E9" s="404"/>
    </row>
    <row r="10" spans="2:6" ht="16.5" thickBot="1">
      <c r="B10" s="402"/>
      <c r="C10" s="402"/>
      <c r="D10" s="162" t="s">
        <v>13</v>
      </c>
      <c r="E10" s="7" t="s">
        <v>14</v>
      </c>
    </row>
    <row r="11" spans="2:6">
      <c r="B11" s="405" t="str">
        <f>'2-ORÇAMENTO'!B11</f>
        <v>1.0</v>
      </c>
      <c r="C11" s="406" t="str">
        <f>'2-ORÇAMENTO'!E11</f>
        <v xml:space="preserve">ADMINISTRAÇÃO DE OBRA </v>
      </c>
      <c r="D11" s="407">
        <f>'2-ORÇAMENTO'!K16</f>
        <v>59171.16</v>
      </c>
      <c r="E11" s="408">
        <f>D11/$D$51</f>
        <v>5.6997958372578268E-2</v>
      </c>
    </row>
    <row r="12" spans="2:6">
      <c r="B12" s="389"/>
      <c r="C12" s="390"/>
      <c r="D12" s="387"/>
      <c r="E12" s="388"/>
      <c r="F12" s="2"/>
    </row>
    <row r="13" spans="2:6" ht="17.25" customHeight="1">
      <c r="B13" s="389" t="str">
        <f>'2-ORÇAMENTO'!B17</f>
        <v>2.0</v>
      </c>
      <c r="C13" s="390" t="str">
        <f>'2-ORÇAMENTO'!E17</f>
        <v>INSTALAÇÕES DE CANTEIRO E SERVIÇOS PRELIMINARES</v>
      </c>
      <c r="D13" s="387">
        <f>'2-ORÇAMENTO'!K23</f>
        <v>18312.71</v>
      </c>
      <c r="E13" s="388">
        <f>D13/$D$51</f>
        <v>1.7640132156765184E-2</v>
      </c>
      <c r="F13" s="2"/>
    </row>
    <row r="14" spans="2:6" ht="18.75" customHeight="1">
      <c r="B14" s="389"/>
      <c r="C14" s="390"/>
      <c r="D14" s="387"/>
      <c r="E14" s="388"/>
      <c r="F14" s="2"/>
    </row>
    <row r="15" spans="2:6" ht="18.75" customHeight="1">
      <c r="B15" s="389" t="str">
        <f>'2-ORÇAMENTO'!B24</f>
        <v>3.0</v>
      </c>
      <c r="C15" s="390" t="str">
        <f>'2-ORÇAMENTO'!E24</f>
        <v>MOVIMENTAÇÃO DE SOLO</v>
      </c>
      <c r="D15" s="387">
        <f>'2-ORÇAMENTO'!K26</f>
        <v>10429.24</v>
      </c>
      <c r="E15" s="388">
        <f>D15/$D$51</f>
        <v>1.0046201348387088E-2</v>
      </c>
      <c r="F15" s="2"/>
    </row>
    <row r="16" spans="2:6">
      <c r="B16" s="389"/>
      <c r="C16" s="390"/>
      <c r="D16" s="387"/>
      <c r="E16" s="388"/>
      <c r="F16" s="2"/>
    </row>
    <row r="17" spans="2:6" ht="18.75" customHeight="1">
      <c r="B17" s="389" t="str">
        <f>'2-ORÇAMENTO'!B27</f>
        <v>4.0</v>
      </c>
      <c r="C17" s="390" t="str">
        <f>'2-ORÇAMENTO'!E27</f>
        <v>DEMOLIÇÕES E RETIRADAS</v>
      </c>
      <c r="D17" s="387">
        <f>'2-ORÇAMENTO'!K46</f>
        <v>44465.4</v>
      </c>
      <c r="E17" s="388">
        <f>D17/$D$51</f>
        <v>4.2832302395627221E-2</v>
      </c>
      <c r="F17" s="2"/>
    </row>
    <row r="18" spans="2:6">
      <c r="B18" s="389"/>
      <c r="C18" s="390"/>
      <c r="D18" s="387"/>
      <c r="E18" s="388"/>
      <c r="F18" s="2"/>
    </row>
    <row r="19" spans="2:6" ht="18" customHeight="1">
      <c r="B19" s="389" t="str">
        <f>'2-ORÇAMENTO'!B47</f>
        <v>5.0</v>
      </c>
      <c r="C19" s="390" t="str">
        <f>'2-ORÇAMENTO'!E47</f>
        <v>FUNDAÇÃO</v>
      </c>
      <c r="D19" s="387">
        <f>'2-ORÇAMENTO'!K50</f>
        <v>34696.74</v>
      </c>
      <c r="E19" s="388">
        <f>D19/$D$51</f>
        <v>3.3422419675128406E-2</v>
      </c>
      <c r="F19" s="2"/>
    </row>
    <row r="20" spans="2:6">
      <c r="B20" s="389"/>
      <c r="C20" s="390"/>
      <c r="D20" s="387"/>
      <c r="E20" s="388"/>
      <c r="F20" s="2"/>
    </row>
    <row r="21" spans="2:6" s="310" customFormat="1">
      <c r="B21" s="389" t="str">
        <f>'2-ORÇAMENTO'!B51</f>
        <v>6.0</v>
      </c>
      <c r="C21" s="390" t="str">
        <f>'2-ORÇAMENTO'!E51</f>
        <v>SUPERESTRUTURA</v>
      </c>
      <c r="D21" s="387">
        <f>'2-ORÇAMENTO'!K53</f>
        <v>4011.84</v>
      </c>
      <c r="E21" s="388">
        <f>D21/$D$51</f>
        <v>3.8644956312744992E-3</v>
      </c>
      <c r="F21" s="2"/>
    </row>
    <row r="22" spans="2:6" s="310" customFormat="1">
      <c r="B22" s="389"/>
      <c r="C22" s="390"/>
      <c r="D22" s="387"/>
      <c r="E22" s="388"/>
      <c r="F22" s="2"/>
    </row>
    <row r="23" spans="2:6">
      <c r="B23" s="389" t="str">
        <f>'2-ORÇAMENTO'!B54</f>
        <v>7.0</v>
      </c>
      <c r="C23" s="390" t="str">
        <f>'2-ORÇAMENTO'!E54</f>
        <v>FECHAMENTO EM ALVENARIA E CONCRETO</v>
      </c>
      <c r="D23" s="387">
        <f>'2-ORÇAMENTO'!K61</f>
        <v>9883.8799999999992</v>
      </c>
      <c r="E23" s="388">
        <f>D23/$D$51</f>
        <v>9.5208709918743993E-3</v>
      </c>
      <c r="F23" s="2"/>
    </row>
    <row r="24" spans="2:6">
      <c r="B24" s="389"/>
      <c r="C24" s="390"/>
      <c r="D24" s="387"/>
      <c r="E24" s="388"/>
      <c r="F24" s="2"/>
    </row>
    <row r="25" spans="2:6">
      <c r="B25" s="389" t="str">
        <f>'2-ORÇAMENTO'!B62</f>
        <v>8.0</v>
      </c>
      <c r="C25" s="390" t="str">
        <f>'2-ORÇAMENTO'!E62</f>
        <v>REVESTIMENTO INTERNO E EXTERNO</v>
      </c>
      <c r="D25" s="387">
        <f>'2-ORÇAMENTO'!K71</f>
        <v>15266.22</v>
      </c>
      <c r="E25" s="388">
        <f>D25/$D$51</f>
        <v>1.470553175003873E-2</v>
      </c>
      <c r="F25" s="2"/>
    </row>
    <row r="26" spans="2:6">
      <c r="B26" s="389"/>
      <c r="C26" s="390"/>
      <c r="D26" s="387"/>
      <c r="E26" s="388"/>
      <c r="F26" s="2"/>
    </row>
    <row r="27" spans="2:6" s="310" customFormat="1">
      <c r="B27" s="389" t="str">
        <f>'2-ORÇAMENTO'!B72</f>
        <v>9.0</v>
      </c>
      <c r="C27" s="390" t="str">
        <f>'2-ORÇAMENTO'!E72</f>
        <v>COBERTURA</v>
      </c>
      <c r="D27" s="387">
        <f>'2-ORÇAMENTO'!K79</f>
        <v>43573.41</v>
      </c>
      <c r="E27" s="388">
        <f t="shared" ref="E27" si="0">D27/$D$51</f>
        <v>4.197307285054553E-2</v>
      </c>
      <c r="F27" s="2"/>
    </row>
    <row r="28" spans="2:6" s="310" customFormat="1">
      <c r="B28" s="389"/>
      <c r="C28" s="390"/>
      <c r="D28" s="387"/>
      <c r="E28" s="388"/>
      <c r="F28" s="2"/>
    </row>
    <row r="29" spans="2:6" s="310" customFormat="1">
      <c r="B29" s="389" t="str">
        <f>'2-ORÇAMENTO'!B80</f>
        <v>10.0</v>
      </c>
      <c r="C29" s="390" t="str">
        <f>'2-ORÇAMENTO'!E80</f>
        <v>ESQUADRIAS</v>
      </c>
      <c r="D29" s="387">
        <f>'2-ORÇAMENTO'!K86</f>
        <v>25029.06</v>
      </c>
      <c r="E29" s="388">
        <f t="shared" ref="E29" si="1">D29/$D$51</f>
        <v>2.4109808223884133E-2</v>
      </c>
      <c r="F29" s="2"/>
    </row>
    <row r="30" spans="2:6" s="310" customFormat="1">
      <c r="B30" s="389"/>
      <c r="C30" s="390"/>
      <c r="D30" s="387"/>
      <c r="E30" s="388"/>
      <c r="F30" s="2"/>
    </row>
    <row r="31" spans="2:6">
      <c r="B31" s="389" t="str">
        <f>'2-ORÇAMENTO'!B87</f>
        <v>11.0</v>
      </c>
      <c r="C31" s="390" t="str">
        <f>'2-ORÇAMENTO'!E87</f>
        <v>PISOS INTERNOS E EXTERNOS E CALÇAMENTOS</v>
      </c>
      <c r="D31" s="387">
        <f>'2-ORÇAMENTO'!K90</f>
        <v>116517.36</v>
      </c>
      <c r="E31" s="388">
        <f>D31/$D$51</f>
        <v>0.11223798274299027</v>
      </c>
      <c r="F31" s="2"/>
    </row>
    <row r="32" spans="2:6" ht="35.25" customHeight="1">
      <c r="B32" s="389"/>
      <c r="C32" s="390"/>
      <c r="D32" s="387"/>
      <c r="E32" s="388"/>
      <c r="F32" s="2"/>
    </row>
    <row r="33" spans="2:6" s="310" customFormat="1">
      <c r="B33" s="389" t="str">
        <f>'2-ORÇAMENTO'!B91</f>
        <v>12.0</v>
      </c>
      <c r="C33" s="390" t="str">
        <f>'2-ORÇAMENTO'!E91</f>
        <v xml:space="preserve">GRANITOS PARA PEITORIS, SOLEIRAS, DIVISÓRIAS E BANCADAS </v>
      </c>
      <c r="D33" s="387">
        <f>'2-ORÇAMENTO'!K94</f>
        <v>31962.02</v>
      </c>
      <c r="E33" s="388">
        <f>D33/$D$51</f>
        <v>3.0788138773407754E-2</v>
      </c>
      <c r="F33" s="2"/>
    </row>
    <row r="34" spans="2:6" s="310" customFormat="1" ht="26.25" customHeight="1">
      <c r="B34" s="389"/>
      <c r="C34" s="390"/>
      <c r="D34" s="387"/>
      <c r="E34" s="388"/>
      <c r="F34" s="2"/>
    </row>
    <row r="35" spans="2:6" ht="35.25" customHeight="1">
      <c r="B35" s="389" t="str">
        <f>'2-ORÇAMENTO'!B95</f>
        <v>13.0</v>
      </c>
      <c r="C35" s="390" t="str">
        <f>'2-ORÇAMENTO'!E95</f>
        <v>PINTURA INTERNA E EXTERNA</v>
      </c>
      <c r="D35" s="387">
        <f>'2-ORÇAMENTO'!K108</f>
        <v>39382.85</v>
      </c>
      <c r="E35" s="388">
        <f>D35/$D$51</f>
        <v>3.793642113647077E-2</v>
      </c>
      <c r="F35" s="2"/>
    </row>
    <row r="36" spans="2:6" ht="9.75" hidden="1" customHeight="1">
      <c r="B36" s="389"/>
      <c r="C36" s="390"/>
      <c r="D36" s="387"/>
      <c r="E36" s="388"/>
      <c r="F36" s="2"/>
    </row>
    <row r="37" spans="2:6">
      <c r="B37" s="389" t="str">
        <f>'2-ORÇAMENTO'!B109</f>
        <v>14.0</v>
      </c>
      <c r="C37" s="391" t="str">
        <f>'2-ORÇAMENTO'!E109</f>
        <v>SERVIÇOS DIVERSOS</v>
      </c>
      <c r="D37" s="387">
        <f>'2-ORÇAMENTO'!K120</f>
        <v>310166.3</v>
      </c>
      <c r="E37" s="388">
        <f>D37/$D$51</f>
        <v>0.29877470470372092</v>
      </c>
      <c r="F37" s="2"/>
    </row>
    <row r="38" spans="2:6">
      <c r="B38" s="389"/>
      <c r="C38" s="390"/>
      <c r="D38" s="387"/>
      <c r="E38" s="388"/>
      <c r="F38" s="2"/>
    </row>
    <row r="39" spans="2:6" s="310" customFormat="1">
      <c r="B39" s="389" t="str">
        <f>'2-ORÇAMENTO'!B121</f>
        <v>15.0</v>
      </c>
      <c r="C39" s="391" t="str">
        <f>'2-ORÇAMENTO'!E121</f>
        <v>INSTALAÇÕES HIDROSSANITARIAS</v>
      </c>
      <c r="D39" s="387">
        <f>'2-ORÇAMENTO'!K197</f>
        <v>40837.06</v>
      </c>
      <c r="E39" s="388">
        <f>D39/$D$51</f>
        <v>3.9337221814452865E-2</v>
      </c>
      <c r="F39" s="2"/>
    </row>
    <row r="40" spans="2:6" s="310" customFormat="1">
      <c r="B40" s="389"/>
      <c r="C40" s="390"/>
      <c r="D40" s="387"/>
      <c r="E40" s="388"/>
      <c r="F40" s="2"/>
    </row>
    <row r="41" spans="2:6" s="310" customFormat="1">
      <c r="B41" s="389" t="str">
        <f>'2-ORÇAMENTO'!B198</f>
        <v>16.0</v>
      </c>
      <c r="C41" s="391" t="str">
        <f>'2-ORÇAMENTO'!E198</f>
        <v>LOUÇAS E METAIS</v>
      </c>
      <c r="D41" s="387">
        <f>'2-ORÇAMENTO'!K206</f>
        <v>7597.82</v>
      </c>
      <c r="E41" s="388">
        <f>D41/$D$51</f>
        <v>7.3187719842291851E-3</v>
      </c>
      <c r="F41" s="2"/>
    </row>
    <row r="42" spans="2:6" s="310" customFormat="1">
      <c r="B42" s="389"/>
      <c r="C42" s="390"/>
      <c r="D42" s="387"/>
      <c r="E42" s="388"/>
      <c r="F42" s="2"/>
    </row>
    <row r="43" spans="2:6">
      <c r="B43" s="389" t="str">
        <f>'2-ORÇAMENTO'!B207</f>
        <v>17.0</v>
      </c>
      <c r="C43" s="391" t="str">
        <f>'2-ORÇAMENTO'!E207</f>
        <v>INSTALAÇÕES ELETRICAS</v>
      </c>
      <c r="D43" s="387">
        <f>'2-ORÇAMENTO'!K258</f>
        <v>114530.11</v>
      </c>
      <c r="E43" s="388">
        <f>D43/$D$51</f>
        <v>0.11032371922718449</v>
      </c>
      <c r="F43" s="2"/>
    </row>
    <row r="44" spans="2:6">
      <c r="B44" s="389"/>
      <c r="C44" s="390"/>
      <c r="D44" s="387"/>
      <c r="E44" s="388"/>
      <c r="F44" s="2"/>
    </row>
    <row r="45" spans="2:6">
      <c r="B45" s="389" t="str">
        <f>'2-ORÇAMENTO'!B259</f>
        <v>18.0</v>
      </c>
      <c r="C45" s="391" t="str">
        <f>'2-ORÇAMENTO'!E259</f>
        <v>PAISAGISMO</v>
      </c>
      <c r="D45" s="387">
        <f>'2-ORÇAMENTO'!K262</f>
        <v>97780.72</v>
      </c>
      <c r="E45" s="388">
        <f>D45/$D$51</f>
        <v>9.4189490424063535E-2</v>
      </c>
      <c r="F45" s="2"/>
    </row>
    <row r="46" spans="2:6">
      <c r="B46" s="389"/>
      <c r="C46" s="390"/>
      <c r="D46" s="387"/>
      <c r="E46" s="388"/>
      <c r="F46" s="2"/>
    </row>
    <row r="47" spans="2:6" s="310" customFormat="1">
      <c r="B47" s="389" t="str">
        <f>'2-ORÇAMENTO'!B263</f>
        <v>19.0</v>
      </c>
      <c r="C47" s="391" t="str">
        <f>'2-ORÇAMENTO'!E263</f>
        <v>SISTEMA DE PROTEÇÃO E COMBATE A INCENDIO E PANICO</v>
      </c>
      <c r="D47" s="387">
        <f>'2-ORÇAMENTO'!K265</f>
        <v>230.28</v>
      </c>
      <c r="E47" s="388">
        <f>D47/$D$51</f>
        <v>2.2182241913184267E-4</v>
      </c>
      <c r="F47" s="2"/>
    </row>
    <row r="48" spans="2:6" s="310" customFormat="1" ht="26.25" customHeight="1">
      <c r="B48" s="389"/>
      <c r="C48" s="390"/>
      <c r="D48" s="387"/>
      <c r="E48" s="388"/>
      <c r="F48" s="2"/>
    </row>
    <row r="49" spans="2:6">
      <c r="B49" s="389" t="str">
        <f>'2-ORÇAMENTO'!B266</f>
        <v>20.0</v>
      </c>
      <c r="C49" s="391" t="str">
        <f>'2-ORÇAMENTO'!E266</f>
        <v>LIMPEZA GERAL DA OBRA</v>
      </c>
      <c r="D49" s="387">
        <f>'2-ORÇAMENTO'!K268</f>
        <v>14283.53</v>
      </c>
      <c r="E49" s="388">
        <f>D49/$D$51</f>
        <v>1.3758933378244957E-2</v>
      </c>
      <c r="F49" s="2"/>
    </row>
    <row r="50" spans="2:6" ht="13.5" thickBot="1">
      <c r="B50" s="394"/>
      <c r="C50" s="395"/>
      <c r="D50" s="396"/>
      <c r="E50" s="397"/>
      <c r="F50" s="2"/>
    </row>
    <row r="51" spans="2:6" ht="18.75" thickBot="1">
      <c r="B51" s="392" t="s">
        <v>3484</v>
      </c>
      <c r="C51" s="393"/>
      <c r="D51" s="107">
        <f>SUM(D11:D50)</f>
        <v>1038127.71</v>
      </c>
      <c r="E51" s="163">
        <f>SUM(E11:E50)</f>
        <v>1</v>
      </c>
    </row>
    <row r="52" spans="2:6" ht="38.25" customHeight="1">
      <c r="B52" s="20"/>
      <c r="C52" s="100"/>
      <c r="D52" s="21"/>
      <c r="E52" s="537"/>
    </row>
    <row r="53" spans="2:6" ht="15">
      <c r="B53" s="20"/>
      <c r="C53" s="206" t="s">
        <v>6660</v>
      </c>
      <c r="D53" s="21"/>
      <c r="E53" s="537"/>
    </row>
    <row r="54" spans="2:6" ht="15">
      <c r="B54" s="20"/>
      <c r="C54" s="541" t="s">
        <v>6661</v>
      </c>
      <c r="D54" s="21"/>
      <c r="E54" s="537"/>
    </row>
    <row r="55" spans="2:6" ht="13.5" thickBot="1">
      <c r="B55" s="545"/>
      <c r="C55" s="542"/>
      <c r="D55" s="546"/>
      <c r="E55" s="543"/>
    </row>
  </sheetData>
  <mergeCells count="91">
    <mergeCell ref="E29:E30"/>
    <mergeCell ref="E33:E34"/>
    <mergeCell ref="E39:E40"/>
    <mergeCell ref="E41:E42"/>
    <mergeCell ref="B33:B34"/>
    <mergeCell ref="C33:C34"/>
    <mergeCell ref="D33:D34"/>
    <mergeCell ref="B39:B40"/>
    <mergeCell ref="C39:C40"/>
    <mergeCell ref="D39:D40"/>
    <mergeCell ref="B35:B36"/>
    <mergeCell ref="D35:D36"/>
    <mergeCell ref="C27:C28"/>
    <mergeCell ref="D27:D28"/>
    <mergeCell ref="B29:B30"/>
    <mergeCell ref="C29:C30"/>
    <mergeCell ref="D29:D30"/>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9:B20"/>
    <mergeCell ref="C19:C20"/>
    <mergeCell ref="D19:D20"/>
    <mergeCell ref="E19:E20"/>
    <mergeCell ref="B15:B16"/>
    <mergeCell ref="B17:B18"/>
    <mergeCell ref="D15:D16"/>
    <mergeCell ref="D17:D18"/>
    <mergeCell ref="B51:C51"/>
    <mergeCell ref="B37:B38"/>
    <mergeCell ref="C37:C38"/>
    <mergeCell ref="D37:D38"/>
    <mergeCell ref="E37:E38"/>
    <mergeCell ref="B49:B50"/>
    <mergeCell ref="C49:C50"/>
    <mergeCell ref="D49:D50"/>
    <mergeCell ref="E49:E50"/>
    <mergeCell ref="B41:B42"/>
    <mergeCell ref="C41:C42"/>
    <mergeCell ref="D41:D42"/>
    <mergeCell ref="B47:B48"/>
    <mergeCell ref="C47:C48"/>
    <mergeCell ref="D47:D48"/>
    <mergeCell ref="E47:E48"/>
    <mergeCell ref="B43:B44"/>
    <mergeCell ref="B45:B46"/>
    <mergeCell ref="C15:C16"/>
    <mergeCell ref="C17:C18"/>
    <mergeCell ref="C25:C26"/>
    <mergeCell ref="C35:C36"/>
    <mergeCell ref="C43:C44"/>
    <mergeCell ref="C45:C46"/>
    <mergeCell ref="B23:B24"/>
    <mergeCell ref="C23:C24"/>
    <mergeCell ref="B31:B32"/>
    <mergeCell ref="C31:C32"/>
    <mergeCell ref="B25:B26"/>
    <mergeCell ref="B21:B22"/>
    <mergeCell ref="C21:C22"/>
    <mergeCell ref="B27:B28"/>
    <mergeCell ref="D43:D44"/>
    <mergeCell ref="D45:D46"/>
    <mergeCell ref="E15:E16"/>
    <mergeCell ref="E17:E18"/>
    <mergeCell ref="E25:E26"/>
    <mergeCell ref="E35:E36"/>
    <mergeCell ref="E43:E44"/>
    <mergeCell ref="E45:E46"/>
    <mergeCell ref="D23:D24"/>
    <mergeCell ref="E23:E24"/>
    <mergeCell ref="D31:D32"/>
    <mergeCell ref="E31:E32"/>
    <mergeCell ref="D25:D26"/>
    <mergeCell ref="D21:D22"/>
    <mergeCell ref="E21:E22"/>
    <mergeCell ref="E27:E28"/>
  </mergeCells>
  <printOptions horizontalCentered="1"/>
  <pageMargins left="0.19685039370078741" right="0.19685039370078741" top="0.78740157480314965" bottom="0.78740157480314965" header="0" footer="0"/>
  <pageSetup scale="65" orientation="portrait" horizontalDpi="4294967293" verticalDpi="300" r:id="rId1"/>
  <drawing r:id="rId2"/>
</worksheet>
</file>

<file path=xl/worksheets/sheet3.xml><?xml version="1.0" encoding="utf-8"?>
<worksheet xmlns="http://schemas.openxmlformats.org/spreadsheetml/2006/main" xmlns:r="http://schemas.openxmlformats.org/officeDocument/2006/relationships">
  <dimension ref="A1:P276"/>
  <sheetViews>
    <sheetView tabSelected="1" view="pageBreakPreview" topLeftCell="A98" zoomScale="85" zoomScaleSheetLayoutView="85" workbookViewId="0">
      <selection activeCell="E102" sqref="E102"/>
    </sheetView>
  </sheetViews>
  <sheetFormatPr defaultRowHeight="14.25"/>
  <cols>
    <col min="1" max="1" width="9.140625" style="80"/>
    <col min="2" max="2" width="10.140625" style="78" bestFit="1" customWidth="1"/>
    <col min="3" max="3" width="13.85546875" style="79" bestFit="1" customWidth="1"/>
    <col min="4" max="4" width="10.5703125" style="80" bestFit="1" customWidth="1"/>
    <col min="5" max="5" width="76.140625" style="81" customWidth="1"/>
    <col min="6" max="6" width="7.7109375" style="82" bestFit="1" customWidth="1"/>
    <col min="7" max="7" width="9.5703125" style="83" bestFit="1" customWidth="1"/>
    <col min="8" max="8" width="20.7109375" style="84" bestFit="1" customWidth="1"/>
    <col min="9" max="9" width="15" style="84" customWidth="1"/>
    <col min="10" max="10" width="21.28515625" style="85" bestFit="1" customWidth="1"/>
    <col min="11" max="11" width="21.85546875" style="85" bestFit="1" customWidth="1"/>
    <col min="12" max="12" width="15.7109375" style="80" bestFit="1" customWidth="1"/>
    <col min="13" max="14" width="11.42578125" style="91" bestFit="1" customWidth="1"/>
    <col min="15" max="59" width="9.140625" style="91"/>
    <col min="60" max="60" width="9.28515625" style="91" customWidth="1"/>
    <col min="61" max="61" width="9.140625" style="91"/>
    <col min="62" max="62" width="9.42578125" style="91" customWidth="1"/>
    <col min="63" max="16384" width="9.140625" style="91"/>
  </cols>
  <sheetData>
    <row r="1" spans="1:15" ht="37.5" customHeight="1" thickBot="1"/>
    <row r="2" spans="1:15" ht="100.5" customHeight="1">
      <c r="B2" s="423"/>
      <c r="C2" s="424"/>
      <c r="D2" s="424"/>
      <c r="E2" s="424"/>
      <c r="F2" s="424"/>
      <c r="G2" s="424"/>
      <c r="H2" s="424"/>
      <c r="I2" s="424"/>
      <c r="J2" s="424"/>
      <c r="K2" s="425"/>
    </row>
    <row r="3" spans="1:15" s="197" customFormat="1" ht="5.25" customHeight="1">
      <c r="A3" s="196"/>
      <c r="B3" s="426"/>
      <c r="C3" s="427"/>
      <c r="D3" s="427"/>
      <c r="E3" s="427"/>
      <c r="F3" s="427"/>
      <c r="G3" s="427"/>
      <c r="H3" s="427"/>
      <c r="I3" s="427"/>
      <c r="J3" s="427"/>
      <c r="K3" s="428"/>
      <c r="L3" s="196"/>
    </row>
    <row r="4" spans="1:15" ht="15">
      <c r="B4" s="417" t="s">
        <v>13806</v>
      </c>
      <c r="C4" s="418"/>
      <c r="D4" s="418"/>
      <c r="E4" s="418"/>
      <c r="F4" s="418"/>
      <c r="G4" s="418"/>
      <c r="H4" s="418"/>
      <c r="I4" s="418"/>
      <c r="J4" s="418"/>
      <c r="K4" s="419"/>
    </row>
    <row r="5" spans="1:15" ht="15">
      <c r="B5" s="417" t="s">
        <v>13805</v>
      </c>
      <c r="C5" s="418"/>
      <c r="D5" s="418"/>
      <c r="E5" s="418"/>
      <c r="F5" s="418"/>
      <c r="G5" s="418"/>
      <c r="H5" s="418"/>
      <c r="I5" s="418"/>
      <c r="J5" s="418"/>
      <c r="K5" s="419"/>
    </row>
    <row r="6" spans="1:15" ht="15">
      <c r="B6" s="434" t="s">
        <v>13807</v>
      </c>
      <c r="C6" s="435"/>
      <c r="D6" s="435"/>
      <c r="E6" s="435"/>
      <c r="F6" s="435"/>
      <c r="G6" s="435"/>
      <c r="H6" s="435"/>
      <c r="I6" s="435"/>
      <c r="J6" s="435"/>
      <c r="K6" s="436"/>
    </row>
    <row r="7" spans="1:15" ht="15">
      <c r="B7" s="417" t="s">
        <v>4898</v>
      </c>
      <c r="C7" s="418"/>
      <c r="D7" s="418"/>
      <c r="E7" s="418"/>
      <c r="F7" s="418"/>
      <c r="G7" s="418"/>
      <c r="H7" s="418"/>
      <c r="I7" s="418"/>
      <c r="J7" s="418"/>
      <c r="K7" s="419"/>
    </row>
    <row r="8" spans="1:15" ht="15">
      <c r="B8" s="417" t="s">
        <v>12632</v>
      </c>
      <c r="C8" s="418"/>
      <c r="D8" s="418"/>
      <c r="E8" s="418"/>
      <c r="F8" s="418"/>
      <c r="G8" s="418"/>
      <c r="H8" s="418"/>
      <c r="I8" s="418"/>
      <c r="J8" s="418"/>
      <c r="K8" s="419"/>
    </row>
    <row r="9" spans="1:15" s="536" customFormat="1" ht="27" customHeight="1">
      <c r="A9" s="82"/>
      <c r="B9" s="431" t="s">
        <v>6656</v>
      </c>
      <c r="C9" s="432"/>
      <c r="D9" s="432"/>
      <c r="E9" s="432"/>
      <c r="F9" s="432"/>
      <c r="G9" s="432"/>
      <c r="H9" s="432"/>
      <c r="I9" s="432"/>
      <c r="J9" s="432"/>
      <c r="K9" s="433"/>
      <c r="L9" s="82"/>
    </row>
    <row r="10" spans="1:15" s="92" customFormat="1" ht="30">
      <c r="A10" s="80"/>
      <c r="B10" s="167" t="s">
        <v>2</v>
      </c>
      <c r="C10" s="165" t="s">
        <v>4</v>
      </c>
      <c r="D10" s="165" t="s">
        <v>1</v>
      </c>
      <c r="E10" s="166" t="s">
        <v>5</v>
      </c>
      <c r="F10" s="132" t="s">
        <v>6</v>
      </c>
      <c r="G10" s="131" t="s">
        <v>7</v>
      </c>
      <c r="H10" s="166" t="s">
        <v>566</v>
      </c>
      <c r="I10" s="166" t="s">
        <v>615</v>
      </c>
      <c r="J10" s="166" t="s">
        <v>567</v>
      </c>
      <c r="K10" s="168" t="s">
        <v>616</v>
      </c>
      <c r="L10" s="80"/>
    </row>
    <row r="11" spans="1:15" s="80" customFormat="1" ht="15">
      <c r="B11" s="228" t="s">
        <v>585</v>
      </c>
      <c r="C11" s="229"/>
      <c r="D11" s="230"/>
      <c r="E11" s="231" t="s">
        <v>6921</v>
      </c>
      <c r="F11" s="232"/>
      <c r="G11" s="233"/>
      <c r="H11" s="234"/>
      <c r="I11" s="234"/>
      <c r="J11" s="235"/>
      <c r="K11" s="236"/>
    </row>
    <row r="12" spans="1:15" s="80" customFormat="1" ht="15">
      <c r="B12" s="10" t="s">
        <v>8</v>
      </c>
      <c r="C12" s="86">
        <v>90777</v>
      </c>
      <c r="D12" s="86" t="s">
        <v>9</v>
      </c>
      <c r="E12" s="188" t="str">
        <f>IFERROR(VLOOKUP($C12,'SINAPI-MT JULHO 2021'!$A$1:$D$11396,2,0),IFERROR(VLOOKUP($C12,'4-COMPO.ADM.PRF '!$B$12:$I$35,4,0),""))</f>
        <v>ENGENHEIRO CIVIL DE OBRA JUNIOR COM ENCARGOS COMPLEMENTARES</v>
      </c>
      <c r="F12" s="89" t="str">
        <f>IFERROR(VLOOKUP($C12,'SINAPI-MT JULHO 2021'!$A$1:$D$11508,3,0),IFERROR(VLOOKUP($C12,'4-COMPO.ADM.PRF '!$B$12:$I$544,5,0),""))</f>
        <v>H</v>
      </c>
      <c r="G12" s="87">
        <v>104</v>
      </c>
      <c r="H12" s="88">
        <f>IFERROR(VLOOKUP($C12,'SINAPI-MT JULHO 2021'!$A$1:$D$11396,4,0),IFERROR(VLOOKUP($C12,'4-COMPO.ADM.PRF '!$B$12:$I$5015,8,0),""))</f>
        <v>80.150000000000006</v>
      </c>
      <c r="I12" s="90">
        <f>TRUNC(H12*'8-BDI'!$E$27,2)</f>
        <v>102.78</v>
      </c>
      <c r="J12" s="43">
        <f>TRUNC(G12*H12,2)</f>
        <v>8335.6</v>
      </c>
      <c r="K12" s="101">
        <f>TRUNC(G12*I12,2)</f>
        <v>10689.12</v>
      </c>
      <c r="L12" s="139"/>
      <c r="M12" s="140"/>
      <c r="N12" s="141"/>
    </row>
    <row r="13" spans="1:15" s="80" customFormat="1" ht="15">
      <c r="B13" s="10" t="s">
        <v>4892</v>
      </c>
      <c r="C13" s="86">
        <v>93572</v>
      </c>
      <c r="D13" s="86" t="s">
        <v>9</v>
      </c>
      <c r="E13" s="188" t="str">
        <f>IFERROR(VLOOKUP($C13,'SINAPI-MT JULHO 2021'!$A$1:$D$11396,2,0),IFERROR(VLOOKUP($C13,'4-COMPO.ADM.PRF '!$B$12:$I$35,4,0),""))</f>
        <v>ENCARREGADO GERAL DE OBRAS COM ENCARGOS COMPLEMENTARES</v>
      </c>
      <c r="F13" s="89" t="str">
        <f>IFERROR(VLOOKUP($C13,'SINAPI-MT JULHO 2021'!$A$1:$D$11508,3,0),IFERROR(VLOOKUP($C13,'4-COMPO.ADM.PRF '!$B$12:$I$544,5,0),""))</f>
        <v>MES</v>
      </c>
      <c r="G13" s="87">
        <v>4</v>
      </c>
      <c r="H13" s="88">
        <f>IFERROR(VLOOKUP($C13,'SINAPI-MT JULHO 2021'!$A$1:$D$11396,4,0),IFERROR(VLOOKUP($C13,'4-COMPO.ADM.PRF '!$B$12:$I$5015,8,0),""))</f>
        <v>3583.25</v>
      </c>
      <c r="I13" s="90">
        <f>TRUNC(H13*'8-BDI'!$E$27,2)</f>
        <v>4595.1499999999996</v>
      </c>
      <c r="J13" s="43">
        <f>TRUNC(G13*H13,2)</f>
        <v>14333</v>
      </c>
      <c r="K13" s="101">
        <f>TRUNC(G13*I13,2)</f>
        <v>18380.599999999999</v>
      </c>
      <c r="L13" s="139"/>
      <c r="M13" s="140"/>
      <c r="N13" s="141"/>
    </row>
    <row r="14" spans="1:15" s="196" customFormat="1" ht="15">
      <c r="B14" s="10" t="s">
        <v>7172</v>
      </c>
      <c r="C14" s="86">
        <v>101460</v>
      </c>
      <c r="D14" s="86" t="s">
        <v>9</v>
      </c>
      <c r="E14" s="188" t="str">
        <f>IFERROR(VLOOKUP($C14,'SINAPI-MT JULHO 2021'!$A$1:$D$11396,2,0),IFERROR(VLOOKUP($C14,'4-COMPO.ADM.PRF '!$B$12:$I$35,4,0),""))</f>
        <v>VIGIA DIURNO COM ENCARGOS COMPLEMENTARES</v>
      </c>
      <c r="F14" s="89" t="str">
        <f>IFERROR(VLOOKUP($C14,'SINAPI-MT JULHO 2021'!$A$1:$D$11508,3,0),IFERROR(VLOOKUP($C14,'4-COMPO.ADM.PRF '!$B$12:$I$544,5,0),""))</f>
        <v>MES</v>
      </c>
      <c r="G14" s="87">
        <v>4</v>
      </c>
      <c r="H14" s="88">
        <f>IFERROR(VLOOKUP($C14,'SINAPI-MT JULHO 2021'!$A$1:$D$11396,4,0),IFERROR(VLOOKUP($C14,'4-COMPO.ADM.PRF '!$B$12:$I$5015,8,0),""))</f>
        <v>2582.3200000000002</v>
      </c>
      <c r="I14" s="90">
        <f>TRUNC(H14*'8-BDI'!$E$27,2)</f>
        <v>3311.56</v>
      </c>
      <c r="J14" s="43">
        <f t="shared" ref="J14:J15" si="0">TRUNC(G14*H14,2)</f>
        <v>10329.280000000001</v>
      </c>
      <c r="K14" s="101">
        <f t="shared" ref="K14:K15" si="1">TRUNC(G14*I14,2)</f>
        <v>13246.24</v>
      </c>
      <c r="L14" s="139"/>
      <c r="M14" s="140"/>
      <c r="N14" s="141"/>
    </row>
    <row r="15" spans="1:15" s="196" customFormat="1" ht="15">
      <c r="B15" s="10" t="s">
        <v>7173</v>
      </c>
      <c r="C15" s="86">
        <v>88326</v>
      </c>
      <c r="D15" s="86" t="s">
        <v>9</v>
      </c>
      <c r="E15" s="188" t="str">
        <f>IFERROR(VLOOKUP($C15,'SINAPI-MT JULHO 2021'!$A$1:$D$11396,2,0),IFERROR(VLOOKUP($C15,'4-COMPO.ADM.PRF '!$B$12:$I$35,4,0),""))</f>
        <v>VIGIA NOTURNO COM ENCARGOS COMPLEMENTARES</v>
      </c>
      <c r="F15" s="89" t="str">
        <f>IFERROR(VLOOKUP($C15,'SINAPI-MT JULHO 2021'!$A$1:$D$11508,3,0),IFERROR(VLOOKUP($C15,'4-COMPO.ADM.PRF '!$B$12:$I$544,5,0),""))</f>
        <v>H</v>
      </c>
      <c r="G15" s="87">
        <v>720</v>
      </c>
      <c r="H15" s="88">
        <f>IFERROR(VLOOKUP($C15,'SINAPI-MT JULHO 2021'!$A$1:$D$11396,4,0),IFERROR(VLOOKUP($C15,'4-COMPO.ADM.PRF '!$B$12:$I$5015,8,0),""))</f>
        <v>18.260000000000002</v>
      </c>
      <c r="I15" s="90">
        <f>TRUNC(H15*'8-BDI'!$E$27,2)</f>
        <v>23.41</v>
      </c>
      <c r="J15" s="43">
        <f t="shared" si="0"/>
        <v>13147.2</v>
      </c>
      <c r="K15" s="101">
        <f t="shared" si="1"/>
        <v>16855.2</v>
      </c>
      <c r="L15" s="313"/>
      <c r="M15" s="313"/>
      <c r="N15" s="313"/>
      <c r="O15" s="313"/>
    </row>
    <row r="16" spans="1:15" s="80" customFormat="1" ht="15" customHeight="1">
      <c r="B16" s="429" t="s">
        <v>6650</v>
      </c>
      <c r="C16" s="430"/>
      <c r="D16" s="430"/>
      <c r="E16" s="430"/>
      <c r="F16" s="430"/>
      <c r="G16" s="430"/>
      <c r="H16" s="430"/>
      <c r="I16" s="116"/>
      <c r="J16" s="102">
        <f>TRUNC(SUM(J12:J15),2)</f>
        <v>46145.08</v>
      </c>
      <c r="K16" s="102">
        <f>TRUNC(SUM(K12:K15),2)</f>
        <v>59171.16</v>
      </c>
      <c r="L16" s="313"/>
      <c r="M16" s="313"/>
      <c r="N16" s="313"/>
      <c r="O16" s="313"/>
    </row>
    <row r="17" spans="2:15" s="80" customFormat="1" ht="15" customHeight="1">
      <c r="B17" s="228" t="s">
        <v>586</v>
      </c>
      <c r="C17" s="229"/>
      <c r="D17" s="230"/>
      <c r="E17" s="231" t="s">
        <v>618</v>
      </c>
      <c r="F17" s="232"/>
      <c r="G17" s="233"/>
      <c r="H17" s="234"/>
      <c r="I17" s="234"/>
      <c r="J17" s="235"/>
      <c r="K17" s="236"/>
      <c r="L17" s="313"/>
      <c r="M17" s="313"/>
      <c r="N17" s="313"/>
      <c r="O17" s="313"/>
    </row>
    <row r="18" spans="2:15" s="80" customFormat="1" ht="15" customHeight="1">
      <c r="B18" s="10" t="s">
        <v>548</v>
      </c>
      <c r="C18" s="86">
        <v>98459</v>
      </c>
      <c r="D18" s="86" t="s">
        <v>9</v>
      </c>
      <c r="E18" s="188" t="str">
        <f>IFERROR(VLOOKUP($C18,'SINAPI-MT JULHO 2021'!$A$1:$D$11508,2,0),IFERROR(VLOOKUP($C18,'4-COMPO.ADM.PRF '!$B$12:$I$544,4,0),""))</f>
        <v>TAPUME COM TELHA METÁLICA. AF_05/2018</v>
      </c>
      <c r="F18" s="89" t="str">
        <f>IFERROR(VLOOKUP($C18,'SINAPI-MT JULHO 2021'!$A$1:$D$11508,3,0),IFERROR(VLOOKUP($C18,'4-COMPO.ADM.PRF '!$B$12:$I$544,5,0),""))</f>
        <v>M2</v>
      </c>
      <c r="G18" s="87">
        <v>44</v>
      </c>
      <c r="H18" s="88">
        <f>IFERROR(VLOOKUP($C18,'SINAPI-MT JULHO 2021'!$A$1:$D$11396,4,0),IFERROR(VLOOKUP($C18,'4-COMPO.ADM.PRF '!$B$12:$I$5015,8,0),""))</f>
        <v>88</v>
      </c>
      <c r="I18" s="90">
        <f>TRUNC(H18*'8-BDI'!$E$27,2)</f>
        <v>112.85</v>
      </c>
      <c r="J18" s="43">
        <f t="shared" ref="J18" si="2">TRUNC(G18*H18,2)</f>
        <v>3872</v>
      </c>
      <c r="K18" s="101">
        <f t="shared" ref="K18" si="3">TRUNC(G18*I18,2)</f>
        <v>4965.3999999999996</v>
      </c>
      <c r="L18" s="313"/>
      <c r="M18" s="313"/>
      <c r="N18" s="313"/>
      <c r="O18" s="313"/>
    </row>
    <row r="19" spans="2:15" s="80" customFormat="1" ht="30">
      <c r="B19" s="10" t="s">
        <v>29</v>
      </c>
      <c r="C19" s="86" t="s">
        <v>4890</v>
      </c>
      <c r="D19" s="86" t="s">
        <v>632</v>
      </c>
      <c r="E19" s="188" t="str">
        <f>IFERROR(VLOOKUP($C19,'SINAPI-MT JULHO 2021'!$A$1:$D$11508,2,0),IFERROR(VLOOKUP($C19,'4-COMPO.ADM.PRF '!$B$12:$I$544,4,0),""))</f>
        <v>PLACA DE OBRA EM CHAPA GALVANIZADA ADESIVADA - FORNECIMENTO E INSTALAÇÃO</v>
      </c>
      <c r="F19" s="89" t="str">
        <f>IFERROR(VLOOKUP($C19,'SINAPI-MT JULHO 2021'!$A$1:$D$11508,3,0),IFERROR(VLOOKUP($C19,'4-COMPO.ADM.PRF '!$B$12:$I$544,5,0),""))</f>
        <v>M2</v>
      </c>
      <c r="G19" s="87">
        <v>6</v>
      </c>
      <c r="H19" s="88">
        <f>IFERROR(VLOOKUP($C19,'SINAPI-MT JULHO 2021'!$A$1:$D$11396,4,0),IFERROR(VLOOKUP($C19,'4-COMPO.ADM.PRF '!$B$12:$I$5015,8,0),""))</f>
        <v>309.37</v>
      </c>
      <c r="I19" s="90">
        <f>TRUNC(H19*'8-BDI'!$E$27,2)</f>
        <v>396.73</v>
      </c>
      <c r="J19" s="43">
        <f t="shared" ref="J19" si="4">TRUNC(G19*H19,2)</f>
        <v>1856.22</v>
      </c>
      <c r="K19" s="101">
        <f t="shared" ref="K19" si="5">TRUNC(G19*I19,2)</f>
        <v>2380.38</v>
      </c>
      <c r="L19" s="313"/>
      <c r="M19" s="313"/>
      <c r="N19" s="313"/>
      <c r="O19" s="313"/>
    </row>
    <row r="20" spans="2:15" s="80" customFormat="1" ht="30">
      <c r="B20" s="10" t="s">
        <v>0</v>
      </c>
      <c r="C20" s="86" t="s">
        <v>3392</v>
      </c>
      <c r="D20" s="86" t="s">
        <v>632</v>
      </c>
      <c r="E20" s="188" t="str">
        <f>IFERROR(VLOOKUP($C20,'SINAPI-MT JULHO 2021'!$A$1:$D$11508,2,0),IFERROR(VLOOKUP($C20,'4-COMPO.ADM.PRF '!$B$12:$I$544,4,0),""))</f>
        <v xml:space="preserve">LOCAÇÃO PROVISÓRIA DE CONTAINER CONTENDO ESCRITORIO E SANITARIO COM ÁGUA E ESGOTO. </v>
      </c>
      <c r="F20" s="89" t="str">
        <f>IFERROR(VLOOKUP($C20,'SINAPI-MT JULHO 2021'!$A$1:$D$11508,3,0),IFERROR(VLOOKUP($C20,'4-COMPO.ADM.PRF '!$B$12:$I$544,5,0),""))</f>
        <v>MES</v>
      </c>
      <c r="G20" s="87">
        <v>4</v>
      </c>
      <c r="H20" s="88">
        <f>IFERROR(VLOOKUP($C20,'SINAPI-MT JULHO 2021'!$A$1:$D$11396,4,0),IFERROR(VLOOKUP($C20,'4-COMPO.ADM.PRF '!$B$12:$I$5015,8,0),""))</f>
        <v>1553.19</v>
      </c>
      <c r="I20" s="90">
        <f>TRUNC(H20*'8-BDI'!$E$27,2)</f>
        <v>1991.81</v>
      </c>
      <c r="J20" s="43">
        <f t="shared" ref="J20:J45" si="6">TRUNC(G20*H20,2)</f>
        <v>6212.76</v>
      </c>
      <c r="K20" s="101">
        <f t="shared" ref="K20:K45" si="7">TRUNC(G20*I20,2)</f>
        <v>7967.24</v>
      </c>
      <c r="L20" s="313"/>
      <c r="M20" s="313"/>
      <c r="N20" s="313"/>
      <c r="O20" s="313"/>
    </row>
    <row r="21" spans="2:15" s="196" customFormat="1" ht="15">
      <c r="B21" s="10" t="s">
        <v>6654</v>
      </c>
      <c r="C21" s="86" t="s">
        <v>6920</v>
      </c>
      <c r="D21" s="86" t="s">
        <v>632</v>
      </c>
      <c r="E21" s="188" t="str">
        <f>IFERROR(VLOOKUP($C21,'SINAPI-MT JULHO 2021'!$A$1:$D$11508,2,0),IFERROR(VLOOKUP($C21,'4-COMPO.ADM.PRF '!$B$12:$I$544,4,0),""))</f>
        <v xml:space="preserve">INSTALAÇÃO PROVISÓRIA DE ÁGUA </v>
      </c>
      <c r="F21" s="89" t="str">
        <f>IFERROR(VLOOKUP($C21,'SINAPI-MT JULHO 2021'!$A$1:$D$11508,3,0),IFERROR(VLOOKUP($C21,'4-COMPO.ADM.PRF '!$B$12:$I$544,5,0),""))</f>
        <v>UN</v>
      </c>
      <c r="G21" s="87">
        <v>1</v>
      </c>
      <c r="H21" s="88">
        <f>IFERROR(VLOOKUP($C21,'SINAPI-MT JULHO 2021'!$A$1:$D$11396,4,0),IFERROR(VLOOKUP($C21,'4-COMPO.ADM.PRF '!$B$12:$I$5015,8,0),""))</f>
        <v>1010.59</v>
      </c>
      <c r="I21" s="90">
        <f>TRUNC(H21*'8-BDI'!$E$27,2)</f>
        <v>1295.98</v>
      </c>
      <c r="J21" s="43">
        <f t="shared" ref="J21" si="8">TRUNC(G21*H21,2)</f>
        <v>1010.59</v>
      </c>
      <c r="K21" s="101">
        <f t="shared" ref="K21" si="9">TRUNC(G21*I21,2)</f>
        <v>1295.98</v>
      </c>
      <c r="L21" s="313"/>
      <c r="M21" s="313"/>
      <c r="N21" s="313"/>
      <c r="O21" s="313"/>
    </row>
    <row r="22" spans="2:15" s="196" customFormat="1" ht="45">
      <c r="B22" s="10" t="s">
        <v>6655</v>
      </c>
      <c r="C22" s="86">
        <v>101531</v>
      </c>
      <c r="D22" s="86" t="s">
        <v>9</v>
      </c>
      <c r="E22" s="188" t="str">
        <f>IFERROR(VLOOKUP($C22,'SINAPI-MT JULHO 2021'!$A$1:$D$11508,2,0),IFERROR(VLOOKUP($C22,'4-COMPO.ADM.PRF '!$B$12:$I$544,4,0),""))</f>
        <v>ENTRADA DE ENERGIA ELÉTRICA, SUBTERRÂNEA, TRIFÁSICA, COM CAIXA DE SOBREPOR, CABO DE 25 MM2 E DISJUNTOR DIN 50A (NÃO INCLUSA MURETA DE ALVENARIA). AF_07/2020_P</v>
      </c>
      <c r="F22" s="89" t="str">
        <f>IFERROR(VLOOKUP($C22,'SINAPI-MT JULHO 2021'!$A$1:$D$11508,3,0),IFERROR(VLOOKUP($C22,'4-COMPO.ADM.PRF '!$B$12:$I$544,5,0),""))</f>
        <v>UN</v>
      </c>
      <c r="G22" s="87">
        <v>1</v>
      </c>
      <c r="H22" s="88">
        <f>IFERROR(VLOOKUP($C22,'SINAPI-MT JULHO 2021'!$A$1:$D$11396,4,0),IFERROR(VLOOKUP($C22,'4-COMPO.ADM.PRF '!$B$12:$I$5015,8,0),""))</f>
        <v>1328.54</v>
      </c>
      <c r="I22" s="90">
        <f>TRUNC(H22*'8-BDI'!$E$27,2)</f>
        <v>1703.71</v>
      </c>
      <c r="J22" s="43">
        <f t="shared" ref="J22" si="10">TRUNC(G22*H22,2)</f>
        <v>1328.54</v>
      </c>
      <c r="K22" s="101">
        <f t="shared" ref="K22" si="11">TRUNC(G22*I22,2)</f>
        <v>1703.71</v>
      </c>
      <c r="L22" s="313"/>
      <c r="M22" s="313"/>
      <c r="N22" s="313"/>
      <c r="O22" s="313"/>
    </row>
    <row r="23" spans="2:15" s="80" customFormat="1" ht="15" customHeight="1">
      <c r="B23" s="429" t="s">
        <v>6650</v>
      </c>
      <c r="C23" s="430"/>
      <c r="D23" s="430"/>
      <c r="E23" s="430"/>
      <c r="F23" s="430"/>
      <c r="G23" s="430"/>
      <c r="H23" s="430"/>
      <c r="I23" s="116"/>
      <c r="J23" s="102">
        <f>TRUNC(SUM(J18:J22),2)</f>
        <v>14280.11</v>
      </c>
      <c r="K23" s="102">
        <f>TRUNC(SUM(K18:K22),2)</f>
        <v>18312.71</v>
      </c>
      <c r="L23" s="313"/>
      <c r="M23" s="313"/>
      <c r="N23" s="313"/>
      <c r="O23" s="313"/>
    </row>
    <row r="24" spans="2:15" s="80" customFormat="1" ht="15">
      <c r="B24" s="228" t="s">
        <v>637</v>
      </c>
      <c r="C24" s="229"/>
      <c r="D24" s="230"/>
      <c r="E24" s="231" t="s">
        <v>6613</v>
      </c>
      <c r="F24" s="232"/>
      <c r="G24" s="233"/>
      <c r="H24" s="234"/>
      <c r="I24" s="234"/>
      <c r="J24" s="235"/>
      <c r="K24" s="236"/>
      <c r="L24" s="313"/>
      <c r="M24" s="313"/>
      <c r="N24" s="313"/>
      <c r="O24" s="313"/>
    </row>
    <row r="25" spans="2:15" s="80" customFormat="1" ht="30">
      <c r="B25" s="10" t="s">
        <v>22</v>
      </c>
      <c r="C25" s="86">
        <v>94319</v>
      </c>
      <c r="D25" s="86" t="s">
        <v>9</v>
      </c>
      <c r="E25" s="188" t="str">
        <f>IFERROR(VLOOKUP($C25,'SINAPI-MT JULHO 2021'!$A$1:$D$11508,2,0),IFERROR(VLOOKUP($C25,'4-COMPO.ADM.PRF '!$B$12:$I$544,4,0),""))</f>
        <v>ATERRO MANUAL DE VALAS COM SOLO ARGILO-ARENOSO E COMPACTAÇÃO MECANIZADA. AF_05/2016</v>
      </c>
      <c r="F25" s="89" t="str">
        <f>IFERROR(VLOOKUP($C25,'SINAPI-MT JULHO 2021'!$A$1:$D$11508,3,0),IFERROR(VLOOKUP($C25,'4-COMPO.ADM.PRF '!$B$12:$I$544,5,0),""))</f>
        <v>M3</v>
      </c>
      <c r="G25" s="87">
        <v>254</v>
      </c>
      <c r="H25" s="88">
        <f>IFERROR(VLOOKUP($C25,'SINAPI-MT JULHO 2021'!$A$1:$D$11396,4,0),IFERROR(VLOOKUP($C25,'4-COMPO.ADM.PRF '!$B$12:$I$5015,8,0),""))</f>
        <v>32.020000000000003</v>
      </c>
      <c r="I25" s="90">
        <f>TRUNC(H25*'8-BDI'!$E$27,2)</f>
        <v>41.06</v>
      </c>
      <c r="J25" s="43">
        <f t="shared" ref="J25" si="12">TRUNC(G25*H25,2)</f>
        <v>8133.08</v>
      </c>
      <c r="K25" s="101">
        <f t="shared" ref="K25" si="13">TRUNC(G25*I25,2)</f>
        <v>10429.24</v>
      </c>
      <c r="L25" s="313"/>
      <c r="M25" s="313"/>
      <c r="N25" s="313"/>
      <c r="O25" s="313"/>
    </row>
    <row r="26" spans="2:15" s="80" customFormat="1" ht="15">
      <c r="B26" s="429" t="s">
        <v>6650</v>
      </c>
      <c r="C26" s="430"/>
      <c r="D26" s="430"/>
      <c r="E26" s="430"/>
      <c r="F26" s="430"/>
      <c r="G26" s="430"/>
      <c r="H26" s="430"/>
      <c r="I26" s="116"/>
      <c r="J26" s="102">
        <f>TRUNC(SUM(J25:J25),2)</f>
        <v>8133.08</v>
      </c>
      <c r="K26" s="102">
        <f>TRUNC(SUM(K25:K25),2)</f>
        <v>10429.24</v>
      </c>
    </row>
    <row r="27" spans="2:15" s="80" customFormat="1" ht="15">
      <c r="B27" s="228" t="s">
        <v>12590</v>
      </c>
      <c r="C27" s="229"/>
      <c r="D27" s="230"/>
      <c r="E27" s="231" t="s">
        <v>6614</v>
      </c>
      <c r="F27" s="232"/>
      <c r="G27" s="233"/>
      <c r="H27" s="234"/>
      <c r="I27" s="234"/>
      <c r="J27" s="235"/>
      <c r="K27" s="236"/>
    </row>
    <row r="28" spans="2:15" s="80" customFormat="1" ht="45">
      <c r="B28" s="10" t="s">
        <v>12591</v>
      </c>
      <c r="C28" s="86">
        <v>98525</v>
      </c>
      <c r="D28" s="86" t="s">
        <v>9</v>
      </c>
      <c r="E28" s="188" t="str">
        <f>IFERROR(VLOOKUP($C28,'SINAPI-MT JULHO 2021'!$A$1:$D$11508,2,0),IFERROR(VLOOKUP($C28,'4-COMPO.ADM.PRF '!$B$12:$I$544,4,0),""))</f>
        <v>LIMPEZA MECANIZADA DE CAMADA VEGETAL, VEGETAÇÃO E PEQUENAS ÁRVORES (DIÂMETRO DE TRONCO MENOR QUE 0,20 M), COM TRATOR DE ESTEIRAS.AF_05/2018</v>
      </c>
      <c r="F28" s="89" t="str">
        <f>IFERROR(VLOOKUP($C28,'SINAPI-MT JULHO 2021'!$A$1:$D$11508,3,0),IFERROR(VLOOKUP($C28,'4-COMPO.ADM.PRF '!$B$12:$I$544,5,0),""))</f>
        <v>M2</v>
      </c>
      <c r="G28" s="87">
        <v>7744</v>
      </c>
      <c r="H28" s="88">
        <f>IFERROR(VLOOKUP($C28,'SINAPI-MT JULHO 2021'!$A$1:$D$11396,4,0),IFERROR(VLOOKUP($C28,'4-COMPO.ADM.PRF '!$B$12:$I$5015,8,0),""))</f>
        <v>0.27</v>
      </c>
      <c r="I28" s="90">
        <f>TRUNC(H28*'8-BDI'!$E$27,2)</f>
        <v>0.34</v>
      </c>
      <c r="J28" s="43">
        <f t="shared" si="6"/>
        <v>2090.88</v>
      </c>
      <c r="K28" s="101">
        <f t="shared" si="7"/>
        <v>2632.96</v>
      </c>
    </row>
    <row r="29" spans="2:15" s="80" customFormat="1" ht="30">
      <c r="B29" s="10" t="s">
        <v>12592</v>
      </c>
      <c r="C29" s="86">
        <v>98533</v>
      </c>
      <c r="D29" s="86" t="s">
        <v>9</v>
      </c>
      <c r="E29" s="188" t="str">
        <f>IFERROR(VLOOKUP($C29,'SINAPI-MT JULHO 2021'!$A$1:$D$11508,2,0),IFERROR(VLOOKUP($C29,'4-COMPO.ADM.PRF '!$B$12:$I$544,4,0),""))</f>
        <v>PODA EM ALTURA DE ÁRVORE COM DIÂMETRO DE TRONCO MAIOR OU IGUAL A 0,20 M E MENOR QUE 0,40 M.AF_05/2018</v>
      </c>
      <c r="F29" s="89" t="str">
        <f>IFERROR(VLOOKUP($C29,'SINAPI-MT JULHO 2021'!$A$1:$D$11508,3,0),IFERROR(VLOOKUP($C29,'4-COMPO.ADM.PRF '!$B$12:$I$544,5,0),""))</f>
        <v>UN</v>
      </c>
      <c r="G29" s="87">
        <v>2</v>
      </c>
      <c r="H29" s="88">
        <f>IFERROR(VLOOKUP($C29,'SINAPI-MT JULHO 2021'!$A$1:$D$11396,4,0),IFERROR(VLOOKUP($C29,'4-COMPO.ADM.PRF '!$B$12:$I$5015,8,0),""))</f>
        <v>203.93</v>
      </c>
      <c r="I29" s="90">
        <f>TRUNC(H29*'8-BDI'!$E$27,2)</f>
        <v>261.51</v>
      </c>
      <c r="J29" s="43">
        <f t="shared" ref="J29:J31" si="14">TRUNC(G29*H29,2)</f>
        <v>407.86</v>
      </c>
      <c r="K29" s="101">
        <f t="shared" ref="K29:K31" si="15">TRUNC(G29*I29,2)</f>
        <v>523.02</v>
      </c>
    </row>
    <row r="30" spans="2:15" s="80" customFormat="1" ht="30">
      <c r="B30" s="10" t="s">
        <v>12593</v>
      </c>
      <c r="C30" s="86">
        <v>98529</v>
      </c>
      <c r="D30" s="86" t="s">
        <v>9</v>
      </c>
      <c r="E30" s="188" t="str">
        <f>IFERROR(VLOOKUP($C30,'SINAPI-MT JULHO 2021'!$A$1:$D$11508,2,0),IFERROR(VLOOKUP($C30,'4-COMPO.ADM.PRF '!$B$12:$I$544,4,0),""))</f>
        <v>CORTE RASO E RECORTE DE ÁRVORE COM DIÂMETRO DE TRONCO MAIOR OU IGUAL A 0,20 M E MENOR QUE 0,40 M.AF_05/2018</v>
      </c>
      <c r="F30" s="89" t="str">
        <f>IFERROR(VLOOKUP($C30,'SINAPI-MT JULHO 2021'!$A$1:$D$11508,3,0),IFERROR(VLOOKUP($C30,'4-COMPO.ADM.PRF '!$B$12:$I$544,5,0),""))</f>
        <v>UN</v>
      </c>
      <c r="G30" s="87">
        <v>2</v>
      </c>
      <c r="H30" s="88">
        <f>IFERROR(VLOOKUP($C30,'SINAPI-MT JULHO 2021'!$A$1:$D$11396,4,0),IFERROR(VLOOKUP($C30,'4-COMPO.ADM.PRF '!$B$12:$I$5015,8,0),""))</f>
        <v>48.01</v>
      </c>
      <c r="I30" s="90">
        <f>TRUNC(H30*'8-BDI'!$E$27,2)</f>
        <v>61.56</v>
      </c>
      <c r="J30" s="43">
        <f t="shared" si="14"/>
        <v>96.02</v>
      </c>
      <c r="K30" s="101">
        <f t="shared" si="15"/>
        <v>123.12</v>
      </c>
    </row>
    <row r="31" spans="2:15" s="80" customFormat="1" ht="30">
      <c r="B31" s="10" t="s">
        <v>12594</v>
      </c>
      <c r="C31" s="86">
        <v>98526</v>
      </c>
      <c r="D31" s="86" t="s">
        <v>9</v>
      </c>
      <c r="E31" s="188" t="str">
        <f>IFERROR(VLOOKUP($C31,'SINAPI-MT JULHO 2021'!$A$1:$D$11508,2,0),IFERROR(VLOOKUP($C31,'4-COMPO.ADM.PRF '!$B$12:$I$544,4,0),""))</f>
        <v>REMOÇÃO DE RAÍZES REMANESCENTES DE TRONCO DE ÁRVORE COM DIÂMETRO MAIOR OU IGUAL A 0,20 M E MENOR QUE 0,40 M.AF_05/2018</v>
      </c>
      <c r="F31" s="89" t="str">
        <f>IFERROR(VLOOKUP($C31,'SINAPI-MT JULHO 2021'!$A$1:$D$11508,3,0),IFERROR(VLOOKUP($C31,'4-COMPO.ADM.PRF '!$B$12:$I$544,5,0),""))</f>
        <v>UN</v>
      </c>
      <c r="G31" s="87">
        <v>2</v>
      </c>
      <c r="H31" s="88">
        <f>IFERROR(VLOOKUP($C31,'SINAPI-MT JULHO 2021'!$A$1:$D$11396,4,0),IFERROR(VLOOKUP($C31,'4-COMPO.ADM.PRF '!$B$12:$I$5015,8,0),""))</f>
        <v>54.44</v>
      </c>
      <c r="I31" s="90">
        <f>TRUNC(H31*'8-BDI'!$E$27,2)</f>
        <v>69.81</v>
      </c>
      <c r="J31" s="43">
        <f t="shared" si="14"/>
        <v>108.88</v>
      </c>
      <c r="K31" s="101">
        <f t="shared" si="15"/>
        <v>139.62</v>
      </c>
    </row>
    <row r="32" spans="2:15" s="313" customFormat="1" ht="30">
      <c r="B32" s="10" t="s">
        <v>12595</v>
      </c>
      <c r="C32" s="86">
        <v>97647</v>
      </c>
      <c r="D32" s="86" t="s">
        <v>9</v>
      </c>
      <c r="E32" s="188" t="str">
        <f>IFERROR(VLOOKUP($C32,'SINAPI-MT JULHO 2021'!$A$1:$D$11508,2,0),IFERROR(VLOOKUP($C32,'4-COMPO.ADM.PRF '!$B$12:$I$544,4,0),""))</f>
        <v>REMOÇÃO DE TELHAS, DE FIBROCIMENTO, METÁLICA E CERÂMICA, DE FORMA MANUAL, SEM REAPROVEITAMENTO. AF_12/2017</v>
      </c>
      <c r="F32" s="89" t="str">
        <f>IFERROR(VLOOKUP($C32,'SINAPI-MT JULHO 2021'!$A$1:$D$11508,3,0),IFERROR(VLOOKUP($C32,'4-COMPO.ADM.PRF '!$B$12:$I$544,5,0),""))</f>
        <v>M2</v>
      </c>
      <c r="G32" s="87">
        <v>148.22</v>
      </c>
      <c r="H32" s="88">
        <f>IFERROR(VLOOKUP($C32,'SINAPI-MT JULHO 2021'!$A$1:$D$11396,4,0),IFERROR(VLOOKUP($C32,'4-COMPO.ADM.PRF '!$B$12:$I$5015,8,0),""))</f>
        <v>2.2799999999999998</v>
      </c>
      <c r="I32" s="90">
        <f>TRUNC(H32*'8-BDI'!$E$27,2)</f>
        <v>2.92</v>
      </c>
      <c r="J32" s="43">
        <f t="shared" ref="J32" si="16">TRUNC(G32*H32,2)</f>
        <v>337.94</v>
      </c>
      <c r="K32" s="101">
        <f t="shared" ref="K32" si="17">TRUNC(G32*I32,2)</f>
        <v>432.8</v>
      </c>
    </row>
    <row r="33" spans="1:12" s="313" customFormat="1" ht="30">
      <c r="B33" s="10" t="s">
        <v>12596</v>
      </c>
      <c r="C33" s="86">
        <v>97651</v>
      </c>
      <c r="D33" s="86" t="s">
        <v>9</v>
      </c>
      <c r="E33" s="188" t="str">
        <f>IFERROR(VLOOKUP($C33,'SINAPI-MT JULHO 2021'!$A$1:$D$11508,2,0),IFERROR(VLOOKUP($C33,'4-COMPO.ADM.PRF '!$B$12:$I$544,4,0),""))</f>
        <v>REMOÇÃO DE TESOURAS DE MADEIRA, COM VÃO MENOR QUE 8M, DE FORMA MANUAL, SEM REAPROVEITAMENTO. AF_12/2017</v>
      </c>
      <c r="F33" s="89" t="str">
        <f>IFERROR(VLOOKUP($C33,'SINAPI-MT JULHO 2021'!$A$1:$D$11508,3,0),IFERROR(VLOOKUP($C33,'4-COMPO.ADM.PRF '!$B$12:$I$544,5,0),""))</f>
        <v>UN</v>
      </c>
      <c r="G33" s="87">
        <v>5</v>
      </c>
      <c r="H33" s="88">
        <f>IFERROR(VLOOKUP($C33,'SINAPI-MT JULHO 2021'!$A$1:$D$11396,4,0),IFERROR(VLOOKUP($C33,'4-COMPO.ADM.PRF '!$B$12:$I$5015,8,0),""))</f>
        <v>54.35</v>
      </c>
      <c r="I33" s="90">
        <f>TRUNC(H33*'8-BDI'!$E$27,2)</f>
        <v>69.69</v>
      </c>
      <c r="J33" s="43">
        <f t="shared" ref="J33:J34" si="18">TRUNC(G33*H33,2)</f>
        <v>271.75</v>
      </c>
      <c r="K33" s="101">
        <f t="shared" ref="K33:K34" si="19">TRUNC(G33*I33,2)</f>
        <v>348.45</v>
      </c>
    </row>
    <row r="34" spans="1:12" s="313" customFormat="1" ht="30">
      <c r="B34" s="10" t="s">
        <v>12597</v>
      </c>
      <c r="C34" s="86">
        <v>97650</v>
      </c>
      <c r="D34" s="86" t="s">
        <v>9</v>
      </c>
      <c r="E34" s="188" t="str">
        <f>IFERROR(VLOOKUP($C34,'SINAPI-MT JULHO 2021'!$A$1:$D$11508,2,0),IFERROR(VLOOKUP($C34,'4-COMPO.ADM.PRF '!$B$12:$I$544,4,0),""))</f>
        <v>REMOÇÃO DE TRAMA DE MADEIRA PARA COBERTURA, DE FORMA MANUAL, SEM REAPROVEITAMENTO. AF_12/2017</v>
      </c>
      <c r="F34" s="89" t="str">
        <f>IFERROR(VLOOKUP($C34,'SINAPI-MT JULHO 2021'!$A$1:$D$11508,3,0),IFERROR(VLOOKUP($C34,'4-COMPO.ADM.PRF '!$B$12:$I$544,5,0),""))</f>
        <v>M2</v>
      </c>
      <c r="G34" s="87">
        <v>138.22</v>
      </c>
      <c r="H34" s="88">
        <f>IFERROR(VLOOKUP($C34,'SINAPI-MT JULHO 2021'!$A$1:$D$11396,4,0),IFERROR(VLOOKUP($C34,'4-COMPO.ADM.PRF '!$B$12:$I$5015,8,0),""))</f>
        <v>4.91</v>
      </c>
      <c r="I34" s="90">
        <f>TRUNC(H34*'8-BDI'!$E$27,2)</f>
        <v>6.29</v>
      </c>
      <c r="J34" s="43">
        <f t="shared" si="18"/>
        <v>678.66</v>
      </c>
      <c r="K34" s="101">
        <f t="shared" si="19"/>
        <v>869.4</v>
      </c>
    </row>
    <row r="35" spans="1:12" s="313" customFormat="1" ht="30">
      <c r="B35" s="10" t="s">
        <v>12598</v>
      </c>
      <c r="C35" s="86">
        <v>97634</v>
      </c>
      <c r="D35" s="86" t="s">
        <v>9</v>
      </c>
      <c r="E35" s="188" t="str">
        <f>IFERROR(VLOOKUP($C35,'SINAPI-MT JULHO 2021'!$A$1:$D$11508,2,0),IFERROR(VLOOKUP($C35,'4-COMPO.ADM.PRF '!$B$12:$I$544,4,0),""))</f>
        <v>DEMOLIÇÃO DE REVESTIMENTO CERÂMICO, DE FORMA MECANIZADA COM MARTELETE, SEM REAPROVEITAMENTO. AF_12/2017</v>
      </c>
      <c r="F35" s="89" t="str">
        <f>IFERROR(VLOOKUP($C35,'SINAPI-MT JULHO 2021'!$A$1:$D$11508,3,0),IFERROR(VLOOKUP($C35,'4-COMPO.ADM.PRF '!$B$12:$I$544,5,0),""))</f>
        <v>M2</v>
      </c>
      <c r="G35" s="87">
        <v>100.8</v>
      </c>
      <c r="H35" s="88">
        <f>IFERROR(VLOOKUP($C35,'SINAPI-MT JULHO 2021'!$A$1:$D$11396,4,0),IFERROR(VLOOKUP($C35,'4-COMPO.ADM.PRF '!$B$12:$I$5015,8,0),""))</f>
        <v>7.66</v>
      </c>
      <c r="I35" s="90">
        <f>TRUNC(H35*'8-BDI'!$E$27,2)</f>
        <v>9.82</v>
      </c>
      <c r="J35" s="43">
        <f t="shared" ref="J35" si="20">TRUNC(G35*H35,2)</f>
        <v>772.12</v>
      </c>
      <c r="K35" s="101">
        <f t="shared" ref="K35" si="21">TRUNC(G35*I35,2)</f>
        <v>989.85</v>
      </c>
    </row>
    <row r="36" spans="1:12" s="313" customFormat="1" ht="30">
      <c r="B36" s="10" t="s">
        <v>12599</v>
      </c>
      <c r="C36" s="86">
        <v>97662</v>
      </c>
      <c r="D36" s="86" t="s">
        <v>9</v>
      </c>
      <c r="E36" s="188" t="str">
        <f>IFERROR(VLOOKUP($C36,'SINAPI-MT JULHO 2021'!$A$1:$D$11508,2,0),IFERROR(VLOOKUP($C36,'4-COMPO.ADM.PRF '!$B$12:$I$544,4,0),""))</f>
        <v>REMOÇÃO DE TUBULAÇÕES (TUBOS E CONEXÕES) DE ÁGUA FRIA, DE FORMA MANUAL, SEM REAPROVEITAMENTO. AF_12/2017</v>
      </c>
      <c r="F36" s="89" t="str">
        <f>IFERROR(VLOOKUP($C36,'SINAPI-MT JULHO 2021'!$A$1:$D$11508,3,0),IFERROR(VLOOKUP($C36,'4-COMPO.ADM.PRF '!$B$12:$I$544,5,0),""))</f>
        <v>M</v>
      </c>
      <c r="G36" s="87">
        <v>50</v>
      </c>
      <c r="H36" s="88">
        <f>IFERROR(VLOOKUP($C36,'SINAPI-MT JULHO 2021'!$A$1:$D$11396,4,0),IFERROR(VLOOKUP($C36,'4-COMPO.ADM.PRF '!$B$12:$I$5015,8,0),""))</f>
        <v>0.31</v>
      </c>
      <c r="I36" s="90">
        <f>TRUNC(H36*'8-BDI'!$E$27,2)</f>
        <v>0.39</v>
      </c>
      <c r="J36" s="43">
        <f t="shared" ref="J36" si="22">TRUNC(G36*H36,2)</f>
        <v>15.5</v>
      </c>
      <c r="K36" s="101">
        <f t="shared" ref="K36" si="23">TRUNC(G36*I36,2)</f>
        <v>19.5</v>
      </c>
    </row>
    <row r="37" spans="1:12" s="313" customFormat="1" ht="30">
      <c r="B37" s="10" t="s">
        <v>12600</v>
      </c>
      <c r="C37" s="331" t="s">
        <v>7189</v>
      </c>
      <c r="D37" s="331" t="s">
        <v>632</v>
      </c>
      <c r="E37" s="188" t="str">
        <f>IFERROR(VLOOKUP($C37,'SINAPI-MT JULHO 2021'!$A$1:$D$11508,2,0),IFERROR(VLOOKUP($C37,'4-COMPO.ADM.PRF '!$B$12:$I$544,4,0),""))</f>
        <v>DEMOLIÇÃO DE CONCRETO SIMPLES/PISO GRANILITE/CONTRAPISO DE FORMA MECANIZADA SEM REAPROVEITAMENTO</v>
      </c>
      <c r="F37" s="89" t="str">
        <f>IFERROR(VLOOKUP($C37,'SINAPI-MT JULHO 2021'!$A$1:$D$11508,3,0),IFERROR(VLOOKUP($C37,'4-COMPO.ADM.PRF '!$B$12:$I$544,5,0),""))</f>
        <v>M3</v>
      </c>
      <c r="G37" s="87">
        <v>18.3</v>
      </c>
      <c r="H37" s="88">
        <f>IFERROR(VLOOKUP($C37,'SINAPI-MT JULHO 2021'!$A$1:$D$11396,4,0),IFERROR(VLOOKUP($C37,'4-COMPO.ADM.PRF '!$B$12:$I$5015,8,0),""))</f>
        <v>78.180000000000007</v>
      </c>
      <c r="I37" s="90">
        <f>TRUNC(H37*'8-BDI'!$E$27,2)</f>
        <v>100.25</v>
      </c>
      <c r="J37" s="43">
        <f t="shared" ref="J37" si="24">TRUNC(G37*H37,2)</f>
        <v>1430.69</v>
      </c>
      <c r="K37" s="101">
        <f t="shared" ref="K37" si="25">TRUNC(G37*I37,2)</f>
        <v>1834.57</v>
      </c>
    </row>
    <row r="38" spans="1:12" s="313" customFormat="1" ht="24.75" customHeight="1">
      <c r="B38" s="10" t="s">
        <v>12601</v>
      </c>
      <c r="C38" s="331" t="s">
        <v>7187</v>
      </c>
      <c r="D38" s="331" t="s">
        <v>632</v>
      </c>
      <c r="E38" s="188" t="str">
        <f>IFERROR(VLOOKUP($C38,'SINAPI-MT JULHO 2021'!$A$1:$D$11508,2,0),IFERROR(VLOOKUP($C38,'4-COMPO.ADM.PRF '!$B$12:$I$544,4,0),""))</f>
        <v>RETIRADA DE CAIXA D' ÁGUA TIPO TAÇA SEM REAPROVEITAMENTO</v>
      </c>
      <c r="F38" s="89" t="str">
        <f>IFERROR(VLOOKUP($C38,'SINAPI-MT JULHO 2021'!$A$1:$D$11508,3,0),IFERROR(VLOOKUP($C38,'4-COMPO.ADM.PRF '!$B$12:$I$544,5,0),""))</f>
        <v>UN</v>
      </c>
      <c r="G38" s="87">
        <v>1</v>
      </c>
      <c r="H38" s="88">
        <f>IFERROR(VLOOKUP($C38,'SINAPI-MT JULHO 2021'!$A$1:$D$11396,4,0),IFERROR(VLOOKUP($C38,'4-COMPO.ADM.PRF '!$B$12:$I$5015,8,0),""))</f>
        <v>926.2</v>
      </c>
      <c r="I38" s="90">
        <f>TRUNC(H38*'8-BDI'!$E$27,2)</f>
        <v>1187.75</v>
      </c>
      <c r="J38" s="43">
        <f t="shared" ref="J38" si="26">TRUNC(G38*H38,2)</f>
        <v>926.2</v>
      </c>
      <c r="K38" s="101">
        <f t="shared" ref="K38" si="27">TRUNC(G38*I38,2)</f>
        <v>1187.75</v>
      </c>
    </row>
    <row r="39" spans="1:12" s="313" customFormat="1" ht="24.75" customHeight="1">
      <c r="B39" s="10" t="s">
        <v>12602</v>
      </c>
      <c r="C39" s="331" t="s">
        <v>7190</v>
      </c>
      <c r="D39" s="331" t="s">
        <v>632</v>
      </c>
      <c r="E39" s="188" t="str">
        <f>IFERROR(VLOOKUP($C39,'SINAPI-MT JULHO 2021'!$A$1:$D$11508,2,0),IFERROR(VLOOKUP($C39,'4-COMPO.ADM.PRF '!$B$12:$I$544,4,0),""))</f>
        <v>DEMOLIÇÃO E RETIRADA DE ALAMBRADO COM MOURAO DE CONCRETO</v>
      </c>
      <c r="F39" s="89" t="str">
        <f>IFERROR(VLOOKUP($C39,'SINAPI-MT JULHO 2021'!$A$1:$D$11508,3,0),IFERROR(VLOOKUP($C39,'4-COMPO.ADM.PRF '!$B$12:$I$544,5,0),""))</f>
        <v>M2</v>
      </c>
      <c r="G39" s="87">
        <v>420</v>
      </c>
      <c r="H39" s="88">
        <f>IFERROR(VLOOKUP($C39,'SINAPI-MT JULHO 2021'!$A$1:$D$11396,4,0),IFERROR(VLOOKUP($C39,'4-COMPO.ADM.PRF '!$B$12:$I$5015,8,0),""))</f>
        <v>37.72</v>
      </c>
      <c r="I39" s="90">
        <f>TRUNC(H39*'8-BDI'!$E$27,2)</f>
        <v>48.37</v>
      </c>
      <c r="J39" s="43">
        <f t="shared" ref="J39" si="28">TRUNC(G39*H39,2)</f>
        <v>15842.4</v>
      </c>
      <c r="K39" s="101">
        <f t="shared" ref="K39" si="29">TRUNC(G39*I39,2)</f>
        <v>20315.400000000001</v>
      </c>
    </row>
    <row r="40" spans="1:12" s="313" customFormat="1" ht="30">
      <c r="B40" s="10" t="s">
        <v>12603</v>
      </c>
      <c r="C40" s="86">
        <v>97640</v>
      </c>
      <c r="D40" s="331" t="s">
        <v>9</v>
      </c>
      <c r="E40" s="188" t="str">
        <f>IFERROR(VLOOKUP($C40,'SINAPI-MT JULHO 2021'!$A$1:$D$11508,2,0),IFERROR(VLOOKUP($C40,'4-COMPO.ADM.PRF '!$B$12:$I$544,4,0),""))</f>
        <v>REMOÇÃO DE FORROS DE DRYWALL, PVC E FIBROMINERAL, DE FORMA MANUAL, SEM REAPROVEITAMENTO. AF_12/2017</v>
      </c>
      <c r="F40" s="89" t="str">
        <f>IFERROR(VLOOKUP($C40,'SINAPI-MT JULHO 2021'!$A$1:$D$11508,3,0),IFERROR(VLOOKUP($C40,'4-COMPO.ADM.PRF '!$B$12:$I$544,5,0),""))</f>
        <v>M2</v>
      </c>
      <c r="G40" s="87">
        <v>122</v>
      </c>
      <c r="H40" s="88">
        <f>IFERROR(VLOOKUP($C40,'SINAPI-MT JULHO 2021'!$A$1:$D$11396,4,0),IFERROR(VLOOKUP($C40,'4-COMPO.ADM.PRF '!$B$12:$I$5015,8,0),""))</f>
        <v>1.03</v>
      </c>
      <c r="I40" s="90">
        <f>TRUNC(H40*'8-BDI'!$E$27,2)</f>
        <v>1.32</v>
      </c>
      <c r="J40" s="43">
        <f t="shared" ref="J40" si="30">TRUNC(G40*H40,2)</f>
        <v>125.66</v>
      </c>
      <c r="K40" s="101">
        <f t="shared" ref="K40" si="31">TRUNC(G40*I40,2)</f>
        <v>161.04</v>
      </c>
    </row>
    <row r="41" spans="1:12" s="313" customFormat="1" ht="30">
      <c r="B41" s="10" t="s">
        <v>12604</v>
      </c>
      <c r="C41" s="86">
        <v>97666</v>
      </c>
      <c r="D41" s="331" t="s">
        <v>9</v>
      </c>
      <c r="E41" s="188" t="str">
        <f>IFERROR(VLOOKUP($C41,'SINAPI-MT JULHO 2021'!$A$1:$D$11508,2,0),IFERROR(VLOOKUP($C41,'4-COMPO.ADM.PRF '!$B$12:$I$544,4,0),""))</f>
        <v>REMOÇÃO DE METAIS SANITÁRIOS, DE FORMA MANUAL, SEM REAPROVEITAMENTO. AF_12/2017</v>
      </c>
      <c r="F41" s="89" t="str">
        <f>IFERROR(VLOOKUP($C41,'SINAPI-MT JULHO 2021'!$A$1:$D$11508,3,0),IFERROR(VLOOKUP($C41,'4-COMPO.ADM.PRF '!$B$12:$I$544,5,0),""))</f>
        <v>UN</v>
      </c>
      <c r="G41" s="87">
        <v>12</v>
      </c>
      <c r="H41" s="88">
        <f>IFERROR(VLOOKUP($C41,'SINAPI-MT JULHO 2021'!$A$1:$D$11396,4,0),IFERROR(VLOOKUP($C41,'4-COMPO.ADM.PRF '!$B$12:$I$5015,8,0),""))</f>
        <v>5.78</v>
      </c>
      <c r="I41" s="90">
        <f>TRUNC(H41*'8-BDI'!$E$27,2)</f>
        <v>7.41</v>
      </c>
      <c r="J41" s="43">
        <f t="shared" ref="J41" si="32">TRUNC(G41*H41,2)</f>
        <v>69.36</v>
      </c>
      <c r="K41" s="101">
        <f t="shared" ref="K41" si="33">TRUNC(G41*I41,2)</f>
        <v>88.92</v>
      </c>
    </row>
    <row r="42" spans="1:12" s="313" customFormat="1" ht="30">
      <c r="B42" s="10" t="s">
        <v>12605</v>
      </c>
      <c r="C42" s="86">
        <v>97645</v>
      </c>
      <c r="D42" s="331" t="s">
        <v>9</v>
      </c>
      <c r="E42" s="188" t="str">
        <f>IFERROR(VLOOKUP($C42,'SINAPI-MT JULHO 2021'!$A$1:$D$11508,2,0),IFERROR(VLOOKUP($C42,'4-COMPO.ADM.PRF '!$B$12:$I$544,4,0),""))</f>
        <v>REMOÇÃO DE JANELAS, DE FORMA MANUAL, SEM REAPROVEITAMENTO. AF_12/2017</v>
      </c>
      <c r="F42" s="89" t="str">
        <f>IFERROR(VLOOKUP($C42,'SINAPI-MT JULHO 2021'!$A$1:$D$11508,3,0),IFERROR(VLOOKUP($C42,'4-COMPO.ADM.PRF '!$B$12:$I$544,5,0),""))</f>
        <v>M2</v>
      </c>
      <c r="G42" s="87">
        <v>11.64</v>
      </c>
      <c r="H42" s="88">
        <f>IFERROR(VLOOKUP($C42,'SINAPI-MT JULHO 2021'!$A$1:$D$11396,4,0),IFERROR(VLOOKUP($C42,'4-COMPO.ADM.PRF '!$B$12:$I$5015,8,0),""))</f>
        <v>22.68</v>
      </c>
      <c r="I42" s="90">
        <f>TRUNC(H42*'8-BDI'!$E$27,2)</f>
        <v>29.08</v>
      </c>
      <c r="J42" s="43">
        <f t="shared" ref="J42:J43" si="34">TRUNC(G42*H42,2)</f>
        <v>263.99</v>
      </c>
      <c r="K42" s="101">
        <f t="shared" ref="K42:K43" si="35">TRUNC(G42*I42,2)</f>
        <v>338.49</v>
      </c>
    </row>
    <row r="43" spans="1:12" s="313" customFormat="1" ht="30">
      <c r="B43" s="10" t="s">
        <v>12606</v>
      </c>
      <c r="C43" s="86">
        <v>97644</v>
      </c>
      <c r="D43" s="331" t="s">
        <v>9</v>
      </c>
      <c r="E43" s="188" t="str">
        <f>IFERROR(VLOOKUP($C43,'SINAPI-MT JULHO 2021'!$A$1:$D$11508,2,0),IFERROR(VLOOKUP($C43,'4-COMPO.ADM.PRF '!$B$12:$I$544,4,0),""))</f>
        <v>REMOÇÃO DE PORTAS, DE FORMA MANUAL, SEM REAPROVEITAMENTO. AF_12/2017</v>
      </c>
      <c r="F43" s="89" t="str">
        <f>IFERROR(VLOOKUP($C43,'SINAPI-MT JULHO 2021'!$A$1:$D$11508,3,0),IFERROR(VLOOKUP($C43,'4-COMPO.ADM.PRF '!$B$12:$I$544,5,0),""))</f>
        <v>M2</v>
      </c>
      <c r="G43" s="87">
        <v>12</v>
      </c>
      <c r="H43" s="88">
        <f>IFERROR(VLOOKUP($C43,'SINAPI-MT JULHO 2021'!$A$1:$D$11396,4,0),IFERROR(VLOOKUP($C43,'4-COMPO.ADM.PRF '!$B$12:$I$5015,8,0),""))</f>
        <v>5.93</v>
      </c>
      <c r="I43" s="90">
        <f>TRUNC(H43*'8-BDI'!$E$27,2)</f>
        <v>7.6</v>
      </c>
      <c r="J43" s="43">
        <f t="shared" si="34"/>
        <v>71.16</v>
      </c>
      <c r="K43" s="101">
        <f t="shared" si="35"/>
        <v>91.2</v>
      </c>
    </row>
    <row r="44" spans="1:12" s="80" customFormat="1" ht="45">
      <c r="B44" s="10" t="s">
        <v>12607</v>
      </c>
      <c r="C44" s="86">
        <v>100981</v>
      </c>
      <c r="D44" s="86" t="s">
        <v>9</v>
      </c>
      <c r="E44" s="188" t="str">
        <f>IFERROR(VLOOKUP($C44,'SINAPI-MT JULHO 2021'!$A$1:$D$11508,2,0),IFERROR(VLOOKUP($C44,'4-COMPO.ADM.PRF '!$B$12:$I$544,4,0),""))</f>
        <v>CARGA, MANOBRA E DESCARGA DE ENTULHO EM CAMINHÃO BASCULANTE 6 M³ - CARGA COM ESCAVADEIRA HIDRÁULICA  (CAÇAMBA DE 0,80 M³ / 111 HP) E DESCARGA LIVRE (UNIDADE: M3). AF_07/2020</v>
      </c>
      <c r="F44" s="89" t="str">
        <f>IFERROR(VLOOKUP($C44,'SINAPI-MT JULHO 2021'!$A$1:$D$11508,3,0),IFERROR(VLOOKUP($C44,'4-COMPO.ADM.PRF '!$B$12:$I$544,5,0),""))</f>
        <v>M3</v>
      </c>
      <c r="G44" s="87">
        <v>423</v>
      </c>
      <c r="H44" s="88">
        <f>IFERROR(VLOOKUP($C44,'SINAPI-MT JULHO 2021'!$A$1:$D$11396,4,0),IFERROR(VLOOKUP($C44,'4-COMPO.ADM.PRF '!$B$12:$I$5015,8,0),""))</f>
        <v>6.22</v>
      </c>
      <c r="I44" s="90">
        <f>TRUNC(H44*'8-BDI'!$E$27,2)</f>
        <v>7.97</v>
      </c>
      <c r="J44" s="43">
        <f t="shared" ref="J44" si="36">TRUNC(G44*H44,2)</f>
        <v>2631.06</v>
      </c>
      <c r="K44" s="101">
        <f t="shared" ref="K44" si="37">TRUNC(G44*I44,2)</f>
        <v>3371.31</v>
      </c>
    </row>
    <row r="45" spans="1:12" s="80" customFormat="1" ht="30">
      <c r="B45" s="10" t="s">
        <v>12608</v>
      </c>
      <c r="C45" s="86">
        <v>97914</v>
      </c>
      <c r="D45" s="86" t="s">
        <v>9</v>
      </c>
      <c r="E45" s="188" t="str">
        <f>IFERROR(VLOOKUP($C45,'SINAPI-MT JULHO 2021'!$A$1:$D$11508,2,0),IFERROR(VLOOKUP($C45,'4-COMPO.ADM.PRF '!$B$12:$I$544,4,0),""))</f>
        <v>TRANSPORTE COM CAMINHÃO BASCULANTE DE 6 M³, EM VIA URBANA PAVIMENTADA, DMT ATÉ 30 KM (UNIDADE: M3XKM). AF_07/2020</v>
      </c>
      <c r="F45" s="89" t="str">
        <f>IFERROR(VLOOKUP($C45,'SINAPI-MT JULHO 2021'!$A$1:$D$11508,3,0),IFERROR(VLOOKUP($C45,'4-COMPO.ADM.PRF '!$B$12:$I$544,5,0),""))</f>
        <v>M3XKM</v>
      </c>
      <c r="G45" s="87">
        <v>4230</v>
      </c>
      <c r="H45" s="88">
        <f>IFERROR(VLOOKUP($C45,'SINAPI-MT JULHO 2021'!$A$1:$D$11396,4,0),IFERROR(VLOOKUP($C45,'4-COMPO.ADM.PRF '!$B$12:$I$5015,8,0),""))</f>
        <v>2.0299999999999998</v>
      </c>
      <c r="I45" s="90">
        <f>TRUNC(H45*'8-BDI'!$E$27,2)</f>
        <v>2.6</v>
      </c>
      <c r="J45" s="43">
        <f t="shared" si="6"/>
        <v>8586.9</v>
      </c>
      <c r="K45" s="101">
        <f t="shared" si="7"/>
        <v>10998</v>
      </c>
    </row>
    <row r="46" spans="1:12" s="80" customFormat="1" ht="15" customHeight="1">
      <c r="B46" s="429" t="s">
        <v>6650</v>
      </c>
      <c r="C46" s="430"/>
      <c r="D46" s="430"/>
      <c r="E46" s="430"/>
      <c r="F46" s="430"/>
      <c r="G46" s="430"/>
      <c r="H46" s="430"/>
      <c r="I46" s="116"/>
      <c r="J46" s="102">
        <f>TRUNC(SUM(J28:J45),2)</f>
        <v>34727.03</v>
      </c>
      <c r="K46" s="102">
        <f>TRUNC(SUM(K28:K45),2)</f>
        <v>44465.4</v>
      </c>
    </row>
    <row r="47" spans="1:12" s="93" customFormat="1" ht="15">
      <c r="A47" s="80"/>
      <c r="B47" s="228" t="s">
        <v>3289</v>
      </c>
      <c r="C47" s="229"/>
      <c r="D47" s="230"/>
      <c r="E47" s="231" t="s">
        <v>6649</v>
      </c>
      <c r="F47" s="232"/>
      <c r="G47" s="233"/>
      <c r="H47" s="234"/>
      <c r="I47" s="234"/>
      <c r="J47" s="235"/>
      <c r="K47" s="236"/>
      <c r="L47" s="80"/>
    </row>
    <row r="48" spans="1:12" s="80" customFormat="1" ht="15">
      <c r="B48" s="170" t="s">
        <v>3290</v>
      </c>
      <c r="C48" s="171"/>
      <c r="D48" s="172"/>
      <c r="E48" s="173" t="s">
        <v>7216</v>
      </c>
      <c r="F48" s="174"/>
      <c r="G48" s="175"/>
      <c r="H48" s="176"/>
      <c r="I48" s="176"/>
      <c r="J48" s="177"/>
      <c r="K48" s="178"/>
    </row>
    <row r="49" spans="1:12" s="80" customFormat="1" ht="30">
      <c r="B49" s="10" t="s">
        <v>12609</v>
      </c>
      <c r="C49" s="86">
        <v>97101</v>
      </c>
      <c r="D49" s="86" t="s">
        <v>9</v>
      </c>
      <c r="E49" s="188" t="str">
        <f>IFERROR(VLOOKUP($C49,'SINAPI-MT JULHO 2021'!$A$1:$D$11508,2,0),IFERROR(VLOOKUP($C49,'4-COMPO.ADM.PRF '!$B$12:$I$544,4,0),""))</f>
        <v>EXECUÇÃO DE RADIER, ESPESSURA DE 10 CM, FCK = 30 MPA, COM USO DE FORMAS EM MADEIRA SERRADA. AF_09/2017</v>
      </c>
      <c r="F49" s="89" t="str">
        <f>IFERROR(VLOOKUP($C49,'SINAPI-MT JULHO 2021'!$A$1:$D$11508,3,0),IFERROR(VLOOKUP($C49,'4-COMPO.ADM.PRF '!$B$12:$I$544,5,0),""))</f>
        <v>M2</v>
      </c>
      <c r="G49" s="87">
        <v>118.91</v>
      </c>
      <c r="H49" s="88">
        <f>IFERROR(VLOOKUP($C49,'SINAPI-MT JULHO 2021'!$A$1:$D$11396,4,0),IFERROR(VLOOKUP($C49,'4-COMPO.ADM.PRF '!$B$12:$I$5015,8,0),""))</f>
        <v>227.54</v>
      </c>
      <c r="I49" s="90">
        <f>TRUNC(H49*'8-BDI'!$E$27,2)</f>
        <v>291.79000000000002</v>
      </c>
      <c r="J49" s="43">
        <f t="shared" ref="J49" si="38">TRUNC(G49*H49,2)</f>
        <v>27056.78</v>
      </c>
      <c r="K49" s="101">
        <f t="shared" ref="K49" si="39">TRUNC(G49*I49,2)</f>
        <v>34696.74</v>
      </c>
    </row>
    <row r="50" spans="1:12" s="80" customFormat="1" ht="15" customHeight="1">
      <c r="B50" s="429" t="s">
        <v>6650</v>
      </c>
      <c r="C50" s="430"/>
      <c r="D50" s="430"/>
      <c r="E50" s="430"/>
      <c r="F50" s="430"/>
      <c r="G50" s="430"/>
      <c r="H50" s="430"/>
      <c r="I50" s="116"/>
      <c r="J50" s="102">
        <f>TRUNC(SUM(J49:J49),2)</f>
        <v>27056.78</v>
      </c>
      <c r="K50" s="102">
        <f>TRUNC(SUM(K49:K49),2)</f>
        <v>34696.74</v>
      </c>
    </row>
    <row r="51" spans="1:12" s="313" customFormat="1" ht="15" customHeight="1">
      <c r="B51" s="228" t="s">
        <v>587</v>
      </c>
      <c r="C51" s="229"/>
      <c r="D51" s="230"/>
      <c r="E51" s="231" t="s">
        <v>7232</v>
      </c>
      <c r="F51" s="232"/>
      <c r="G51" s="233"/>
      <c r="H51" s="234"/>
      <c r="I51" s="234"/>
      <c r="J51" s="235"/>
      <c r="K51" s="236"/>
    </row>
    <row r="52" spans="1:12" s="313" customFormat="1" ht="15" customHeight="1">
      <c r="B52" s="12" t="s">
        <v>23</v>
      </c>
      <c r="C52" s="14">
        <v>93204</v>
      </c>
      <c r="D52" s="14" t="s">
        <v>9</v>
      </c>
      <c r="E52" s="188" t="str">
        <f>IFERROR(VLOOKUP($C52,'SINAPI-MT JULHO 2021'!$A$1:$D$11508,2,0),IFERROR(VLOOKUP($C52,'4-COMPO.ADM.PRF '!$B$12:$I$544,4,0),""))</f>
        <v>CINTA DE AMARRAÇÃO DE ALVENARIA MOLDADA IN LOCO EM CONCRETO. AF_03/2016</v>
      </c>
      <c r="F52" s="89" t="str">
        <f>IFERROR(VLOOKUP($C52,'SINAPI-MT JULHO 2021'!$A$1:$D$11508,3,0),IFERROR(VLOOKUP($C52,'4-COMPO.ADM.PRF '!$B$12:$I$544,5,0),""))</f>
        <v>M</v>
      </c>
      <c r="G52" s="11">
        <v>63</v>
      </c>
      <c r="H52" s="88">
        <f>IFERROR(VLOOKUP($C52,'SINAPI-MT JULHO 2021'!$A$1:$D$11508,4,0),IFERROR(VLOOKUP($C52,'4-COMPO.ADM.PRF '!$B$12:$I$544,8,0),""))</f>
        <v>49.66</v>
      </c>
      <c r="I52" s="90">
        <f>TRUNC(H52*'8-BDI'!$E$27,2)</f>
        <v>63.68</v>
      </c>
      <c r="J52" s="43">
        <f>TRUNC(G52*H52,2)</f>
        <v>3128.58</v>
      </c>
      <c r="K52" s="101">
        <f>TRUNC(G52*I52,2)</f>
        <v>4011.84</v>
      </c>
    </row>
    <row r="53" spans="1:12" s="313" customFormat="1" ht="15" customHeight="1">
      <c r="B53" s="429" t="s">
        <v>6650</v>
      </c>
      <c r="C53" s="430"/>
      <c r="D53" s="430"/>
      <c r="E53" s="430"/>
      <c r="F53" s="430"/>
      <c r="G53" s="430"/>
      <c r="H53" s="430"/>
      <c r="I53" s="116"/>
      <c r="J53" s="102">
        <f>TRUNC(SUM(J52:J52),2)</f>
        <v>3128.58</v>
      </c>
      <c r="K53" s="102">
        <f>TRUNC(SUM(K52:K52),2)</f>
        <v>4011.84</v>
      </c>
    </row>
    <row r="54" spans="1:12" s="92" customFormat="1" ht="19.5" customHeight="1">
      <c r="A54" s="80"/>
      <c r="B54" s="228" t="s">
        <v>4895</v>
      </c>
      <c r="C54" s="229"/>
      <c r="D54" s="230"/>
      <c r="E54" s="231" t="s">
        <v>7174</v>
      </c>
      <c r="F54" s="232"/>
      <c r="G54" s="233"/>
      <c r="H54" s="234"/>
      <c r="I54" s="234"/>
      <c r="J54" s="235"/>
      <c r="K54" s="236"/>
      <c r="L54" s="80"/>
    </row>
    <row r="55" spans="1:12" s="92" customFormat="1" ht="19.5" customHeight="1">
      <c r="A55" s="313"/>
      <c r="B55" s="170" t="s">
        <v>4896</v>
      </c>
      <c r="C55" s="171"/>
      <c r="D55" s="172"/>
      <c r="E55" s="173" t="s">
        <v>7176</v>
      </c>
      <c r="F55" s="174"/>
      <c r="G55" s="175"/>
      <c r="H55" s="176"/>
      <c r="I55" s="176"/>
      <c r="J55" s="177"/>
      <c r="K55" s="178"/>
      <c r="L55" s="313"/>
    </row>
    <row r="56" spans="1:12" s="92" customFormat="1" ht="30">
      <c r="A56" s="196"/>
      <c r="B56" s="12" t="s">
        <v>7177</v>
      </c>
      <c r="C56" s="14">
        <v>93187</v>
      </c>
      <c r="D56" s="14" t="s">
        <v>9</v>
      </c>
      <c r="E56" s="188" t="str">
        <f>IFERROR(VLOOKUP($C56,'SINAPI-MT JULHO 2021'!$A$1:$D$11508,2,0),IFERROR(VLOOKUP($C56,'4-COMPO.ADM.PRF '!$B$12:$I$544,4,0),""))</f>
        <v>VERGA MOLDADA IN LOCO EM CONCRETO PARA JANELAS COM MAIS DE 1,5 M DE VÃO. AF_03/2016</v>
      </c>
      <c r="F56" s="89" t="str">
        <f>IFERROR(VLOOKUP($C56,'SINAPI-MT JULHO 2021'!$A$1:$D$11508,3,0),IFERROR(VLOOKUP($C56,'4-COMPO.ADM.PRF '!$B$12:$I$544,5,0),""))</f>
        <v>M</v>
      </c>
      <c r="G56" s="11">
        <v>24.92</v>
      </c>
      <c r="H56" s="88">
        <f>IFERROR(VLOOKUP($C56,'SINAPI-MT JULHO 2021'!$A$1:$D$11508,4,0),IFERROR(VLOOKUP($C56,'4-COMPO.ADM.PRF '!$B$12:$I$544,8,0),""))</f>
        <v>75.45</v>
      </c>
      <c r="I56" s="90">
        <f>TRUNC(H56*'8-BDI'!$E$27,2)</f>
        <v>96.75</v>
      </c>
      <c r="J56" s="43">
        <f t="shared" ref="J56:J58" si="40">TRUNC(G56*H56,2)</f>
        <v>1880.21</v>
      </c>
      <c r="K56" s="101">
        <f t="shared" ref="K56:K58" si="41">TRUNC(G56*I56,2)</f>
        <v>2411.0100000000002</v>
      </c>
      <c r="L56" s="196"/>
    </row>
    <row r="57" spans="1:12" s="92" customFormat="1" ht="30">
      <c r="A57" s="196"/>
      <c r="B57" s="12" t="s">
        <v>7178</v>
      </c>
      <c r="C57" s="14">
        <v>93197</v>
      </c>
      <c r="D57" s="14" t="s">
        <v>9</v>
      </c>
      <c r="E57" s="188" t="str">
        <f>IFERROR(VLOOKUP($C57,'SINAPI-MT JULHO 2021'!$A$1:$D$11508,2,0),IFERROR(VLOOKUP($C57,'4-COMPO.ADM.PRF '!$B$12:$I$544,4,0),""))</f>
        <v>CONTRAVERGA MOLDADA IN LOCO EM CONCRETO PARA VÃOS DE MAIS DE 1,5 M DE COMPRIMENTO. AF_03/2016</v>
      </c>
      <c r="F57" s="89" t="str">
        <f>IFERROR(VLOOKUP($C57,'SINAPI-MT JULHO 2021'!$A$1:$D$11508,3,0),IFERROR(VLOOKUP($C57,'4-COMPO.ADM.PRF '!$B$12:$I$544,5,0),""))</f>
        <v>M</v>
      </c>
      <c r="G57" s="11">
        <v>24.92</v>
      </c>
      <c r="H57" s="88">
        <f>IFERROR(VLOOKUP($C57,'SINAPI-MT JULHO 2021'!$A$1:$D$11508,4,0),IFERROR(VLOOKUP($C57,'4-COMPO.ADM.PRF '!$B$12:$I$544,8,0),""))</f>
        <v>68.55</v>
      </c>
      <c r="I57" s="90">
        <f>TRUNC(H57*'8-BDI'!$E$27,2)</f>
        <v>87.9</v>
      </c>
      <c r="J57" s="43">
        <f t="shared" si="40"/>
        <v>1708.26</v>
      </c>
      <c r="K57" s="101">
        <f t="shared" si="41"/>
        <v>2190.46</v>
      </c>
      <c r="L57" s="196"/>
    </row>
    <row r="58" spans="1:12" s="92" customFormat="1" ht="30">
      <c r="A58" s="196"/>
      <c r="B58" s="12" t="s">
        <v>7179</v>
      </c>
      <c r="C58" s="14">
        <v>93188</v>
      </c>
      <c r="D58" s="14" t="s">
        <v>9</v>
      </c>
      <c r="E58" s="188" t="str">
        <f>IFERROR(VLOOKUP($C58,'SINAPI-MT JULHO 2021'!$A$1:$D$11508,2,0),IFERROR(VLOOKUP($C58,'4-COMPO.ADM.PRF '!$B$12:$I$544,4,0),""))</f>
        <v>VERGA MOLDADA IN LOCO EM CONCRETO PARA PORTAS COM ATÉ 1,5 M DE VÃO. AF_03/2016</v>
      </c>
      <c r="F58" s="89" t="str">
        <f>IFERROR(VLOOKUP($C58,'SINAPI-MT JULHO 2021'!$A$1:$D$11508,3,0),IFERROR(VLOOKUP($C58,'4-COMPO.ADM.PRF '!$B$12:$I$544,5,0),""))</f>
        <v>M</v>
      </c>
      <c r="G58" s="11">
        <v>5.88</v>
      </c>
      <c r="H58" s="88">
        <f>IFERROR(VLOOKUP($C58,'SINAPI-MT JULHO 2021'!$A$1:$D$11508,4,0),IFERROR(VLOOKUP($C58,'4-COMPO.ADM.PRF '!$B$12:$I$544,8,0),""))</f>
        <v>61.11</v>
      </c>
      <c r="I58" s="90">
        <f>TRUNC(H58*'8-BDI'!$E$27,2)</f>
        <v>78.36</v>
      </c>
      <c r="J58" s="43">
        <f t="shared" si="40"/>
        <v>359.32</v>
      </c>
      <c r="K58" s="101">
        <f t="shared" si="41"/>
        <v>460.75</v>
      </c>
      <c r="L58" s="196"/>
    </row>
    <row r="59" spans="1:12" s="92" customFormat="1" ht="15">
      <c r="A59" s="313"/>
      <c r="B59" s="170" t="s">
        <v>6635</v>
      </c>
      <c r="C59" s="171"/>
      <c r="D59" s="172"/>
      <c r="E59" s="173" t="s">
        <v>7175</v>
      </c>
      <c r="F59" s="174"/>
      <c r="G59" s="175"/>
      <c r="H59" s="176"/>
      <c r="I59" s="176"/>
      <c r="J59" s="177"/>
      <c r="K59" s="178"/>
      <c r="L59" s="313"/>
    </row>
    <row r="60" spans="1:12" s="92" customFormat="1" ht="60">
      <c r="A60" s="313"/>
      <c r="B60" s="12" t="s">
        <v>7180</v>
      </c>
      <c r="C60" s="14">
        <v>87467</v>
      </c>
      <c r="D60" s="14" t="s">
        <v>9</v>
      </c>
      <c r="E60" s="188" t="str">
        <f>IFERROR(VLOOKUP($C60,'SINAPI-MT JULHO 2021'!$A$1:$D$11508,2,0),IFERROR(VLOOKUP($C60,'4-COMPO.ADM.PRF '!$B$12:$I$544,4,0),""))</f>
        <v>ALVENARIA DE VEDAÇÃO DE BLOCOS VAZADOS DE CONCRETO DE 14X19X39CM (ESPESSURA 14CM) DE PAREDES COM ÁREA LÍQUIDA MAIOR OU IGUAL A 6M² COM VÃOS E ARGAMASSA DE ASSENTAMENTO COM PREPARO EM BETONEIRA. AF_06/2014</v>
      </c>
      <c r="F60" s="89" t="str">
        <f>IFERROR(VLOOKUP($C60,'SINAPI-MT JULHO 2021'!$A$1:$D$11508,3,0),IFERROR(VLOOKUP($C60,'4-COMPO.ADM.PRF '!$B$12:$I$544,5,0),""))</f>
        <v>M2</v>
      </c>
      <c r="G60" s="11">
        <v>54</v>
      </c>
      <c r="H60" s="88">
        <f>IFERROR(VLOOKUP($C60,'SINAPI-MT JULHO 2021'!$A$1:$D$11508,4,0),IFERROR(VLOOKUP($C60,'4-COMPO.ADM.PRF '!$B$12:$I$544,8,0),""))</f>
        <v>69.63</v>
      </c>
      <c r="I60" s="90">
        <f>TRUNC(H60*'8-BDI'!$E$27,2)</f>
        <v>89.29</v>
      </c>
      <c r="J60" s="43">
        <f t="shared" ref="J60" si="42">TRUNC(G60*H60,2)</f>
        <v>3760.02</v>
      </c>
      <c r="K60" s="101">
        <f t="shared" ref="K60" si="43">TRUNC(G60*I60,2)</f>
        <v>4821.66</v>
      </c>
      <c r="L60" s="313"/>
    </row>
    <row r="61" spans="1:12" s="92" customFormat="1" ht="19.5" customHeight="1">
      <c r="A61" s="80"/>
      <c r="B61" s="429" t="s">
        <v>6650</v>
      </c>
      <c r="C61" s="430"/>
      <c r="D61" s="430"/>
      <c r="E61" s="430"/>
      <c r="F61" s="430"/>
      <c r="G61" s="430"/>
      <c r="H61" s="430"/>
      <c r="I61" s="116"/>
      <c r="J61" s="102">
        <f>TRUNC(SUM(J56:J60),2)</f>
        <v>7707.81</v>
      </c>
      <c r="K61" s="102">
        <f>TRUNC(SUM(K56:K60),2)</f>
        <v>9883.8799999999992</v>
      </c>
      <c r="L61" s="80"/>
    </row>
    <row r="62" spans="1:12" s="92" customFormat="1" ht="19.5" customHeight="1">
      <c r="A62" s="80"/>
      <c r="B62" s="228" t="s">
        <v>6626</v>
      </c>
      <c r="C62" s="229"/>
      <c r="D62" s="230"/>
      <c r="E62" s="231" t="s">
        <v>6628</v>
      </c>
      <c r="F62" s="232"/>
      <c r="G62" s="233"/>
      <c r="H62" s="234"/>
      <c r="I62" s="234"/>
      <c r="J62" s="235"/>
      <c r="K62" s="236"/>
      <c r="L62" s="80"/>
    </row>
    <row r="63" spans="1:12" s="92" customFormat="1" ht="19.5" customHeight="1">
      <c r="A63" s="313"/>
      <c r="B63" s="170" t="s">
        <v>6636</v>
      </c>
      <c r="C63" s="171"/>
      <c r="D63" s="172"/>
      <c r="E63" s="173" t="s">
        <v>7175</v>
      </c>
      <c r="F63" s="174"/>
      <c r="G63" s="175"/>
      <c r="H63" s="176"/>
      <c r="I63" s="176"/>
      <c r="J63" s="177"/>
      <c r="K63" s="178"/>
      <c r="L63" s="313"/>
    </row>
    <row r="64" spans="1:12" s="92" customFormat="1" ht="45">
      <c r="A64" s="80"/>
      <c r="B64" s="12" t="s">
        <v>12610</v>
      </c>
      <c r="C64" s="14">
        <v>87905</v>
      </c>
      <c r="D64" s="14" t="s">
        <v>9</v>
      </c>
      <c r="E64" s="188" t="str">
        <f>IFERROR(VLOOKUP($C64,'SINAPI-MT JULHO 2021'!$A$1:$D$11508,2,0),IFERROR(VLOOKUP($C64,'4-COMPO.ADM.PRF '!$B$12:$I$544,4,0),""))</f>
        <v>CHAPISCO APLICADO EM ALVENARIA (COM PRESENÇA DE VÃOS) E ESTRUTURAS DE CONCRETO DE FACHADA, COM COLHER DE PEDREIRO.  ARGAMASSA TRAÇO 1:3 COM PREPARO EM BETONEIRA 400L. AF_06/2014</v>
      </c>
      <c r="F64" s="89" t="str">
        <f>IFERROR(VLOOKUP($C64,'SINAPI-MT JULHO 2021'!$A$1:$D$11508,3,0),IFERROR(VLOOKUP($C64,'4-COMPO.ADM.PRF '!$B$12:$I$544,5,0),""))</f>
        <v>M2</v>
      </c>
      <c r="G64" s="11">
        <v>54</v>
      </c>
      <c r="H64" s="88">
        <f>IFERROR(VLOOKUP($C64,'SINAPI-MT JULHO 2021'!$A$1:$D$11508,4,0),IFERROR(VLOOKUP($C64,'4-COMPO.ADM.PRF '!$B$12:$I$544,8,0),""))</f>
        <v>6.19</v>
      </c>
      <c r="I64" s="90">
        <f>TRUNC(H64*'8-BDI'!$E$27,2)</f>
        <v>7.93</v>
      </c>
      <c r="J64" s="43">
        <f t="shared" ref="J64:J67" si="44">TRUNC(G64*H64,2)</f>
        <v>334.26</v>
      </c>
      <c r="K64" s="101">
        <f t="shared" ref="K64:K67" si="45">TRUNC(G64*I64,2)</f>
        <v>428.22</v>
      </c>
      <c r="L64" s="80"/>
    </row>
    <row r="65" spans="1:12" s="92" customFormat="1" ht="60">
      <c r="A65" s="80"/>
      <c r="B65" s="12" t="s">
        <v>12611</v>
      </c>
      <c r="C65" s="14">
        <v>87529</v>
      </c>
      <c r="D65" s="14" t="s">
        <v>9</v>
      </c>
      <c r="E65" s="188" t="str">
        <f>IFERROR(VLOOKUP($C65,'SINAPI-MT JULHO 2021'!$A$1:$D$11508,2,0),IFERROR(VLOOKUP($C65,'4-COMPO.ADM.PRF '!$B$12:$I$544,4,0),""))</f>
        <v>MASSA ÚNICA, PARA RECEBIMENTO DE PINTURA, EM ARGAMASSA TRAÇO 1:2:8, PREPARO MECÂNICO COM BETONEIRA 400L, APLICADA MANUALMENTE EM FACES INTERNAS DE PAREDES, ESPESSURA DE 20MM, COM EXECUÇÃO DE TALISCAS. AF_06/2014</v>
      </c>
      <c r="F65" s="89" t="str">
        <f>IFERROR(VLOOKUP($C65,'SINAPI-MT JULHO 2021'!$A$1:$D$11508,3,0),IFERROR(VLOOKUP($C65,'4-COMPO.ADM.PRF '!$B$12:$I$544,5,0),""))</f>
        <v>M2</v>
      </c>
      <c r="G65" s="11">
        <v>54</v>
      </c>
      <c r="H65" s="88">
        <f>IFERROR(VLOOKUP($C65,'SINAPI-MT JULHO 2021'!$A$1:$D$11508,4,0),IFERROR(VLOOKUP($C65,'4-COMPO.ADM.PRF '!$B$12:$I$544,8,0),""))</f>
        <v>26.15</v>
      </c>
      <c r="I65" s="90">
        <f>TRUNC(H65*'8-BDI'!$E$27,2)</f>
        <v>33.53</v>
      </c>
      <c r="J65" s="43">
        <f t="shared" si="44"/>
        <v>1412.1</v>
      </c>
      <c r="K65" s="101">
        <f t="shared" si="45"/>
        <v>1810.62</v>
      </c>
      <c r="L65" s="80"/>
    </row>
    <row r="66" spans="1:12" s="92" customFormat="1" ht="15">
      <c r="A66" s="80"/>
      <c r="B66" s="12" t="s">
        <v>12612</v>
      </c>
      <c r="C66" s="14">
        <v>88485</v>
      </c>
      <c r="D66" s="14" t="s">
        <v>9</v>
      </c>
      <c r="E66" s="188" t="str">
        <f>IFERROR(VLOOKUP($C66,'SINAPI-MT JULHO 2021'!$A$1:$D$11508,2,0),IFERROR(VLOOKUP($C66,'4-COMPO.ADM.PRF '!$B$12:$I$544,4,0),""))</f>
        <v>APLICAÇÃO DE FUNDO SELADOR ACRÍLICO EM PAREDES, UMA DEMÃO. AF_06/2014</v>
      </c>
      <c r="F66" s="89" t="str">
        <f>IFERROR(VLOOKUP($C66,'SINAPI-MT JULHO 2021'!$A$1:$D$11508,3,0),IFERROR(VLOOKUP($C66,'4-COMPO.ADM.PRF '!$B$12:$I$544,5,0),""))</f>
        <v>M2</v>
      </c>
      <c r="G66" s="11">
        <v>54</v>
      </c>
      <c r="H66" s="88">
        <f>IFERROR(VLOOKUP($C66,'SINAPI-MT JULHO 2021'!$A$1:$D$11508,4,0),IFERROR(VLOOKUP($C66,'4-COMPO.ADM.PRF '!$B$12:$I$544,8,0),""))</f>
        <v>1.57</v>
      </c>
      <c r="I66" s="90">
        <f>TRUNC(H66*'8-BDI'!$E$27,2)</f>
        <v>2.0099999999999998</v>
      </c>
      <c r="J66" s="43">
        <f t="shared" si="44"/>
        <v>84.78</v>
      </c>
      <c r="K66" s="101">
        <f t="shared" si="45"/>
        <v>108.54</v>
      </c>
      <c r="L66" s="80"/>
    </row>
    <row r="67" spans="1:12" s="92" customFormat="1" ht="30">
      <c r="A67" s="80"/>
      <c r="B67" s="12" t="s">
        <v>12613</v>
      </c>
      <c r="C67" s="14">
        <v>96135</v>
      </c>
      <c r="D67" s="14" t="s">
        <v>9</v>
      </c>
      <c r="E67" s="188" t="str">
        <f>IFERROR(VLOOKUP($C67,'SINAPI-MT JULHO 2021'!$A$1:$D$11508,2,0),IFERROR(VLOOKUP($C67,'4-COMPO.ADM.PRF '!$B$12:$I$544,4,0),""))</f>
        <v>APLICAÇÃO MANUAL DE MASSA ACRÍLICA EM PAREDES EXTERNAS DE CASAS, DUAS DEMÃOS. AF_05/2017</v>
      </c>
      <c r="F67" s="89" t="str">
        <f>IFERROR(VLOOKUP($C67,'SINAPI-MT JULHO 2021'!$A$1:$D$11508,3,0),IFERROR(VLOOKUP($C67,'4-COMPO.ADM.PRF '!$B$12:$I$544,5,0),""))</f>
        <v>M2</v>
      </c>
      <c r="G67" s="11">
        <v>54</v>
      </c>
      <c r="H67" s="88">
        <f>IFERROR(VLOOKUP($C67,'SINAPI-MT JULHO 2021'!$A$1:$D$11508,4,0),IFERROR(VLOOKUP($C67,'4-COMPO.ADM.PRF '!$B$12:$I$544,8,0),""))</f>
        <v>20.54</v>
      </c>
      <c r="I67" s="90">
        <f>TRUNC(H67*'8-BDI'!$E$27,2)</f>
        <v>26.34</v>
      </c>
      <c r="J67" s="43">
        <f t="shared" si="44"/>
        <v>1109.1600000000001</v>
      </c>
      <c r="K67" s="101">
        <f t="shared" si="45"/>
        <v>1422.36</v>
      </c>
      <c r="L67" s="80"/>
    </row>
    <row r="68" spans="1:12" s="92" customFormat="1" ht="15">
      <c r="A68" s="313"/>
      <c r="B68" s="170" t="s">
        <v>6637</v>
      </c>
      <c r="C68" s="171"/>
      <c r="D68" s="172"/>
      <c r="E68" s="173" t="s">
        <v>7176</v>
      </c>
      <c r="F68" s="174"/>
      <c r="G68" s="175"/>
      <c r="H68" s="176"/>
      <c r="I68" s="176"/>
      <c r="J68" s="177"/>
      <c r="K68" s="178"/>
      <c r="L68" s="313"/>
    </row>
    <row r="69" spans="1:12" s="92" customFormat="1" ht="60">
      <c r="A69" s="313"/>
      <c r="B69" s="12" t="s">
        <v>12614</v>
      </c>
      <c r="C69" s="14">
        <v>87546</v>
      </c>
      <c r="D69" s="14" t="s">
        <v>9</v>
      </c>
      <c r="E69" s="188" t="str">
        <f>IFERROR(VLOOKUP($C69,'SINAPI-MT JULHO 2021'!$A$1:$D$11508,2,0),IFERROR(VLOOKUP($C69,'4-COMPO.ADM.PRF '!$B$12:$I$544,4,0),""))</f>
        <v>EMBOÇO, PARA RECEBIMENTO DE CERÂMICA, EM ARGAMASSA TRAÇO 1:2:8, PREPARO MANUAL, APLICADO MANUALMENTE EM FACES INTERNAS DE PAREDES, PARA AMBIENTE COM ÁREA MENOR QUE 5M2, ESPESSURA DE 10MM, COM EXECUÇÃO DE TALISCAS. AF_06/2014</v>
      </c>
      <c r="F69" s="89" t="str">
        <f>IFERROR(VLOOKUP($C69,'SINAPI-MT JULHO 2021'!$A$1:$D$11508,3,0),IFERROR(VLOOKUP($C69,'4-COMPO.ADM.PRF '!$B$12:$I$544,5,0),""))</f>
        <v>M2</v>
      </c>
      <c r="G69" s="11">
        <v>119.83</v>
      </c>
      <c r="H69" s="88">
        <f>IFERROR(VLOOKUP($C69,'SINAPI-MT JULHO 2021'!$A$1:$D$11508,4,0),IFERROR(VLOOKUP($C69,'4-COMPO.ADM.PRF '!$B$12:$I$544,8,0),""))</f>
        <v>21.12</v>
      </c>
      <c r="I69" s="90">
        <f>TRUNC(H69*'8-BDI'!$E$27,2)</f>
        <v>27.08</v>
      </c>
      <c r="J69" s="43">
        <f t="shared" ref="J69:J70" si="46">TRUNC(G69*H69,2)</f>
        <v>2530.8000000000002</v>
      </c>
      <c r="K69" s="101">
        <f t="shared" ref="K69:K70" si="47">TRUNC(G69*I69,2)</f>
        <v>3244.99</v>
      </c>
      <c r="L69" s="313"/>
    </row>
    <row r="70" spans="1:12" s="92" customFormat="1" ht="45">
      <c r="A70" s="313"/>
      <c r="B70" s="12" t="s">
        <v>12615</v>
      </c>
      <c r="C70" s="14">
        <v>87273</v>
      </c>
      <c r="D70" s="14" t="s">
        <v>9</v>
      </c>
      <c r="E70" s="188" t="str">
        <f>IFERROR(VLOOKUP($C70,'SINAPI-MT JULHO 2021'!$A$1:$D$11508,2,0),IFERROR(VLOOKUP($C70,'4-COMPO.ADM.PRF '!$B$12:$I$544,4,0),""))</f>
        <v>REVESTIMENTO CERÂMICO PARA PAREDES INTERNAS COM PLACAS TIPO ESMALTADA EXTRA DE DIMENSÕES 33X45 CM APLICADAS EM AMBIENTES DE ÁREA MAIOR QUE 5 M² NA ALTURA INTEIRA DAS PAREDES. AF_06/2014</v>
      </c>
      <c r="F70" s="89" t="str">
        <f>IFERROR(VLOOKUP($C70,'SINAPI-MT JULHO 2021'!$A$1:$D$11508,3,0),IFERROR(VLOOKUP($C70,'4-COMPO.ADM.PRF '!$B$12:$I$544,5,0),""))</f>
        <v>M2</v>
      </c>
      <c r="G70" s="11">
        <v>119.83</v>
      </c>
      <c r="H70" s="88">
        <f>IFERROR(VLOOKUP($C70,'SINAPI-MT JULHO 2021'!$A$1:$D$11508,4,0),IFERROR(VLOOKUP($C70,'4-COMPO.ADM.PRF '!$B$12:$I$544,8,0),""))</f>
        <v>53.7</v>
      </c>
      <c r="I70" s="90">
        <f>TRUNC(H70*'8-BDI'!$E$27,2)</f>
        <v>68.86</v>
      </c>
      <c r="J70" s="43">
        <f t="shared" si="46"/>
        <v>6434.87</v>
      </c>
      <c r="K70" s="101">
        <f t="shared" si="47"/>
        <v>8251.49</v>
      </c>
      <c r="L70" s="313"/>
    </row>
    <row r="71" spans="1:12" s="92" customFormat="1" ht="19.5" customHeight="1">
      <c r="A71" s="80"/>
      <c r="B71" s="429" t="s">
        <v>6650</v>
      </c>
      <c r="C71" s="430"/>
      <c r="D71" s="430"/>
      <c r="E71" s="430"/>
      <c r="F71" s="430"/>
      <c r="G71" s="430"/>
      <c r="H71" s="430"/>
      <c r="I71" s="116"/>
      <c r="J71" s="102">
        <f>TRUNC(SUM(J64:J70),2)</f>
        <v>11905.97</v>
      </c>
      <c r="K71" s="102">
        <f>TRUNC(SUM(K64:K70),2)</f>
        <v>15266.22</v>
      </c>
      <c r="L71" s="80"/>
    </row>
    <row r="72" spans="1:12" s="92" customFormat="1" ht="19.5" customHeight="1">
      <c r="A72" s="196"/>
      <c r="B72" s="228" t="s">
        <v>6627</v>
      </c>
      <c r="C72" s="229"/>
      <c r="D72" s="230"/>
      <c r="E72" s="231" t="s">
        <v>6948</v>
      </c>
      <c r="F72" s="232"/>
      <c r="G72" s="233"/>
      <c r="H72" s="234"/>
      <c r="I72" s="234"/>
      <c r="J72" s="235"/>
      <c r="K72" s="236"/>
      <c r="L72" s="196"/>
    </row>
    <row r="73" spans="1:12" s="92" customFormat="1" ht="41.25" customHeight="1">
      <c r="A73" s="196"/>
      <c r="B73" s="12" t="s">
        <v>6638</v>
      </c>
      <c r="C73" s="14">
        <v>92606</v>
      </c>
      <c r="D73" s="14" t="s">
        <v>9</v>
      </c>
      <c r="E73" s="188" t="str">
        <f>IFERROR(VLOOKUP($C73,'SINAPI-MT JULHO 2021'!$A$1:$D$11508,2,0),IFERROR(VLOOKUP($C73,'4-COMPO.ADM.PRF '!$B$12:$I$544,4,0),""))</f>
        <v>FABRICAÇÃO E INSTALAÇÃO DE TESOURA INTEIRA EM AÇO, VÃO DE 5 M, PARA TELHA ONDULADA DE FIBROCIMENTO, METÁLICA, PLÁSTICA OU TERMOACÚSTICA, INCLUSO IÇAMENTO. AF_12/2015</v>
      </c>
      <c r="F73" s="89" t="str">
        <f>IFERROR(VLOOKUP($C73,'SINAPI-MT JULHO 2021'!$A$1:$D$11508,3,0),IFERROR(VLOOKUP($C73,'4-COMPO.ADM.PRF '!$B$12:$I$544,5,0),""))</f>
        <v>UN</v>
      </c>
      <c r="G73" s="11">
        <v>5</v>
      </c>
      <c r="H73" s="88">
        <f>IFERROR(VLOOKUP($C73,'SINAPI-MT JULHO 2021'!$A$1:$D$11508,4,0),IFERROR(VLOOKUP($C73,'4-COMPO.ADM.PRF '!$B$12:$I$544,8,0),""))</f>
        <v>949.15</v>
      </c>
      <c r="I73" s="90">
        <f>TRUNC(H73*'8-BDI'!$E$27,2)</f>
        <v>1217.18</v>
      </c>
      <c r="J73" s="43">
        <f t="shared" ref="J73" si="48">TRUNC(G73*H73,2)</f>
        <v>4745.75</v>
      </c>
      <c r="K73" s="101">
        <f t="shared" ref="K73" si="49">TRUNC(G73*I73,2)</f>
        <v>6085.9</v>
      </c>
      <c r="L73" s="196"/>
    </row>
    <row r="74" spans="1:12" s="92" customFormat="1" ht="45">
      <c r="A74" s="196"/>
      <c r="B74" s="12" t="s">
        <v>6639</v>
      </c>
      <c r="C74" s="14">
        <v>92580</v>
      </c>
      <c r="D74" s="14" t="s">
        <v>9</v>
      </c>
      <c r="E74" s="188" t="str">
        <f>IFERROR(VLOOKUP($C74,'SINAPI-MT JULHO 2021'!$A$1:$D$11508,2,0),IFERROR(VLOOKUP($C74,'4-COMPO.ADM.PRF '!$B$12:$I$544,4,0),""))</f>
        <v>TRAMA DE AÇO COMPOSTA POR TERÇAS PARA TELHADOS DE ATÉ 2 ÁGUAS PARA TELHA ONDULADA DE FIBROCIMENTO, METÁLICA, PLÁSTICA OU TERMOACÚSTICA, INCLUSO TRANSPORTE VERTICAL. AF_07/2019</v>
      </c>
      <c r="F74" s="89" t="str">
        <f>IFERROR(VLOOKUP($C74,'SINAPI-MT JULHO 2021'!$A$1:$D$11508,3,0),IFERROR(VLOOKUP($C74,'4-COMPO.ADM.PRF '!$B$12:$I$544,5,0),""))</f>
        <v>M2</v>
      </c>
      <c r="G74" s="11">
        <v>133.06</v>
      </c>
      <c r="H74" s="88">
        <f>IFERROR(VLOOKUP($C74,'SINAPI-MT JULHO 2021'!$A$1:$D$11508,4,0),IFERROR(VLOOKUP($C74,'4-COMPO.ADM.PRF '!$B$12:$I$544,8,0),""))</f>
        <v>50.2</v>
      </c>
      <c r="I74" s="90">
        <f>TRUNC(H74*'8-BDI'!$E$27,2)</f>
        <v>64.37</v>
      </c>
      <c r="J74" s="43">
        <f t="shared" ref="J74" si="50">TRUNC(G74*H74,2)</f>
        <v>6679.61</v>
      </c>
      <c r="K74" s="101">
        <f t="shared" ref="K74" si="51">TRUNC(G74*I74,2)</f>
        <v>8565.07</v>
      </c>
      <c r="L74" s="196"/>
    </row>
    <row r="75" spans="1:12" s="92" customFormat="1" ht="45">
      <c r="A75" s="313"/>
      <c r="B75" s="12" t="s">
        <v>6640</v>
      </c>
      <c r="C75" s="14">
        <v>94210</v>
      </c>
      <c r="D75" s="14" t="s">
        <v>9</v>
      </c>
      <c r="E75" s="188" t="str">
        <f>IFERROR(VLOOKUP($C75,'SINAPI-MT JULHO 2021'!$A$1:$D$11508,2,0),IFERROR(VLOOKUP($C75,'4-COMPO.ADM.PRF '!$B$12:$I$544,4,0),""))</f>
        <v>TELHAMENTO COM TELHA ONDULADA DE FIBROCIMENTO E = 6 MM, COM RECOBRIMENTO LATERAL DE 1 1/4 DE ONDA PARA TELHADO COM INCLINAÇÃO MÁXIMA DE 10°, COM ATÉ 2 ÁGUAS, INCLUSO IÇAMENTO. AF_07/2019</v>
      </c>
      <c r="F75" s="89" t="str">
        <f>IFERROR(VLOOKUP($C75,'SINAPI-MT JULHO 2021'!$A$1:$D$11508,3,0),IFERROR(VLOOKUP($C75,'4-COMPO.ADM.PRF '!$B$12:$I$544,5,0),""))</f>
        <v>M2</v>
      </c>
      <c r="G75" s="11">
        <v>133.06</v>
      </c>
      <c r="H75" s="88">
        <f>IFERROR(VLOOKUP($C75,'SINAPI-MT JULHO 2021'!$A$1:$D$11508,4,0),IFERROR(VLOOKUP($C75,'4-COMPO.ADM.PRF '!$B$12:$I$544,8,0),""))</f>
        <v>50.01</v>
      </c>
      <c r="I75" s="90">
        <f>TRUNC(H75*'8-BDI'!$E$27,2)</f>
        <v>64.13</v>
      </c>
      <c r="J75" s="43">
        <f t="shared" ref="J75" si="52">TRUNC(G75*H75,2)</f>
        <v>6654.33</v>
      </c>
      <c r="K75" s="101">
        <f t="shared" ref="K75" si="53">TRUNC(G75*I75,2)</f>
        <v>8533.1299999999992</v>
      </c>
      <c r="L75" s="313"/>
    </row>
    <row r="76" spans="1:12" s="92" customFormat="1" ht="30">
      <c r="A76" s="196"/>
      <c r="B76" s="12" t="s">
        <v>12616</v>
      </c>
      <c r="C76" s="14">
        <v>100719</v>
      </c>
      <c r="D76" s="14" t="s">
        <v>9</v>
      </c>
      <c r="E76" s="188" t="str">
        <f>IFERROR(VLOOKUP($C76,'SINAPI-MT JULHO 2021'!$A$1:$D$11508,2,0),IFERROR(VLOOKUP($C76,'4-COMPO.ADM.PRF '!$B$12:$I$544,4,0),""))</f>
        <v>PINTURA COM TINTA ALQUÍDICA DE FUNDO (TIPO ZARCÃO) PULVERIZADA SOBRE PERFIL METÁLICO EXECUTADO EM FÁBRICA (POR DEMÃO). AF_01/2020_P</v>
      </c>
      <c r="F76" s="89" t="str">
        <f>IFERROR(VLOOKUP($C76,'SINAPI-MT JULHO 2021'!$A$1:$D$11508,3,0),IFERROR(VLOOKUP($C76,'4-COMPO.ADM.PRF '!$B$12:$I$544,5,0),""))</f>
        <v>M2</v>
      </c>
      <c r="G76" s="11">
        <v>152.25</v>
      </c>
      <c r="H76" s="88">
        <f>IFERROR(VLOOKUP($C76,'SINAPI-MT JULHO 2021'!$A$1:$D$11508,4,0),IFERROR(VLOOKUP($C76,'4-COMPO.ADM.PRF '!$B$12:$I$544,8,0),""))</f>
        <v>7.05</v>
      </c>
      <c r="I76" s="90">
        <f>TRUNC(H76*'8-BDI'!$E$27,2)</f>
        <v>9.0399999999999991</v>
      </c>
      <c r="J76" s="43">
        <f t="shared" ref="J76" si="54">TRUNC(G76*H76,2)</f>
        <v>1073.3599999999999</v>
      </c>
      <c r="K76" s="101">
        <f t="shared" ref="K76" si="55">TRUNC(G76*I76,2)</f>
        <v>1376.34</v>
      </c>
      <c r="L76" s="196"/>
    </row>
    <row r="77" spans="1:12" s="92" customFormat="1" ht="30">
      <c r="A77" s="313"/>
      <c r="B77" s="12" t="s">
        <v>6641</v>
      </c>
      <c r="C77" s="14">
        <v>96116</v>
      </c>
      <c r="D77" s="14" t="s">
        <v>9</v>
      </c>
      <c r="E77" s="188" t="str">
        <f>IFERROR(VLOOKUP($C77,'SINAPI-MT JULHO 2021'!$A$1:$D$11508,2,0),IFERROR(VLOOKUP($C77,'4-COMPO.ADM.PRF '!$B$12:$I$544,4,0),""))</f>
        <v>FORRO EM RÉGUAS DE PVC, FRISADO, PARA AMBIENTES COMERCIAIS, INCLUSIVE ESTRUTURA DE FIXAÇÃO. AF_05/2017_P</v>
      </c>
      <c r="F77" s="89" t="str">
        <f>IFERROR(VLOOKUP($C77,'SINAPI-MT JULHO 2021'!$A$1:$D$11508,3,0),IFERROR(VLOOKUP($C77,'4-COMPO.ADM.PRF '!$B$12:$I$544,5,0),""))</f>
        <v>M2</v>
      </c>
      <c r="G77" s="11">
        <v>152.25</v>
      </c>
      <c r="H77" s="88">
        <f>IFERROR(VLOOKUP($C77,'SINAPI-MT JULHO 2021'!$A$1:$D$11508,4,0),IFERROR(VLOOKUP($C77,'4-COMPO.ADM.PRF '!$B$12:$I$544,8,0),""))</f>
        <v>61.68</v>
      </c>
      <c r="I77" s="90">
        <f>TRUNC(H77*'8-BDI'!$E$27,2)</f>
        <v>79.09</v>
      </c>
      <c r="J77" s="43">
        <f t="shared" ref="J77" si="56">TRUNC(G77*H77,2)</f>
        <v>9390.7800000000007</v>
      </c>
      <c r="K77" s="101">
        <f t="shared" ref="K77" si="57">TRUNC(G77*I77,2)</f>
        <v>12041.45</v>
      </c>
      <c r="L77" s="313"/>
    </row>
    <row r="78" spans="1:12" s="92" customFormat="1" ht="30">
      <c r="A78" s="196"/>
      <c r="B78" s="12" t="s">
        <v>12631</v>
      </c>
      <c r="C78" s="14" t="s">
        <v>6949</v>
      </c>
      <c r="D78" s="14" t="s">
        <v>632</v>
      </c>
      <c r="E78" s="188" t="str">
        <f>IFERROR(VLOOKUP($C78,'SINAPI-MT JULHO 2021'!$A$1:$D$11508,2,0),IFERROR(VLOOKUP($C78,'4-COMPO.ADM.PRF '!$B$12:$I$544,4,0),""))</f>
        <v>ACABAMENTO DE BEIRAL METÁLICO HORIZONTAL L=20CM, COM PINTURA, FORNECIMENTO E INSTALAÇÃO</v>
      </c>
      <c r="F78" s="89" t="str">
        <f>IFERROR(VLOOKUP($C78,'SINAPI-MT JULHO 2021'!$A$1:$D$11508,3,0),IFERROR(VLOOKUP($C78,'4-COMPO.ADM.PRF '!$B$12:$I$544,5,0),""))</f>
        <v>M</v>
      </c>
      <c r="G78" s="11">
        <v>64</v>
      </c>
      <c r="H78" s="88">
        <f>IFERROR(VLOOKUP($C78,'SINAPI-MT JULHO 2021'!$A$1:$D$11508,4,0),IFERROR(VLOOKUP($C78,'4-COMPO.ADM.PRF '!$B$12:$I$544,8,0),""))</f>
        <v>84.95</v>
      </c>
      <c r="I78" s="90">
        <f>TRUNC(H78*'8-BDI'!$E$27,2)</f>
        <v>108.93</v>
      </c>
      <c r="J78" s="43">
        <f t="shared" ref="J78" si="58">TRUNC(G78*H78,2)</f>
        <v>5436.8</v>
      </c>
      <c r="K78" s="101">
        <f t="shared" ref="K78" si="59">TRUNC(G78*I78,2)</f>
        <v>6971.52</v>
      </c>
      <c r="L78" s="196"/>
    </row>
    <row r="79" spans="1:12" s="92" customFormat="1" ht="15">
      <c r="A79" s="196"/>
      <c r="B79" s="429" t="s">
        <v>6650</v>
      </c>
      <c r="C79" s="430"/>
      <c r="D79" s="430"/>
      <c r="E79" s="430"/>
      <c r="F79" s="430"/>
      <c r="G79" s="430"/>
      <c r="H79" s="430"/>
      <c r="I79" s="116"/>
      <c r="J79" s="102">
        <f>TRUNC(SUM(J73:J78),2)</f>
        <v>33980.629999999997</v>
      </c>
      <c r="K79" s="102">
        <f>TRUNC(SUM(K73:K78),2)</f>
        <v>43573.41</v>
      </c>
      <c r="L79" s="196"/>
    </row>
    <row r="80" spans="1:12" s="92" customFormat="1" ht="15">
      <c r="A80" s="196"/>
      <c r="B80" s="228" t="s">
        <v>6631</v>
      </c>
      <c r="C80" s="229"/>
      <c r="D80" s="230"/>
      <c r="E80" s="231" t="s">
        <v>6951</v>
      </c>
      <c r="F80" s="232"/>
      <c r="G80" s="233"/>
      <c r="H80" s="234"/>
      <c r="I80" s="234"/>
      <c r="J80" s="235"/>
      <c r="K80" s="236"/>
      <c r="L80" s="196"/>
    </row>
    <row r="81" spans="1:14" s="92" customFormat="1" ht="49.5" customHeight="1">
      <c r="A81" s="196"/>
      <c r="B81" s="12" t="s">
        <v>6642</v>
      </c>
      <c r="C81" s="14" t="s">
        <v>6955</v>
      </c>
      <c r="D81" s="14" t="s">
        <v>632</v>
      </c>
      <c r="E81" s="188" t="str">
        <f>IFERROR(VLOOKUP($C81,'SINAPI-MT JULHO 2021'!$A$1:$D$11508,2,0),IFERROR(VLOOKUP($C81,'4-COMPO.ADM.PRF '!$B$12:$I$544,4,0),""))</f>
        <v>PORTA DE FERRO, DE ABRIR, TIPO CHAPA CORRUGADA, COM GUARNICOES E FECHADURA, FORNECIMENTO E INSTALAÇÃO (0,90 X 2,10)M</v>
      </c>
      <c r="F81" s="89" t="str">
        <f>IFERROR(VLOOKUP($C81,'SINAPI-MT JULHO 2021'!$A$1:$D$11508,3,0),IFERROR(VLOOKUP($C81,'4-COMPO.ADM.PRF '!$B$12:$I$544,5,0),""))</f>
        <v>UN</v>
      </c>
      <c r="G81" s="11">
        <v>2</v>
      </c>
      <c r="H81" s="88">
        <f>IFERROR(VLOOKUP($C81,'SINAPI-MT JULHO 2021'!$A$1:$D$11508,4,0),IFERROR(VLOOKUP($C81,'4-COMPO.ADM.PRF '!$B$12:$I$544,8,0),""))</f>
        <v>844.76</v>
      </c>
      <c r="I81" s="90">
        <f>TRUNC(H81*'8-BDI'!$E$27,2)</f>
        <v>1083.32</v>
      </c>
      <c r="J81" s="43">
        <f t="shared" ref="J81:J82" si="60">TRUNC(G81*H81,2)</f>
        <v>1689.52</v>
      </c>
      <c r="K81" s="101">
        <f t="shared" ref="K81:K82" si="61">TRUNC(G81*I81,2)</f>
        <v>2166.64</v>
      </c>
      <c r="L81" s="196"/>
    </row>
    <row r="82" spans="1:14" s="92" customFormat="1" ht="46.5" customHeight="1">
      <c r="A82" s="196"/>
      <c r="B82" s="12" t="s">
        <v>6643</v>
      </c>
      <c r="C82" s="14" t="s">
        <v>6956</v>
      </c>
      <c r="D82" s="14" t="s">
        <v>632</v>
      </c>
      <c r="E82" s="188" t="str">
        <f>IFERROR(VLOOKUP($C82,'SINAPI-MT JULHO 2021'!$A$1:$D$11508,2,0),IFERROR(VLOOKUP($C82,'4-COMPO.ADM.PRF '!$B$12:$I$544,4,0),""))</f>
        <v>PORTA DE FERRO, DE ABRIR, TIPO CHAPA CORRUGADA, COM GUARNICOES E FECHADURA, FORNECIMENTO E INSTALAÇÃO (0,80 X 2,10)M</v>
      </c>
      <c r="F82" s="89" t="str">
        <f>IFERROR(VLOOKUP($C82,'SINAPI-MT JULHO 2021'!$A$1:$D$11508,3,0),IFERROR(VLOOKUP($C82,'4-COMPO.ADM.PRF '!$B$12:$I$544,5,0),""))</f>
        <v>UN</v>
      </c>
      <c r="G82" s="11">
        <v>3</v>
      </c>
      <c r="H82" s="88">
        <f>IFERROR(VLOOKUP($C82,'SINAPI-MT JULHO 2021'!$A$1:$D$11508,4,0),IFERROR(VLOOKUP($C82,'4-COMPO.ADM.PRF '!$B$12:$I$544,8,0),""))</f>
        <v>813.26</v>
      </c>
      <c r="I82" s="90">
        <f>TRUNC(H82*'8-BDI'!$E$27,2)</f>
        <v>1042.92</v>
      </c>
      <c r="J82" s="43">
        <f t="shared" si="60"/>
        <v>2439.7800000000002</v>
      </c>
      <c r="K82" s="101">
        <f t="shared" si="61"/>
        <v>3128.76</v>
      </c>
      <c r="L82" s="196"/>
    </row>
    <row r="83" spans="1:14" s="92" customFormat="1" ht="30">
      <c r="A83" s="196"/>
      <c r="B83" s="12" t="s">
        <v>7237</v>
      </c>
      <c r="C83" s="14">
        <v>91341</v>
      </c>
      <c r="D83" s="14" t="s">
        <v>9</v>
      </c>
      <c r="E83" s="188" t="str">
        <f>IFERROR(VLOOKUP($C83,'SINAPI-MT JULHO 2021'!$A$1:$D$11508,2,0),IFERROR(VLOOKUP($C83,'4-COMPO.ADM.PRF '!$B$12:$I$544,4,0),""))</f>
        <v>PORTA EM ALUMÍNIO DE ABRIR TIPO VENEZIANA COM GUARNIÇÃO, FIXAÇÃO COM PARAFUSOS - FORNECIMENTO E INSTALAÇÃO. AF_12/2019</v>
      </c>
      <c r="F83" s="89" t="str">
        <f>IFERROR(VLOOKUP($C83,'SINAPI-MT JULHO 2021'!$A$1:$D$11508,3,0),IFERROR(VLOOKUP($C83,'4-COMPO.ADM.PRF '!$B$12:$I$544,5,0),""))</f>
        <v>M2</v>
      </c>
      <c r="G83" s="11">
        <v>12.96</v>
      </c>
      <c r="H83" s="88">
        <f>IFERROR(VLOOKUP($C83,'SINAPI-MT JULHO 2021'!$A$1:$D$11508,4,0),IFERROR(VLOOKUP($C83,'4-COMPO.ADM.PRF '!$B$12:$I$544,8,0),""))</f>
        <v>519.91</v>
      </c>
      <c r="I83" s="90">
        <f>TRUNC(H83*'8-BDI'!$E$27,2)</f>
        <v>666.73</v>
      </c>
      <c r="J83" s="43">
        <f t="shared" ref="J83:J85" si="62">TRUNC(G83*H83,2)</f>
        <v>6738.03</v>
      </c>
      <c r="K83" s="101">
        <f t="shared" ref="K83:K85" si="63">TRUNC(G83*I83,2)</f>
        <v>8640.82</v>
      </c>
      <c r="L83" s="196"/>
    </row>
    <row r="84" spans="1:14" s="92" customFormat="1" ht="45">
      <c r="A84" s="313"/>
      <c r="B84" s="12" t="s">
        <v>6644</v>
      </c>
      <c r="C84" s="14">
        <v>94573</v>
      </c>
      <c r="D84" s="14" t="s">
        <v>9</v>
      </c>
      <c r="E84" s="188" t="str">
        <f>IFERROR(VLOOKUP($C84,'SINAPI-MT JULHO 2021'!$A$1:$D$11508,2,0),IFERROR(VLOOKUP($C84,'4-COMPO.ADM.PRF '!$B$12:$I$544,4,0),""))</f>
        <v>JANELA DE ALUMÍNIO DE CORRER COM 4 FOLHAS PARA VIDROS, COM VIDROS, BATENTE, ACABAMENTO COM ACETATO OU BRILHANTE E FERRAGENS. EXCLUSIVE ALIZAR E CONTRAMARCO. FORNECIMENTO E INSTALAÇÃO. AF_12/2019</v>
      </c>
      <c r="F84" s="89" t="str">
        <f>IFERROR(VLOOKUP($C84,'SINAPI-MT JULHO 2021'!$A$1:$D$11508,3,0),IFERROR(VLOOKUP($C84,'4-COMPO.ADM.PRF '!$B$12:$I$544,5,0),""))</f>
        <v>M2</v>
      </c>
      <c r="G84" s="11">
        <v>2.4</v>
      </c>
      <c r="H84" s="88">
        <f>IFERROR(VLOOKUP($C84,'SINAPI-MT JULHO 2021'!$A$1:$D$11508,4,0),IFERROR(VLOOKUP($C84,'4-COMPO.ADM.PRF '!$B$12:$I$544,8,0),""))</f>
        <v>562.99</v>
      </c>
      <c r="I84" s="90">
        <f>TRUNC(H84*'8-BDI'!$E$27,2)</f>
        <v>721.97</v>
      </c>
      <c r="J84" s="43">
        <f t="shared" ref="J84" si="64">TRUNC(G84*H84,2)</f>
        <v>1351.17</v>
      </c>
      <c r="K84" s="101">
        <f t="shared" ref="K84" si="65">TRUNC(G84*I84,2)</f>
        <v>1732.72</v>
      </c>
      <c r="L84" s="313"/>
    </row>
    <row r="85" spans="1:14" s="92" customFormat="1" ht="45.75" customHeight="1">
      <c r="A85" s="196"/>
      <c r="B85" s="12" t="s">
        <v>6645</v>
      </c>
      <c r="C85" s="14">
        <v>94569</v>
      </c>
      <c r="D85" s="14" t="s">
        <v>9</v>
      </c>
      <c r="E85" s="188" t="str">
        <f>IFERROR(VLOOKUP($C85,'SINAPI-MT JULHO 2021'!$A$1:$D$11508,2,0),IFERROR(VLOOKUP($C85,'4-COMPO.ADM.PRF '!$B$12:$I$544,4,0),""))</f>
        <v>JANELA DE ALUMÍNIO TIPO MAXIM-AR, COM VIDROS, BATENTE E FERRAGENS. EXCLUSIVE ALIZAR, ACABAMENTO E CONTRAMARCO. FORNECIMENTO E INSTALAÇÃO. AF_12/2019</v>
      </c>
      <c r="F85" s="89" t="str">
        <f>IFERROR(VLOOKUP($C85,'SINAPI-MT JULHO 2021'!$A$1:$D$11508,3,0),IFERROR(VLOOKUP($C85,'4-COMPO.ADM.PRF '!$B$12:$I$544,5,0),""))</f>
        <v>M2</v>
      </c>
      <c r="G85" s="11">
        <v>9.24</v>
      </c>
      <c r="H85" s="88">
        <f>IFERROR(VLOOKUP($C85,'SINAPI-MT JULHO 2021'!$A$1:$D$11508,4,0),IFERROR(VLOOKUP($C85,'4-COMPO.ADM.PRF '!$B$12:$I$544,8,0),""))</f>
        <v>789.93</v>
      </c>
      <c r="I85" s="90">
        <f>TRUNC(H85*'8-BDI'!$E$27,2)</f>
        <v>1013</v>
      </c>
      <c r="J85" s="43">
        <f t="shared" si="62"/>
        <v>7298.95</v>
      </c>
      <c r="K85" s="101">
        <f t="shared" si="63"/>
        <v>9360.1200000000008</v>
      </c>
      <c r="L85" s="196"/>
    </row>
    <row r="86" spans="1:14" s="92" customFormat="1" ht="19.5" customHeight="1">
      <c r="A86" s="196"/>
      <c r="B86" s="429" t="s">
        <v>6650</v>
      </c>
      <c r="C86" s="430"/>
      <c r="D86" s="430"/>
      <c r="E86" s="430"/>
      <c r="F86" s="430"/>
      <c r="G86" s="430"/>
      <c r="H86" s="430"/>
      <c r="I86" s="116"/>
      <c r="J86" s="102">
        <f>TRUNC(SUM(J81:J85),2)</f>
        <v>19517.45</v>
      </c>
      <c r="K86" s="102">
        <f>TRUNC(SUM(K81:K85),2)</f>
        <v>25029.06</v>
      </c>
      <c r="L86" s="196"/>
    </row>
    <row r="87" spans="1:14" s="92" customFormat="1" ht="15">
      <c r="A87" s="80"/>
      <c r="B87" s="228" t="s">
        <v>6632</v>
      </c>
      <c r="C87" s="229"/>
      <c r="D87" s="230"/>
      <c r="E87" s="231" t="s">
        <v>3268</v>
      </c>
      <c r="F87" s="232"/>
      <c r="G87" s="233"/>
      <c r="H87" s="234"/>
      <c r="I87" s="234"/>
      <c r="J87" s="235"/>
      <c r="K87" s="236"/>
      <c r="L87" s="80"/>
    </row>
    <row r="88" spans="1:14" s="80" customFormat="1" ht="45">
      <c r="B88" s="12" t="s">
        <v>12617</v>
      </c>
      <c r="C88" s="14">
        <v>94990</v>
      </c>
      <c r="D88" s="14" t="s">
        <v>9</v>
      </c>
      <c r="E88" s="188" t="str">
        <f>IFERROR(VLOOKUP($C88,'SINAPI-MT JULHO 2021'!$A$1:$D$11508,2,0),IFERROR(VLOOKUP($C88,'4-COMPO.ADM.PRF '!$B$12:$I$544,4,0),""))</f>
        <v>EXECUÇÃO DE PASSEIO (CALÇADA) OU PISO DE CONCRETO COM CONCRETO MOLDADO IN LOCO, FEITO EM OBRA, ACABAMENTO CONVENCIONAL, NÃO ARMADO. AF_07/2016</v>
      </c>
      <c r="F88" s="89" t="str">
        <f>IFERROR(VLOOKUP($C88,'SINAPI-MT JULHO 2021'!$A$1:$D$11508,3,0),IFERROR(VLOOKUP($C88,'4-COMPO.ADM.PRF '!$B$12:$I$544,5,0),""))</f>
        <v>M3</v>
      </c>
      <c r="G88" s="11">
        <v>145.76</v>
      </c>
      <c r="H88" s="88">
        <f>IFERROR(VLOOKUP($C88,'SINAPI-MT JULHO 2021'!$A$1:$D$11508,4,0),IFERROR(VLOOKUP($C88,'4-COMPO.ADM.PRF '!$B$12:$I$544,8,0),""))</f>
        <v>598.4</v>
      </c>
      <c r="I88" s="90">
        <f>TRUNC(H88*'8-BDI'!$E$27,2)</f>
        <v>767.38</v>
      </c>
      <c r="J88" s="43">
        <f t="shared" ref="J88" si="66">TRUNC(G88*H88,2)</f>
        <v>87222.78</v>
      </c>
      <c r="K88" s="101">
        <f t="shared" ref="K88" si="67">TRUNC(G88*I88,2)</f>
        <v>111853.3</v>
      </c>
      <c r="L88" s="350"/>
      <c r="M88" s="350"/>
      <c r="N88" s="350"/>
    </row>
    <row r="89" spans="1:14" s="313" customFormat="1" ht="30">
      <c r="B89" s="12" t="s">
        <v>12618</v>
      </c>
      <c r="C89" s="14" t="s">
        <v>12589</v>
      </c>
      <c r="D89" s="14" t="s">
        <v>632</v>
      </c>
      <c r="E89" s="188" t="str">
        <f>IFERROR(VLOOKUP($C89,'SINAPI-MT JULHO 2021'!$A$1:$D$11508,2,0),IFERROR(VLOOKUP($C89,'4-COMPO.ADM.PRF '!$B$12:$I$544,4,0),""))</f>
        <v>PISO EM GRANILITE, MARMORITE OU GRANITINA EM AMBIENTES INTERNOS. AF_09/2020</v>
      </c>
      <c r="F89" s="89" t="str">
        <f>IFERROR(VLOOKUP($C89,'SINAPI-MT JULHO 2021'!$A$1:$D$11508,3,0),IFERROR(VLOOKUP($C89,'4-COMPO.ADM.PRF '!$B$12:$I$544,5,0),""))</f>
        <v>M</v>
      </c>
      <c r="G89" s="11">
        <v>99.32</v>
      </c>
      <c r="H89" s="88">
        <f>IFERROR(VLOOKUP($C89,'SINAPI-MT JULHO 2021'!$A$1:$D$11508,4,0),IFERROR(VLOOKUP($C89,'4-COMPO.ADM.PRF '!$B$12:$I$544,8,0),""))</f>
        <v>36.619999999999997</v>
      </c>
      <c r="I89" s="90">
        <f>TRUNC(H89*'8-BDI'!$E$27,2)</f>
        <v>46.96</v>
      </c>
      <c r="J89" s="43">
        <f t="shared" ref="J89" si="68">TRUNC(G89*H89,2)</f>
        <v>3637.09</v>
      </c>
      <c r="K89" s="101">
        <f t="shared" ref="K89" si="69">TRUNC(G89*I89,2)</f>
        <v>4664.0600000000004</v>
      </c>
    </row>
    <row r="90" spans="1:14" ht="15" customHeight="1">
      <c r="B90" s="429" t="s">
        <v>6650</v>
      </c>
      <c r="C90" s="430"/>
      <c r="D90" s="430"/>
      <c r="E90" s="430"/>
      <c r="F90" s="430"/>
      <c r="G90" s="430"/>
      <c r="H90" s="430"/>
      <c r="I90" s="116"/>
      <c r="J90" s="102">
        <f>TRUNC(SUM(J88:J89),2)</f>
        <v>90859.87</v>
      </c>
      <c r="K90" s="102">
        <f>TRUNC(SUM(K88:K89),2)</f>
        <v>116517.36</v>
      </c>
    </row>
    <row r="91" spans="1:14" s="197" customFormat="1" ht="27" customHeight="1">
      <c r="A91" s="196"/>
      <c r="B91" s="228" t="s">
        <v>6633</v>
      </c>
      <c r="C91" s="229"/>
      <c r="D91" s="230"/>
      <c r="E91" s="231" t="s">
        <v>6961</v>
      </c>
      <c r="F91" s="232"/>
      <c r="G91" s="233"/>
      <c r="H91" s="234"/>
      <c r="I91" s="234"/>
      <c r="J91" s="235"/>
      <c r="K91" s="236"/>
      <c r="L91" s="196"/>
    </row>
    <row r="92" spans="1:14" s="314" customFormat="1" ht="32.25" customHeight="1">
      <c r="A92" s="313"/>
      <c r="B92" s="12" t="s">
        <v>6646</v>
      </c>
      <c r="C92" s="14" t="s">
        <v>7241</v>
      </c>
      <c r="D92" s="14" t="s">
        <v>632</v>
      </c>
      <c r="E92" s="188" t="str">
        <f>IFERROR(VLOOKUP($C92,'SINAPI-MT JULHO 2021'!$A$1:$D$11508,2,0),IFERROR(VLOOKUP($C92,'4-COMPO.ADM.PRF '!$B$12:$I$544,4,0),""))</f>
        <v xml:space="preserve">FORNECIMENTO E INSTALAÇÃO DE BANCADAS EM GRANITO POLIDO ESP =2,5CM A 3,0CM </v>
      </c>
      <c r="F92" s="89" t="str">
        <f>IFERROR(VLOOKUP($C92,'SINAPI-MT JULHO 2021'!$A$1:$D$11508,3,0),IFERROR(VLOOKUP($C92,'4-COMPO.ADM.PRF '!$B$12:$I$544,5,0),""))</f>
        <v>M2</v>
      </c>
      <c r="G92" s="11">
        <v>2.59</v>
      </c>
      <c r="H92" s="88">
        <f>IFERROR(VLOOKUP($C92,'SINAPI-MT JULHO 2021'!$A$1:$D$11508,4,0),IFERROR(VLOOKUP($C92,'4-COMPO.ADM.PRF '!$B$12:$I$544,8,0),""))</f>
        <v>532.20000000000005</v>
      </c>
      <c r="I92" s="90">
        <f>TRUNC(H92*'8-BDI'!$E$27,2)</f>
        <v>682.49</v>
      </c>
      <c r="J92" s="43">
        <f t="shared" ref="J92" si="70">TRUNC(G92*H92,2)</f>
        <v>1378.39</v>
      </c>
      <c r="K92" s="101">
        <f t="shared" ref="K92" si="71">TRUNC(G92*I92,2)</f>
        <v>1767.64</v>
      </c>
      <c r="L92" s="313"/>
    </row>
    <row r="93" spans="1:14" s="197" customFormat="1" ht="45">
      <c r="A93" s="196"/>
      <c r="B93" s="12" t="s">
        <v>12619</v>
      </c>
      <c r="C93" s="14">
        <v>102253</v>
      </c>
      <c r="D93" s="14" t="s">
        <v>9</v>
      </c>
      <c r="E93" s="188" t="str">
        <f>IFERROR(VLOOKUP($C93,'SINAPI-MT JULHO 2021'!$A$1:$D$11508,2,0),IFERROR(VLOOKUP($C93,'4-COMPO.ADM.PRF '!$B$12:$I$544,4,0),""))</f>
        <v>DIVISORIA SANITÁRIA, TIPO CABINE, EM GRANITO CINZA POLIDO, ESP = 3CM, ASSENTADO COM ARGAMASSA COLANTE AC III-E, EXCLUSIVE FERRAGENS. AF_01/2021</v>
      </c>
      <c r="F93" s="89" t="str">
        <f>IFERROR(VLOOKUP($C93,'SINAPI-MT JULHO 2021'!$A$1:$D$11508,3,0),IFERROR(VLOOKUP($C93,'4-COMPO.ADM.PRF '!$B$12:$I$544,5,0),""))</f>
        <v>M2</v>
      </c>
      <c r="G93" s="11">
        <v>41.53</v>
      </c>
      <c r="H93" s="88">
        <f>IFERROR(VLOOKUP($C93,'SINAPI-MT JULHO 2021'!$A$1:$D$11508,4,0),IFERROR(VLOOKUP($C93,'4-COMPO.ADM.PRF '!$B$12:$I$544,8,0),""))</f>
        <v>566.95000000000005</v>
      </c>
      <c r="I93" s="90">
        <f>TRUNC(H93*'8-BDI'!$E$27,2)</f>
        <v>727.05</v>
      </c>
      <c r="J93" s="43">
        <f t="shared" ref="J93" si="72">TRUNC(G93*H93,2)</f>
        <v>23545.43</v>
      </c>
      <c r="K93" s="101">
        <f t="shared" ref="K93" si="73">TRUNC(G93*I93,2)</f>
        <v>30194.38</v>
      </c>
      <c r="L93" s="196"/>
    </row>
    <row r="94" spans="1:14" s="197" customFormat="1" ht="15" customHeight="1">
      <c r="A94" s="196"/>
      <c r="B94" s="429" t="s">
        <v>6650</v>
      </c>
      <c r="C94" s="430"/>
      <c r="D94" s="430"/>
      <c r="E94" s="430"/>
      <c r="F94" s="430"/>
      <c r="G94" s="430"/>
      <c r="H94" s="430"/>
      <c r="I94" s="116"/>
      <c r="J94" s="102">
        <f>TRUNC(SUM(J92:J93),2)</f>
        <v>24923.82</v>
      </c>
      <c r="K94" s="102">
        <f>TRUNC(SUM(K92:K93),2)</f>
        <v>31962.02</v>
      </c>
      <c r="L94" s="196"/>
    </row>
    <row r="95" spans="1:14" ht="15">
      <c r="B95" s="228" t="s">
        <v>6634</v>
      </c>
      <c r="C95" s="229"/>
      <c r="D95" s="230"/>
      <c r="E95" s="231" t="s">
        <v>6625</v>
      </c>
      <c r="F95" s="232"/>
      <c r="G95" s="233"/>
      <c r="H95" s="234"/>
      <c r="I95" s="234"/>
      <c r="J95" s="235"/>
      <c r="K95" s="236"/>
    </row>
    <row r="96" spans="1:14" s="314" customFormat="1" ht="15">
      <c r="A96" s="313"/>
      <c r="B96" s="170" t="s">
        <v>12620</v>
      </c>
      <c r="C96" s="171"/>
      <c r="D96" s="172"/>
      <c r="E96" s="173" t="s">
        <v>7176</v>
      </c>
      <c r="F96" s="174"/>
      <c r="G96" s="175"/>
      <c r="H96" s="176"/>
      <c r="I96" s="176"/>
      <c r="J96" s="177"/>
      <c r="K96" s="178"/>
      <c r="L96" s="313"/>
    </row>
    <row r="97" spans="1:13" ht="30">
      <c r="B97" s="12" t="s">
        <v>12621</v>
      </c>
      <c r="C97" s="14">
        <v>88489</v>
      </c>
      <c r="D97" s="14" t="s">
        <v>9</v>
      </c>
      <c r="E97" s="188" t="str">
        <f>IFERROR(VLOOKUP($C97,'SINAPI-MT JULHO 2021'!$A$1:$D$11508,2,0),IFERROR(VLOOKUP($C97,'4-COMPO.ADM.PRF '!$B$12:$I$544,4,0),""))</f>
        <v>APLICAÇÃO MANUAL DE PINTURA COM TINTA LÁTEX ACRÍLICA EM PAREDES, DUAS DEMÃOS. AF_06/2014</v>
      </c>
      <c r="F97" s="89" t="str">
        <f>IFERROR(VLOOKUP($C97,'SINAPI-MT JULHO 2021'!$A$1:$D$11508,3,0),IFERROR(VLOOKUP($C97,'4-COMPO.ADM.PRF '!$B$12:$I$544,5,0),""))</f>
        <v>M2</v>
      </c>
      <c r="G97" s="11">
        <v>245.43</v>
      </c>
      <c r="H97" s="88">
        <f>IFERROR(VLOOKUP($C97,'SINAPI-MT JULHO 2021'!$A$1:$D$11508,4,0),IFERROR(VLOOKUP($C97,'4-COMPO.ADM.PRF '!$B$12:$I$544,8,0),""))</f>
        <v>11.44</v>
      </c>
      <c r="I97" s="90">
        <f>TRUNC(H97*'8-BDI'!$E$27,2)</f>
        <v>14.67</v>
      </c>
      <c r="J97" s="43">
        <f t="shared" ref="J97" si="74">TRUNC(G97*H97,2)</f>
        <v>2807.71</v>
      </c>
      <c r="K97" s="101">
        <f t="shared" ref="K97" si="75">TRUNC(G97*I97,2)</f>
        <v>3600.45</v>
      </c>
    </row>
    <row r="98" spans="1:13" ht="45">
      <c r="B98" s="12" t="s">
        <v>12622</v>
      </c>
      <c r="C98" s="14">
        <v>100757</v>
      </c>
      <c r="D98" s="14" t="s">
        <v>9</v>
      </c>
      <c r="E98" s="188" t="str">
        <f>IFERROR(VLOOKUP($C98,'SINAPI-MT JULHO 2021'!$A$1:$D$11508,2,0),IFERROR(VLOOKUP($C98,'4-COMPO.ADM.PRF '!$B$12:$I$544,4,0),""))</f>
        <v>PINTURA COM TINTA ALQUÍDICA DE ACABAMENTO (ESMALTE SINTÉTICO ACETINADO) PULVERIZADA SOBRE SUPERFÍCIES METÁLICAS (EXCETO PERFIL) EXECUTADO EM OBRA (02 DEMÃOS). AF_01/2020_P</v>
      </c>
      <c r="F98" s="89" t="str">
        <f>IFERROR(VLOOKUP($C98,'SINAPI-MT JULHO 2021'!$A$1:$D$11508,3,0),IFERROR(VLOOKUP($C98,'4-COMPO.ADM.PRF '!$B$12:$I$544,5,0),""))</f>
        <v>M2</v>
      </c>
      <c r="G98" s="11">
        <v>17.64</v>
      </c>
      <c r="H98" s="88">
        <f>IFERROR(VLOOKUP($C98,'SINAPI-MT JULHO 2021'!$A$1:$D$11508,4,0),IFERROR(VLOOKUP($C98,'4-COMPO.ADM.PRF '!$B$12:$I$544,8,0),""))</f>
        <v>31.93</v>
      </c>
      <c r="I98" s="90">
        <f>TRUNC(H98*'8-BDI'!$E$27,2)</f>
        <v>40.94</v>
      </c>
      <c r="J98" s="43">
        <f t="shared" ref="J98:J106" si="76">TRUNC(G98*H98,2)</f>
        <v>563.24</v>
      </c>
      <c r="K98" s="101">
        <f t="shared" ref="K98:K106" si="77">TRUNC(G98*I98,2)</f>
        <v>722.18</v>
      </c>
    </row>
    <row r="99" spans="1:13" ht="15">
      <c r="B99" s="12" t="s">
        <v>12623</v>
      </c>
      <c r="C99" s="14" t="s">
        <v>6966</v>
      </c>
      <c r="D99" s="14" t="s">
        <v>632</v>
      </c>
      <c r="E99" s="188" t="str">
        <f>IFERROR(VLOOKUP($C99,'SINAPI-MT JULHO 2021'!$A$1:$D$11508,2,0),IFERROR(VLOOKUP($C99,'4-COMPO.ADM.PRF '!$B$12:$I$544,4,0),""))</f>
        <v>PINTURA COM TINTA ESMALTE SINTÉTICO. DUAS DEMÃOS</v>
      </c>
      <c r="F99" s="89" t="str">
        <f>IFERROR(VLOOKUP($C99,'SINAPI-MT JULHO 2021'!$A$1:$D$11508,3,0),IFERROR(VLOOKUP($C99,'4-COMPO.ADM.PRF '!$B$12:$I$544,5,0),""))</f>
        <v>M2</v>
      </c>
      <c r="G99" s="11">
        <v>76.599999999999994</v>
      </c>
      <c r="H99" s="88">
        <f>IFERROR(VLOOKUP($C99,'SINAPI-MT JULHO 2021'!$A$1:$D$11508,4,0),IFERROR(VLOOKUP($C99,'4-COMPO.ADM.PRF '!$B$12:$I$544,8,0),""))</f>
        <v>12.77</v>
      </c>
      <c r="I99" s="90">
        <f>TRUNC(H99*'8-BDI'!$E$27,2)</f>
        <v>16.37</v>
      </c>
      <c r="J99" s="43">
        <f t="shared" si="76"/>
        <v>978.18</v>
      </c>
      <c r="K99" s="101">
        <f t="shared" si="77"/>
        <v>1253.94</v>
      </c>
    </row>
    <row r="100" spans="1:13" s="314" customFormat="1" ht="30">
      <c r="A100" s="313"/>
      <c r="B100" s="12" t="s">
        <v>12624</v>
      </c>
      <c r="C100" s="14">
        <v>102513</v>
      </c>
      <c r="D100" s="14" t="s">
        <v>9</v>
      </c>
      <c r="E100" s="188" t="str">
        <f>IFERROR(VLOOKUP($C100,'SINAPI-MT JULHO 2021'!$A$1:$D$11508,2,0),IFERROR(VLOOKUP($C100,'4-COMPO.ADM.PRF '!$B$12:$I$544,4,0),""))</f>
        <v>PINTURA DE SÍMBOLOS E TEXTOS COM TINTA ACRÍLICA, DEMARCAÇÃO COM FITA ADESIVA E APLICAÇÃO COM ROLO. AF_05/2021</v>
      </c>
      <c r="F100" s="89" t="str">
        <f>IFERROR(VLOOKUP($C100,'SINAPI-MT JULHO 2021'!$A$1:$D$11508,3,0),IFERROR(VLOOKUP($C100,'4-COMPO.ADM.PRF '!$B$12:$I$544,5,0),""))</f>
        <v>M2</v>
      </c>
      <c r="G100" s="11">
        <v>20</v>
      </c>
      <c r="H100" s="88">
        <f>IFERROR(VLOOKUP($C100,'SINAPI-MT JULHO 2021'!$A$1:$D$11508,4,0),IFERROR(VLOOKUP($C100,'4-COMPO.ADM.PRF '!$B$12:$I$544,8,0),""))</f>
        <v>31.64</v>
      </c>
      <c r="I100" s="90">
        <f>TRUNC(H100*'8-BDI'!$E$27,2)</f>
        <v>40.57</v>
      </c>
      <c r="J100" s="43">
        <f t="shared" ref="J100" si="78">TRUNC(G100*H100,2)</f>
        <v>632.79999999999995</v>
      </c>
      <c r="K100" s="101">
        <f t="shared" ref="K100" si="79">TRUNC(G100*I100,2)</f>
        <v>811.4</v>
      </c>
      <c r="L100" s="313"/>
    </row>
    <row r="101" spans="1:13" s="314" customFormat="1" ht="15">
      <c r="A101" s="313"/>
      <c r="B101" s="170" t="s">
        <v>7040</v>
      </c>
      <c r="C101" s="171"/>
      <c r="D101" s="172"/>
      <c r="E101" s="173" t="s">
        <v>7175</v>
      </c>
      <c r="F101" s="174"/>
      <c r="G101" s="175"/>
      <c r="H101" s="176"/>
      <c r="I101" s="176"/>
      <c r="J101" s="177"/>
      <c r="K101" s="178"/>
      <c r="L101" s="313"/>
    </row>
    <row r="102" spans="1:13" s="314" customFormat="1" ht="30">
      <c r="A102" s="313"/>
      <c r="B102" s="12" t="s">
        <v>12625</v>
      </c>
      <c r="C102" s="14">
        <v>102488</v>
      </c>
      <c r="D102" s="14" t="s">
        <v>9</v>
      </c>
      <c r="E102" s="188" t="str">
        <f>IFERROR(VLOOKUP($C102,'SINAPI-MT JULHO 2021'!$A$1:$D$11508,2,0),IFERROR(VLOOKUP($C102,'4-COMPO.ADM.PRF '!$B$12:$I$544,4,0),""))</f>
        <v>PREPARO DO PISO CIMENTADO PARA PINTURA - LIXAMENTO E LIMPEZA. AF_05/2021</v>
      </c>
      <c r="F102" s="89" t="str">
        <f>IFERROR(VLOOKUP($C102,'SINAPI-MT JULHO 2021'!$A$1:$D$11508,3,0),IFERROR(VLOOKUP($C102,'4-COMPO.ADM.PRF '!$B$12:$I$544,5,0),""))</f>
        <v>M2</v>
      </c>
      <c r="G102" s="11">
        <v>146</v>
      </c>
      <c r="H102" s="88">
        <f>IFERROR(VLOOKUP($C102,'SINAPI-MT JULHO 2021'!$A$1:$D$11508,4,0),IFERROR(VLOOKUP($C102,'4-COMPO.ADM.PRF '!$B$12:$I$544,8,0),""))</f>
        <v>2.31</v>
      </c>
      <c r="I102" s="90">
        <f>TRUNC(H102*'8-BDI'!$E$27,2)</f>
        <v>2.96</v>
      </c>
      <c r="J102" s="43">
        <f t="shared" ref="J102" si="80">TRUNC(G102*H102,2)</f>
        <v>337.26</v>
      </c>
      <c r="K102" s="101">
        <f t="shared" ref="K102" si="81">TRUNC(G102*I102,2)</f>
        <v>432.16</v>
      </c>
      <c r="L102" s="313"/>
    </row>
    <row r="103" spans="1:13" ht="30">
      <c r="B103" s="12" t="s">
        <v>12626</v>
      </c>
      <c r="C103" s="14">
        <v>102491</v>
      </c>
      <c r="D103" s="14" t="s">
        <v>9</v>
      </c>
      <c r="E103" s="188" t="str">
        <f>IFERROR(VLOOKUP($C103,'SINAPI-MT JULHO 2021'!$A$1:$D$11508,2,0),IFERROR(VLOOKUP($C103,'4-COMPO.ADM.PRF '!$B$12:$I$544,4,0),""))</f>
        <v>PINTURA DE PISO COM TINTA ACRÍLICA, APLICAÇÃO MANUAL, 2 DEMÃOS, INCLUSO FUNDO PREPARADOR. AF_05/2021</v>
      </c>
      <c r="F103" s="89" t="str">
        <f>IFERROR(VLOOKUP($C103,'SINAPI-MT JULHO 2021'!$A$1:$D$11508,3,0),IFERROR(VLOOKUP($C103,'4-COMPO.ADM.PRF '!$B$12:$I$544,5,0),""))</f>
        <v>M2</v>
      </c>
      <c r="G103" s="11">
        <v>146</v>
      </c>
      <c r="H103" s="88">
        <f>IFERROR(VLOOKUP($C103,'SINAPI-MT JULHO 2021'!$A$1:$D$11508,4,0),IFERROR(VLOOKUP($C103,'4-COMPO.ADM.PRF '!$B$12:$I$544,8,0),""))</f>
        <v>13.53</v>
      </c>
      <c r="I103" s="90">
        <f>TRUNC(H103*'8-BDI'!$E$27,2)</f>
        <v>17.350000000000001</v>
      </c>
      <c r="J103" s="43">
        <f t="shared" si="76"/>
        <v>1975.38</v>
      </c>
      <c r="K103" s="101">
        <f t="shared" si="77"/>
        <v>2533.1</v>
      </c>
    </row>
    <row r="104" spans="1:13" s="314" customFormat="1" ht="15">
      <c r="A104" s="313"/>
      <c r="B104" s="170" t="s">
        <v>7041</v>
      </c>
      <c r="C104" s="171"/>
      <c r="D104" s="172"/>
      <c r="E104" s="173" t="s">
        <v>7235</v>
      </c>
      <c r="F104" s="174"/>
      <c r="G104" s="175"/>
      <c r="H104" s="176"/>
      <c r="I104" s="176"/>
      <c r="J104" s="177"/>
      <c r="K104" s="178"/>
      <c r="L104" s="313"/>
    </row>
    <row r="105" spans="1:13" s="314" customFormat="1" ht="30">
      <c r="A105" s="313"/>
      <c r="B105" s="12" t="s">
        <v>12627</v>
      </c>
      <c r="C105" s="14">
        <v>102491</v>
      </c>
      <c r="D105" s="14" t="s">
        <v>9</v>
      </c>
      <c r="E105" s="188" t="str">
        <f>IFERROR(VLOOKUP($C105,'SINAPI-MT JULHO 2021'!$A$1:$D$11508,2,0),IFERROR(VLOOKUP($C105,'4-COMPO.ADM.PRF '!$B$12:$I$544,4,0),""))</f>
        <v>PINTURA DE PISO COM TINTA ACRÍLICA, APLICAÇÃO MANUAL, 2 DEMÃOS, INCLUSO FUNDO PREPARADOR. AF_05/2021</v>
      </c>
      <c r="F105" s="89" t="str">
        <f>IFERROR(VLOOKUP($C105,'SINAPI-MT JULHO 2021'!$A$1:$D$11508,3,0),IFERROR(VLOOKUP($C105,'4-COMPO.ADM.PRF '!$B$12:$I$544,5,0),""))</f>
        <v>M2</v>
      </c>
      <c r="G105" s="11">
        <v>1373.3</v>
      </c>
      <c r="H105" s="88">
        <f>IFERROR(VLOOKUP($C105,'SINAPI-MT JULHO 2021'!$A$1:$D$11508,4,0),IFERROR(VLOOKUP($C105,'4-COMPO.ADM.PRF '!$B$12:$I$544,8,0),""))</f>
        <v>13.53</v>
      </c>
      <c r="I105" s="90">
        <f>TRUNC(H105*'8-BDI'!$E$27,2)</f>
        <v>17.350000000000001</v>
      </c>
      <c r="J105" s="43">
        <f t="shared" ref="J105" si="82">TRUNC(G105*H105,2)</f>
        <v>18580.740000000002</v>
      </c>
      <c r="K105" s="101">
        <f t="shared" ref="K105" si="83">TRUNC(G105*I105,2)</f>
        <v>23826.75</v>
      </c>
      <c r="L105" s="313"/>
    </row>
    <row r="106" spans="1:13" ht="34.5" customHeight="1">
      <c r="B106" s="12" t="s">
        <v>12628</v>
      </c>
      <c r="C106" s="14" t="s">
        <v>6964</v>
      </c>
      <c r="D106" s="14" t="s">
        <v>632</v>
      </c>
      <c r="E106" s="188" t="str">
        <f>IFERROR(VLOOKUP($C106,'SINAPI-MT JULHO 2021'!$A$1:$D$11508,2,0),IFERROR(VLOOKUP($C106,'4-COMPO.ADM.PRF '!$B$12:$I$544,4,0),""))</f>
        <v>PINTURA DEMARCAÇÃO DE CAMPO COM CAL HIDRATADA DUAS DEMÃOS.</v>
      </c>
      <c r="F106" s="89" t="str">
        <f>IFERROR(VLOOKUP($C106,'SINAPI-MT JULHO 2021'!$A$1:$D$11508,3,0),IFERROR(VLOOKUP($C106,'4-COMPO.ADM.PRF '!$B$12:$I$544,5,0),""))</f>
        <v>M</v>
      </c>
      <c r="G106" s="11">
        <v>638</v>
      </c>
      <c r="H106" s="88">
        <f>IFERROR(VLOOKUP($C106,'SINAPI-MT JULHO 2021'!$A$1:$D$11508,4,0),IFERROR(VLOOKUP($C106,'4-COMPO.ADM.PRF '!$B$12:$I$544,8,0),""))</f>
        <v>2.41</v>
      </c>
      <c r="I106" s="90">
        <f>TRUNC(H106*'8-BDI'!$E$27,2)</f>
        <v>3.09</v>
      </c>
      <c r="J106" s="43">
        <f t="shared" si="76"/>
        <v>1537.58</v>
      </c>
      <c r="K106" s="101">
        <f t="shared" si="77"/>
        <v>1971.42</v>
      </c>
    </row>
    <row r="107" spans="1:13" ht="36.75" customHeight="1">
      <c r="B107" s="12" t="s">
        <v>12629</v>
      </c>
      <c r="C107" s="14" t="s">
        <v>6647</v>
      </c>
      <c r="D107" s="14" t="s">
        <v>632</v>
      </c>
      <c r="E107" s="188" t="str">
        <f>IFERROR(VLOOKUP($C107,'SINAPI-MT JULHO 2021'!$A$1:$D$11508,2,0),IFERROR(VLOOKUP($C107,'4-COMPO.ADM.PRF '!$B$12:$I$544,4,0),""))</f>
        <v>PINTURA ARTISTICA EM PAREDE OU CHÃO INCLUSIVE DESENHOS NOMENCLATURA E LOGOMARCA</v>
      </c>
      <c r="F107" s="89" t="str">
        <f>IFERROR(VLOOKUP($C107,'SINAPI-MT JULHO 2021'!$A$1:$D$11508,3,0),IFERROR(VLOOKUP($C107,'4-COMPO.ADM.PRF '!$B$12:$I$544,5,0),""))</f>
        <v>M2</v>
      </c>
      <c r="G107" s="11">
        <v>104.3</v>
      </c>
      <c r="H107" s="88">
        <f>IFERROR(VLOOKUP($C107,'SINAPI-MT JULHO 2021'!$A$1:$D$11508,4,0),IFERROR(VLOOKUP($C107,'4-COMPO.ADM.PRF '!$B$12:$I$544,8,0),""))</f>
        <v>31.64</v>
      </c>
      <c r="I107" s="90">
        <f>TRUNC(H107*'8-BDI'!$E$27,2)</f>
        <v>40.57</v>
      </c>
      <c r="J107" s="43">
        <f t="shared" ref="J107" si="84">TRUNC(G107*H107,2)</f>
        <v>3300.05</v>
      </c>
      <c r="K107" s="101">
        <f t="shared" ref="K107" si="85">TRUNC(G107*I107,2)</f>
        <v>4231.45</v>
      </c>
    </row>
    <row r="108" spans="1:13" ht="15" customHeight="1">
      <c r="B108" s="429" t="s">
        <v>6650</v>
      </c>
      <c r="C108" s="430"/>
      <c r="D108" s="430"/>
      <c r="E108" s="430"/>
      <c r="F108" s="430"/>
      <c r="G108" s="430"/>
      <c r="H108" s="430"/>
      <c r="I108" s="116"/>
      <c r="J108" s="102">
        <f>TRUNC(SUM(J97:J107),2)</f>
        <v>30712.94</v>
      </c>
      <c r="K108" s="102">
        <f>TRUNC(SUM(K97:K107),2)</f>
        <v>39382.85</v>
      </c>
    </row>
    <row r="109" spans="1:13" s="92" customFormat="1" ht="15">
      <c r="A109" s="80"/>
      <c r="B109" s="228" t="s">
        <v>7042</v>
      </c>
      <c r="C109" s="229"/>
      <c r="D109" s="230"/>
      <c r="E109" s="231" t="s">
        <v>31</v>
      </c>
      <c r="F109" s="232"/>
      <c r="G109" s="233"/>
      <c r="H109" s="234"/>
      <c r="I109" s="234"/>
      <c r="J109" s="235"/>
      <c r="K109" s="236"/>
      <c r="L109" s="80"/>
    </row>
    <row r="110" spans="1:13" s="92" customFormat="1" ht="30">
      <c r="A110" s="80"/>
      <c r="B110" s="316" t="s">
        <v>7043</v>
      </c>
      <c r="C110" s="15" t="s">
        <v>3478</v>
      </c>
      <c r="D110" s="15" t="s">
        <v>632</v>
      </c>
      <c r="E110" s="188" t="str">
        <f>IFERROR(VLOOKUP($C110,'SINAPI-MT JULHO 2021'!$A$1:$D$11508,2,0),IFERROR(VLOOKUP($C110,'4-COMPO.ADM.PRF '!$B$12:$I$544,4,0),""))</f>
        <v>FORNECIMENTO E INSTALAÇÃO DE 08 EQUIPAMENTOS ESPORTIVOS PARA GINÁSTICA</v>
      </c>
      <c r="F110" s="89" t="str">
        <f>IFERROR(VLOOKUP($C110,'SINAPI-MT JULHO 2021'!$A$1:$D$11508,3,0),IFERROR(VLOOKUP($C110,'4-COMPO.ADM.PRF '!$B$12:$I$544,5,0),""))</f>
        <v>UN</v>
      </c>
      <c r="G110" s="13">
        <v>1</v>
      </c>
      <c r="H110" s="88">
        <f>IFERROR(VLOOKUP($C110,'SINAPI-MT JULHO 2021'!$A$1:$D$11508,4,0),IFERROR(VLOOKUP($C110,'4-COMPO.ADM.PRF '!$B$12:$I$544,8,0),""))</f>
        <v>20090.14</v>
      </c>
      <c r="I110" s="90">
        <f>TRUNC(H110*'8-BDI'!$E$27,2)</f>
        <v>25763.59</v>
      </c>
      <c r="J110" s="43">
        <f>TRUNC(G110*H110,2)</f>
        <v>20090.14</v>
      </c>
      <c r="K110" s="101">
        <f>TRUNC(G110*I110,2)</f>
        <v>25763.59</v>
      </c>
      <c r="L110" s="80"/>
    </row>
    <row r="111" spans="1:13" ht="30" customHeight="1">
      <c r="B111" s="316" t="s">
        <v>7044</v>
      </c>
      <c r="C111" s="15" t="s">
        <v>4897</v>
      </c>
      <c r="D111" s="15" t="s">
        <v>632</v>
      </c>
      <c r="E111" s="188" t="str">
        <f>IFERROR(VLOOKUP($C111,'SINAPI-MT JULHO 2021'!$A$1:$D$11508,2,0),IFERROR(VLOOKUP($C111,'4-COMPO.ADM.PRF '!$B$12:$I$544,4,0),""))</f>
        <v>FORNECIMENTO E INSTALAÇÃO DE PARQUINHO INFANTIL.</v>
      </c>
      <c r="F111" s="89" t="str">
        <f>IFERROR(VLOOKUP($C111,'SINAPI-MT JULHO 2021'!$A$1:$D$11508,3,0),IFERROR(VLOOKUP($C111,'4-COMPO.ADM.PRF '!$B$12:$I$544,5,0),""))</f>
        <v>UN</v>
      </c>
      <c r="G111" s="13">
        <v>1</v>
      </c>
      <c r="H111" s="88">
        <f>IFERROR(VLOOKUP($C111,'SINAPI-MT JULHO 2021'!$A$1:$D$11508,4,0),IFERROR(VLOOKUP($C111,'4-COMPO.ADM.PRF '!$B$12:$I$544,8,0),""))</f>
        <v>30253.52</v>
      </c>
      <c r="I111" s="90">
        <f>TRUNC(H111*'8-BDI'!$E$27,2)</f>
        <v>38797.11</v>
      </c>
      <c r="J111" s="43">
        <f t="shared" ref="J111" si="86">TRUNC(G111*H111,2)</f>
        <v>30253.52</v>
      </c>
      <c r="K111" s="101">
        <f t="shared" ref="K111" si="87">TRUNC(G111*I111,2)</f>
        <v>38797.11</v>
      </c>
    </row>
    <row r="112" spans="1:13" ht="20.25" customHeight="1">
      <c r="B112" s="316" t="s">
        <v>7045</v>
      </c>
      <c r="C112" s="15" t="s">
        <v>3479</v>
      </c>
      <c r="D112" s="15" t="s">
        <v>632</v>
      </c>
      <c r="E112" s="188" t="str">
        <f>IFERROR(VLOOKUP($C112,'SINAPI-MT JULHO 2021'!$A$1:$D$11508,2,0),IFERROR(VLOOKUP($C112,'4-COMPO.ADM.PRF '!$B$12:$I$544,4,0),""))</f>
        <v>INSTALAÇÃO DE PLACA ORIENTATIVA 2,00X1,00 M</v>
      </c>
      <c r="F112" s="89" t="str">
        <f>IFERROR(VLOOKUP($C112,'SINAPI-MT JULHO 2021'!$A$1:$D$11508,3,0),IFERROR(VLOOKUP($C112,'4-COMPO.ADM.PRF '!$B$12:$I$544,5,0),""))</f>
        <v>UNI</v>
      </c>
      <c r="G112" s="13">
        <v>1</v>
      </c>
      <c r="H112" s="88">
        <f>IFERROR(VLOOKUP($C112,'SINAPI-MT JULHO 2021'!$A$1:$D$11508,4,0),IFERROR(VLOOKUP($C112,'4-COMPO.ADM.PRF '!$B$12:$I$544,8,0),""))</f>
        <v>1625.06</v>
      </c>
      <c r="I112" s="90">
        <f>TRUNC(H112*'8-BDI'!$E$27,2)</f>
        <v>2083.9699999999998</v>
      </c>
      <c r="J112" s="43">
        <f t="shared" ref="J112" si="88">TRUNC(G112*H112,2)</f>
        <v>1625.06</v>
      </c>
      <c r="K112" s="101">
        <f t="shared" ref="K112" si="89">TRUNC(G112*I112,2)</f>
        <v>2083.9699999999998</v>
      </c>
      <c r="L112" s="183"/>
      <c r="M112" s="184"/>
    </row>
    <row r="113" spans="1:16" ht="68.25" customHeight="1">
      <c r="B113" s="316" t="s">
        <v>7046</v>
      </c>
      <c r="C113" s="15" t="s">
        <v>6616</v>
      </c>
      <c r="D113" s="15" t="s">
        <v>632</v>
      </c>
      <c r="E113" s="188" t="str">
        <f>IFERROR(VLOOKUP($C113,'SINAPI-MT JULHO 2021'!$A$1:$D$11508,2,0),IFERROR(VLOOKUP($C113,'4-COMPO.ADM.PRF '!$B$12:$I$544,4,0),""))</f>
        <v>BANCO COM ENCOSTO, 1,60M* DE COMPRIMENTO, EM TUBO DE ACO CARBONO E PINTURA NO PROCESSO ELETROSTATICO - PARA ACADEMIA AO AR LIVRE / ACADEMIA DA TERCEIRA IDADE - ATI. FORNECIMENTO E INSTALAÇÃO.</v>
      </c>
      <c r="F113" s="89" t="str">
        <f>IFERROR(VLOOKUP($C113,'SINAPI-MT JULHO 2021'!$A$1:$D$11508,3,0),IFERROR(VLOOKUP($C113,'4-COMPO.ADM.PRF '!$B$12:$I$544,5,0),""))</f>
        <v>UNI</v>
      </c>
      <c r="G113" s="13">
        <v>6</v>
      </c>
      <c r="H113" s="88">
        <f>IFERROR(VLOOKUP($C113,'SINAPI-MT JULHO 2021'!$A$1:$D$11508,4,0),IFERROR(VLOOKUP($C113,'4-COMPO.ADM.PRF '!$B$12:$I$544,8,0),""))</f>
        <v>969.16</v>
      </c>
      <c r="I113" s="90">
        <f>TRUNC(H113*'8-BDI'!$E$27,2)</f>
        <v>1242.8499999999999</v>
      </c>
      <c r="J113" s="43">
        <f t="shared" ref="J113:J114" si="90">TRUNC(G113*H113,2)</f>
        <v>5814.96</v>
      </c>
      <c r="K113" s="101">
        <f t="shared" ref="K113:K114" si="91">TRUNC(G113*I113,2)</f>
        <v>7457.1</v>
      </c>
      <c r="L113" s="183"/>
      <c r="M113" s="184"/>
    </row>
    <row r="114" spans="1:16" ht="86.25" customHeight="1">
      <c r="B114" s="316" t="s">
        <v>7047</v>
      </c>
      <c r="C114" s="15" t="s">
        <v>6617</v>
      </c>
      <c r="D114" s="15" t="s">
        <v>632</v>
      </c>
      <c r="E114" s="188" t="str">
        <f>IFERROR(VLOOKUP($C114,'SINAPI-MT JULHO 2021'!$A$1:$D$11508,2,0),IFERROR(VLOOKUP($C114,'4-COMPO.ADM.PRF '!$B$12:$I$544,4,0),""))</f>
        <v>LIXEIRA DUPLA, COM CAPACIDADE VOLUMETRICA DE 60L*, FABRICADA EM TUBO DE ACO CARBONO, CESTOS EM CHAPA DE ACO E PINTURA NO PROCESSO ELETROSTATICO - PARA ACADEMIA AO AR LIVRE / ACADEMIA DA TERCEIRA IDADE - ATI. FORNECIMENTO E INSTALAÇÃO</v>
      </c>
      <c r="F114" s="89" t="str">
        <f>IFERROR(VLOOKUP($C114,'SINAPI-MT JULHO 2021'!$A$1:$D$11508,3,0),IFERROR(VLOOKUP($C114,'4-COMPO.ADM.PRF '!$B$12:$I$544,5,0),""))</f>
        <v>UNI</v>
      </c>
      <c r="G114" s="13">
        <v>3</v>
      </c>
      <c r="H114" s="88">
        <f>IFERROR(VLOOKUP($C114,'SINAPI-MT JULHO 2021'!$A$1:$D$11508,4,0),IFERROR(VLOOKUP($C114,'4-COMPO.ADM.PRF '!$B$12:$I$544,8,0),""))</f>
        <v>1011.69</v>
      </c>
      <c r="I114" s="90">
        <f>TRUNC(H114*'8-BDI'!$E$27,2)</f>
        <v>1297.3900000000001</v>
      </c>
      <c r="J114" s="43">
        <f t="shared" si="90"/>
        <v>3035.07</v>
      </c>
      <c r="K114" s="101">
        <f t="shared" si="91"/>
        <v>3892.17</v>
      </c>
      <c r="L114" s="183"/>
      <c r="M114" s="184"/>
      <c r="O114" s="92"/>
      <c r="P114" s="92"/>
    </row>
    <row r="115" spans="1:16" ht="30">
      <c r="B115" s="316" t="s">
        <v>7048</v>
      </c>
      <c r="C115" s="15" t="s">
        <v>6619</v>
      </c>
      <c r="D115" s="15" t="s">
        <v>632</v>
      </c>
      <c r="E115" s="188" t="str">
        <f>IFERROR(VLOOKUP($C115,'SINAPI-MT JULHO 2021'!$A$1:$D$11508,2,0),IFERROR(VLOOKUP($C115,'4-COMPO.ADM.PRF '!$B$12:$I$544,4,0),""))</f>
        <v>FORNECIMENTO E INSTALAÇÃO DE TOTEM DE INDENTIFICAÇÃO DE CONCRETO EM COR NATURAL COM PLACA DE INAUGURAÇÃO 40CMX60CM</v>
      </c>
      <c r="F115" s="89" t="str">
        <f>IFERROR(VLOOKUP($C115,'SINAPI-MT JULHO 2021'!$A$1:$D$11508,3,0),IFERROR(VLOOKUP($C115,'4-COMPO.ADM.PRF '!$B$12:$I$544,5,0),""))</f>
        <v>UNI</v>
      </c>
      <c r="G115" s="13">
        <v>1</v>
      </c>
      <c r="H115" s="88">
        <f>IFERROR(VLOOKUP($C115,'SINAPI-MT JULHO 2021'!$A$1:$D$11508,4,0),IFERROR(VLOOKUP($C115,'4-COMPO.ADM.PRF '!$B$12:$I$544,8,0),""))</f>
        <v>2334.02</v>
      </c>
      <c r="I115" s="90">
        <f>TRUNC(H115*'8-BDI'!$E$27,2)</f>
        <v>2993.14</v>
      </c>
      <c r="J115" s="43">
        <f t="shared" ref="J115" si="92">TRUNC(G115*H115,2)</f>
        <v>2334.02</v>
      </c>
      <c r="K115" s="101">
        <f t="shared" ref="K115" si="93">TRUNC(G115*I115,2)</f>
        <v>2993.14</v>
      </c>
      <c r="L115" s="183"/>
      <c r="M115" s="184"/>
      <c r="O115" s="80"/>
      <c r="P115" s="80"/>
    </row>
    <row r="116" spans="1:16" ht="78" customHeight="1">
      <c r="B116" s="316" t="s">
        <v>7049</v>
      </c>
      <c r="C116" s="15" t="s">
        <v>7239</v>
      </c>
      <c r="D116" s="15" t="s">
        <v>632</v>
      </c>
      <c r="E116" s="188" t="str">
        <f>IFERROR(VLOOKUP($C116,'SINAPI-MT JULHO 2021'!$A$1:$D$11508,2,0),IFERROR(VLOOKUP($C116,'4-COMPO.ADM.PRF '!$B$12:$I$544,4,0),""))</f>
        <v>ALAMBRADO PARA QUADRA POLIESPORTIVA, ESTRUTURADO POR TUBOS DE ACO GALVANIZADO, (MONTANTES COM DIAMETRO 2", TRAVESSAS E ESCORAS COM DIÂMETRO 1 ¼), COM TELA DE ARAME GALVANIZADO, FIO 14 BWG E MALHA QUADRADA 5X5CM (COM MURETA). AF_03/2021</v>
      </c>
      <c r="F116" s="89" t="str">
        <f>IFERROR(VLOOKUP($C116,'SINAPI-MT JULHO 2021'!$A$1:$D$11508,3,0),IFERROR(VLOOKUP($C116,'4-COMPO.ADM.PRF '!$B$12:$I$544,5,0),""))</f>
        <v>UN</v>
      </c>
      <c r="G116" s="13">
        <v>724.64</v>
      </c>
      <c r="H116" s="88">
        <f>IFERROR(VLOOKUP($C116,'SINAPI-MT JULHO 2021'!$A$1:$D$11508,4,0),IFERROR(VLOOKUP($C116,'4-COMPO.ADM.PRF '!$B$12:$I$544,8,0),""))</f>
        <v>232.03</v>
      </c>
      <c r="I116" s="90">
        <f>TRUNC(H116*'8-BDI'!$E$27,2)</f>
        <v>297.55</v>
      </c>
      <c r="J116" s="43">
        <f t="shared" ref="J116" si="94">TRUNC(G116*H116,2)</f>
        <v>168138.21</v>
      </c>
      <c r="K116" s="101">
        <f t="shared" ref="K116" si="95">TRUNC(G116*I116,2)</f>
        <v>215616.63</v>
      </c>
      <c r="O116" s="80"/>
      <c r="P116" s="80"/>
    </row>
    <row r="117" spans="1:16" ht="30">
      <c r="B117" s="316" t="s">
        <v>7050</v>
      </c>
      <c r="C117" s="15" t="s">
        <v>6630</v>
      </c>
      <c r="D117" s="15" t="s">
        <v>632</v>
      </c>
      <c r="E117" s="188" t="str">
        <f>IFERROR(VLOOKUP($C117,'SINAPI-MT JULHO 2021'!$A$1:$D$11508,2,0),IFERROR(VLOOKUP($C117,'4-COMPO.ADM.PRF '!$B$12:$I$544,4,0),""))</f>
        <v>CONJUNTO PARA FUTEBOL COM TRAVES OFICIAIS DE 7,32 X 2,44 M.FORNECIMENTO E INSTALAÇÃO.</v>
      </c>
      <c r="F117" s="89" t="str">
        <f>IFERROR(VLOOKUP($C117,'SINAPI-MT JULHO 2021'!$A$1:$D$11508,3,0),IFERROR(VLOOKUP($C117,'4-COMPO.ADM.PRF '!$B$12:$I$544,5,0),""))</f>
        <v>UNI</v>
      </c>
      <c r="G117" s="13">
        <v>1</v>
      </c>
      <c r="H117" s="88">
        <f>IFERROR(VLOOKUP($C117,'SINAPI-MT JULHO 2021'!$A$1:$D$11508,4,0),IFERROR(VLOOKUP($C117,'4-COMPO.ADM.PRF '!$B$12:$I$544,8,0),""))</f>
        <v>4533.63</v>
      </c>
      <c r="I117" s="90">
        <f>TRUNC(H117*'8-BDI'!$E$27,2)</f>
        <v>5813.92</v>
      </c>
      <c r="J117" s="43">
        <f t="shared" ref="J117" si="96">TRUNC(G117*H117,2)</f>
        <v>4533.63</v>
      </c>
      <c r="K117" s="101">
        <f t="shared" ref="K117" si="97">TRUNC(G117*I117,2)</f>
        <v>5813.92</v>
      </c>
    </row>
    <row r="118" spans="1:16" s="197" customFormat="1" ht="26.25" customHeight="1">
      <c r="A118" s="196"/>
      <c r="B118" s="316" t="s">
        <v>7051</v>
      </c>
      <c r="C118" s="15" t="s">
        <v>6652</v>
      </c>
      <c r="D118" s="15" t="s">
        <v>632</v>
      </c>
      <c r="E118" s="188" t="str">
        <f>IFERROR(VLOOKUP($C118,'SINAPI-MT JULHO 2021'!$A$1:$D$11508,2,0),IFERROR(VLOOKUP($C118,'4-COMPO.ADM.PRF '!$B$12:$I$544,4,0),""))</f>
        <v>PALCO EM ALVENARIA E CONCRETO COM ALTURA DE 50CM.</v>
      </c>
      <c r="F118" s="89" t="str">
        <f>IFERROR(VLOOKUP($C118,'SINAPI-MT JULHO 2021'!$A$1:$D$11508,3,0),IFERROR(VLOOKUP($C118,'4-COMPO.ADM.PRF '!$B$12:$I$544,5,0),""))</f>
        <v>UN</v>
      </c>
      <c r="G118" s="13">
        <v>1</v>
      </c>
      <c r="H118" s="88">
        <f>IFERROR(VLOOKUP($C118,'SINAPI-MT JULHO 2021'!$A$1:$D$11508,4,0),IFERROR(VLOOKUP($C118,'4-COMPO.ADM.PRF '!$B$12:$I$544,8,0),""))</f>
        <v>2042.38</v>
      </c>
      <c r="I118" s="90">
        <f>TRUNC(H118*'8-BDI'!$E$27,2)</f>
        <v>2619.14</v>
      </c>
      <c r="J118" s="43">
        <f t="shared" ref="J118" si="98">TRUNC(G118*H118,2)</f>
        <v>2042.38</v>
      </c>
      <c r="K118" s="101">
        <f t="shared" ref="K118" si="99">TRUNC(G118*I118,2)</f>
        <v>2619.14</v>
      </c>
      <c r="L118" s="196"/>
    </row>
    <row r="119" spans="1:16" s="314" customFormat="1" ht="26.25" customHeight="1">
      <c r="A119" s="313"/>
      <c r="B119" s="316" t="s">
        <v>7171</v>
      </c>
      <c r="C119" s="15" t="s">
        <v>7170</v>
      </c>
      <c r="D119" s="15" t="s">
        <v>632</v>
      </c>
      <c r="E119" s="188" t="str">
        <f>IFERROR(VLOOKUP($C119,'SINAPI-MT JULHO 2021'!$A$1:$D$11508,2,0),IFERROR(VLOOKUP($C119,'4-COMPO.ADM.PRF '!$B$12:$I$544,4,0),""))</f>
        <v>CONJUNTO DE MASTRO PARA TRÊS BANDEIRAS E PEDESTAL</v>
      </c>
      <c r="F119" s="89" t="str">
        <f>IFERROR(VLOOKUP($C119,'SINAPI-MT JULHO 2021'!$A$1:$D$11508,3,0),IFERROR(VLOOKUP($C119,'4-COMPO.ADM.PRF '!$B$12:$I$544,5,0),""))</f>
        <v>UN</v>
      </c>
      <c r="G119" s="13">
        <v>1</v>
      </c>
      <c r="H119" s="88">
        <f>IFERROR(VLOOKUP($C119,'SINAPI-MT JULHO 2021'!$A$1:$D$11508,4,0),IFERROR(VLOOKUP($C119,'4-COMPO.ADM.PRF '!$B$12:$I$544,8,0),""))</f>
        <v>3999.95</v>
      </c>
      <c r="I119" s="90">
        <f>TRUNC(H119*'8-BDI'!$E$27,2)</f>
        <v>5129.53</v>
      </c>
      <c r="J119" s="43">
        <f t="shared" ref="J119" si="100">TRUNC(G119*H119,2)</f>
        <v>3999.95</v>
      </c>
      <c r="K119" s="101">
        <f t="shared" ref="K119" si="101">TRUNC(G119*I119,2)</f>
        <v>5129.53</v>
      </c>
      <c r="L119" s="313"/>
    </row>
    <row r="120" spans="1:16" ht="15" customHeight="1">
      <c r="B120" s="429" t="s">
        <v>6650</v>
      </c>
      <c r="C120" s="430"/>
      <c r="D120" s="430"/>
      <c r="E120" s="430"/>
      <c r="F120" s="430"/>
      <c r="G120" s="430"/>
      <c r="H120" s="430"/>
      <c r="I120" s="116"/>
      <c r="J120" s="102">
        <f>TRUNC(SUM(J110:J119),2)</f>
        <v>241866.94</v>
      </c>
      <c r="K120" s="102">
        <f>TRUNC(SUM(K110:K119),2)</f>
        <v>310166.3</v>
      </c>
      <c r="O120" s="92"/>
      <c r="P120" s="92"/>
    </row>
    <row r="121" spans="1:16" s="197" customFormat="1" ht="15" customHeight="1">
      <c r="A121" s="196"/>
      <c r="B121" s="228" t="s">
        <v>7052</v>
      </c>
      <c r="C121" s="229"/>
      <c r="D121" s="230"/>
      <c r="E121" s="231" t="s">
        <v>6922</v>
      </c>
      <c r="F121" s="232"/>
      <c r="G121" s="233"/>
      <c r="H121" s="234"/>
      <c r="I121" s="234"/>
      <c r="J121" s="235"/>
      <c r="K121" s="236"/>
      <c r="L121" s="196"/>
      <c r="O121" s="92"/>
      <c r="P121" s="92"/>
    </row>
    <row r="122" spans="1:16" s="197" customFormat="1" ht="15" customHeight="1">
      <c r="A122" s="196"/>
      <c r="B122" s="245" t="s">
        <v>7053</v>
      </c>
      <c r="C122" s="237"/>
      <c r="D122" s="237"/>
      <c r="E122" s="244" t="s">
        <v>6923</v>
      </c>
      <c r="F122" s="238"/>
      <c r="G122" s="239"/>
      <c r="H122" s="240"/>
      <c r="I122" s="241"/>
      <c r="J122" s="242"/>
      <c r="K122" s="243"/>
      <c r="L122" s="196"/>
      <c r="O122" s="92"/>
      <c r="P122" s="92"/>
    </row>
    <row r="123" spans="1:16" s="314" customFormat="1" ht="15" customHeight="1">
      <c r="A123" s="313"/>
      <c r="B123" s="316" t="s">
        <v>7054</v>
      </c>
      <c r="C123" s="15">
        <v>94499</v>
      </c>
      <c r="D123" s="15" t="s">
        <v>9</v>
      </c>
      <c r="E123" s="188" t="str">
        <f>IFERROR(VLOOKUP($C123,'SINAPI-MT JULHO 2021'!$A$1:$D$11508,2,0),IFERROR(VLOOKUP($C123,'4-COMPO.ADM.PRF '!$B$12:$I$544,4,0),""))</f>
        <v>REGISTRO DE GAVETA BRUTO, LATÃO, ROSCÁVEL, 2 1/2, INSTALADO EM RESERVAÇÃO DE ÁGUA DE EDIFICAÇÃO QUE POSSUA RESERVATÓRIO DE FIBRA/FIBROCIMENTO  FORNECIMENTO E INSTALAÇÃO. AF_06/2016</v>
      </c>
      <c r="F123" s="89" t="str">
        <f>IFERROR(VLOOKUP($C123,'SINAPI-MT JULHO 2021'!$A$1:$D$11508,3,0),IFERROR(VLOOKUP($C123,'4-COMPO.ADM.PRF '!$B$12:$I$544,5,0),""))</f>
        <v>UN</v>
      </c>
      <c r="G123" s="13">
        <v>2</v>
      </c>
      <c r="H123" s="88">
        <f>IFERROR(VLOOKUP($C123,'SINAPI-MT JULHO 2021'!$A$1:$D$11508,4,0),IFERROR(VLOOKUP($C123,'4-COMPO.ADM.PRF '!$B$12:$I$544,8,0),""))</f>
        <v>146.56</v>
      </c>
      <c r="I123" s="90">
        <f>TRUNC(H123*'8-BDI'!$E$27,2)</f>
        <v>187.94</v>
      </c>
      <c r="J123" s="43">
        <f t="shared" ref="J123" si="102">TRUNC(G123*H123,2)</f>
        <v>293.12</v>
      </c>
      <c r="K123" s="101">
        <f t="shared" ref="K123" si="103">TRUNC(G123*I123,2)</f>
        <v>375.88</v>
      </c>
      <c r="L123" s="313"/>
      <c r="O123" s="92"/>
      <c r="P123" s="92"/>
    </row>
    <row r="124" spans="1:16" s="197" customFormat="1" ht="30">
      <c r="A124" s="196"/>
      <c r="B124" s="316" t="s">
        <v>7055</v>
      </c>
      <c r="C124" s="15">
        <v>90371</v>
      </c>
      <c r="D124" s="15" t="s">
        <v>9</v>
      </c>
      <c r="E124" s="188" t="str">
        <f>IFERROR(VLOOKUP($C124,'SINAPI-MT JULHO 2021'!$A$1:$D$11508,2,0),IFERROR(VLOOKUP($C124,'4-COMPO.ADM.PRF '!$B$12:$I$544,4,0),""))</f>
        <v>REGISTRO DE ESFERA, PVC, ROSCÁVEL, 3/4", FORNECIDO E INSTALADO EM RAMAL DE ÁGUA. AF_03/2015</v>
      </c>
      <c r="F124" s="89" t="str">
        <f>IFERROR(VLOOKUP($C124,'SINAPI-MT JULHO 2021'!$A$1:$D$11508,3,0),IFERROR(VLOOKUP($C124,'4-COMPO.ADM.PRF '!$B$12:$I$544,5,0),""))</f>
        <v>UN</v>
      </c>
      <c r="G124" s="13">
        <v>1</v>
      </c>
      <c r="H124" s="88">
        <f>IFERROR(VLOOKUP($C124,'SINAPI-MT JULHO 2021'!$A$1:$D$11508,4,0),IFERROR(VLOOKUP($C124,'4-COMPO.ADM.PRF '!$B$12:$I$544,8,0),""))</f>
        <v>19.59</v>
      </c>
      <c r="I124" s="90">
        <f>TRUNC(H124*'8-BDI'!$E$27,2)</f>
        <v>25.12</v>
      </c>
      <c r="J124" s="43">
        <f t="shared" ref="J124" si="104">TRUNC(G124*H124,2)</f>
        <v>19.59</v>
      </c>
      <c r="K124" s="101">
        <f t="shared" ref="K124" si="105">TRUNC(G124*I124,2)</f>
        <v>25.12</v>
      </c>
      <c r="L124" s="196"/>
      <c r="O124" s="92"/>
      <c r="P124" s="92"/>
    </row>
    <row r="125" spans="1:16" s="197" customFormat="1" ht="30">
      <c r="A125" s="196"/>
      <c r="B125" s="316" t="s">
        <v>7056</v>
      </c>
      <c r="C125" s="15">
        <v>89986</v>
      </c>
      <c r="D125" s="15" t="s">
        <v>9</v>
      </c>
      <c r="E125" s="188" t="str">
        <f>IFERROR(VLOOKUP($C125,'SINAPI-MT JULHO 2021'!$A$1:$D$11508,2,0),IFERROR(VLOOKUP($C125,'4-COMPO.ADM.PRF '!$B$12:$I$544,4,0),""))</f>
        <v>REGISTRO DE GAVETA BRUTO, LATÃO, ROSCÁVEL, 1/2", COM ACABAMENTO E CANOPLA CROMADOS. FORNECIDO E INSTALADO EM RAMAL DE ÁGUA. AF_12/2014</v>
      </c>
      <c r="F125" s="89" t="str">
        <f>IFERROR(VLOOKUP($C125,'SINAPI-MT JULHO 2021'!$A$1:$D$11508,3,0),IFERROR(VLOOKUP($C125,'4-COMPO.ADM.PRF '!$B$12:$I$544,5,0),""))</f>
        <v>UN</v>
      </c>
      <c r="G125" s="13">
        <v>4</v>
      </c>
      <c r="H125" s="88">
        <f>IFERROR(VLOOKUP($C125,'SINAPI-MT JULHO 2021'!$A$1:$D$11508,4,0),IFERROR(VLOOKUP($C125,'4-COMPO.ADM.PRF '!$B$12:$I$544,8,0),""))</f>
        <v>41.81</v>
      </c>
      <c r="I125" s="90">
        <f>TRUNC(H125*'8-BDI'!$E$27,2)</f>
        <v>53.61</v>
      </c>
      <c r="J125" s="43">
        <f t="shared" ref="J125:J156" si="106">TRUNC(G125*H125,2)</f>
        <v>167.24</v>
      </c>
      <c r="K125" s="101">
        <f t="shared" ref="K125:K156" si="107">TRUNC(G125*I125,2)</f>
        <v>214.44</v>
      </c>
      <c r="L125" s="196"/>
      <c r="O125" s="92"/>
      <c r="P125" s="92"/>
    </row>
    <row r="126" spans="1:16" s="197" customFormat="1" ht="30">
      <c r="A126" s="196"/>
      <c r="B126" s="316" t="s">
        <v>7057</v>
      </c>
      <c r="C126" s="15">
        <v>89987</v>
      </c>
      <c r="D126" s="15" t="s">
        <v>9</v>
      </c>
      <c r="E126" s="188" t="str">
        <f>IFERROR(VLOOKUP($C126,'SINAPI-MT JULHO 2021'!$A$1:$D$11508,2,0),IFERROR(VLOOKUP($C126,'4-COMPO.ADM.PRF '!$B$12:$I$544,4,0),""))</f>
        <v>REGISTRO DE GAVETA BRUTO, LATÃO, ROSCÁVEL, 3/4", COM ACABAMENTO E CANOPLA CROMADOS. FORNECIDO E INSTALADO EM RAMAL DE ÁGUA. AF_12/2014</v>
      </c>
      <c r="F126" s="89" t="str">
        <f>IFERROR(VLOOKUP($C126,'SINAPI-MT JULHO 2021'!$A$1:$D$11508,3,0),IFERROR(VLOOKUP($C126,'4-COMPO.ADM.PRF '!$B$12:$I$544,5,0),""))</f>
        <v>UN</v>
      </c>
      <c r="G126" s="13">
        <v>10</v>
      </c>
      <c r="H126" s="88">
        <f>IFERROR(VLOOKUP($C126,'SINAPI-MT JULHO 2021'!$A$1:$D$11508,4,0),IFERROR(VLOOKUP($C126,'4-COMPO.ADM.PRF '!$B$12:$I$544,8,0),""))</f>
        <v>46.06</v>
      </c>
      <c r="I126" s="90">
        <f>TRUNC(H126*'8-BDI'!$E$27,2)</f>
        <v>59.06</v>
      </c>
      <c r="J126" s="43">
        <f t="shared" si="106"/>
        <v>460.6</v>
      </c>
      <c r="K126" s="101">
        <f t="shared" si="107"/>
        <v>590.6</v>
      </c>
      <c r="L126" s="196"/>
      <c r="O126" s="92"/>
      <c r="P126" s="92"/>
    </row>
    <row r="127" spans="1:16" s="197" customFormat="1" ht="30">
      <c r="A127" s="196"/>
      <c r="B127" s="316" t="s">
        <v>7058</v>
      </c>
      <c r="C127" s="15">
        <v>89985</v>
      </c>
      <c r="D127" s="15" t="s">
        <v>9</v>
      </c>
      <c r="E127" s="188" t="str">
        <f>IFERROR(VLOOKUP($C127,'SINAPI-MT JULHO 2021'!$A$1:$D$11508,2,0),IFERROR(VLOOKUP($C127,'4-COMPO.ADM.PRF '!$B$12:$I$544,4,0),""))</f>
        <v>REGISTRO DE PRESSÃO BRUTO, LATÃO, ROSCÁVEL, 3/4", COM ACABAMENTO E CANOPLA CROMADOS. FORNECIDO E INSTALADO EM RAMAL DE ÁGUA. AF_12/2014</v>
      </c>
      <c r="F127" s="89" t="str">
        <f>IFERROR(VLOOKUP($C127,'SINAPI-MT JULHO 2021'!$A$1:$D$11508,3,0),IFERROR(VLOOKUP($C127,'4-COMPO.ADM.PRF '!$B$12:$I$544,5,0),""))</f>
        <v>UN</v>
      </c>
      <c r="G127" s="13">
        <v>9</v>
      </c>
      <c r="H127" s="88">
        <f>IFERROR(VLOOKUP($C127,'SINAPI-MT JULHO 2021'!$A$1:$D$11508,4,0),IFERROR(VLOOKUP($C127,'4-COMPO.ADM.PRF '!$B$12:$I$544,8,0),""))</f>
        <v>43.93</v>
      </c>
      <c r="I127" s="90">
        <f>TRUNC(H127*'8-BDI'!$E$27,2)</f>
        <v>56.33</v>
      </c>
      <c r="J127" s="43">
        <f t="shared" si="106"/>
        <v>395.37</v>
      </c>
      <c r="K127" s="101">
        <f t="shared" si="107"/>
        <v>506.97</v>
      </c>
      <c r="L127" s="196"/>
      <c r="O127" s="92"/>
      <c r="P127" s="92"/>
    </row>
    <row r="128" spans="1:16" s="197" customFormat="1" ht="30">
      <c r="A128" s="196"/>
      <c r="B128" s="316" t="s">
        <v>7059</v>
      </c>
      <c r="C128" s="15" t="s">
        <v>6927</v>
      </c>
      <c r="D128" s="15" t="s">
        <v>632</v>
      </c>
      <c r="E128" s="188" t="str">
        <f>IFERROR(VLOOKUP($C128,'SINAPI-MT JULHO 2021'!$A$1:$D$11508,2,0),IFERROR(VLOOKUP($C128,'4-COMPO.ADM.PRF '!$B$12:$I$544,4,0),""))</f>
        <v>REGISTRO DE ESFERA PVC, COM BORBOLETA, COM ROSCA EXTERNA, DE 3/4".FORNECIMENTO E INSTALAÇÃO</v>
      </c>
      <c r="F128" s="89" t="str">
        <f>IFERROR(VLOOKUP($C128,'SINAPI-MT JULHO 2021'!$A$1:$D$11508,3,0),IFERROR(VLOOKUP($C128,'4-COMPO.ADM.PRF '!$B$12:$I$544,5,0),""))</f>
        <v xml:space="preserve">UN    </v>
      </c>
      <c r="G128" s="13">
        <v>1</v>
      </c>
      <c r="H128" s="88">
        <f>IFERROR(VLOOKUP($C128,'SINAPI-MT JULHO 2021'!$A$1:$D$11508,4,0),IFERROR(VLOOKUP($C128,'4-COMPO.ADM.PRF '!$B$12:$I$544,8,0),""))</f>
        <v>16.829999999999998</v>
      </c>
      <c r="I128" s="90">
        <f>TRUNC(H128*'8-BDI'!$E$27,2)</f>
        <v>21.58</v>
      </c>
      <c r="J128" s="43">
        <f t="shared" si="106"/>
        <v>16.829999999999998</v>
      </c>
      <c r="K128" s="101">
        <f t="shared" si="107"/>
        <v>21.58</v>
      </c>
      <c r="L128" s="196"/>
      <c r="O128" s="92"/>
      <c r="P128" s="92"/>
    </row>
    <row r="129" spans="1:16" s="197" customFormat="1" ht="30">
      <c r="A129" s="196"/>
      <c r="B129" s="316" t="s">
        <v>7060</v>
      </c>
      <c r="C129" s="15">
        <v>99635</v>
      </c>
      <c r="D129" s="15" t="s">
        <v>9</v>
      </c>
      <c r="E129" s="188" t="str">
        <f>IFERROR(VLOOKUP($C129,'SINAPI-MT JULHO 2021'!$A$1:$D$11508,2,0),IFERROR(VLOOKUP($C129,'4-COMPO.ADM.PRF '!$B$12:$I$544,4,0),""))</f>
        <v>VÁLVULA DE DESCARGA METÁLICA, BASE 1 1/2 ", ACABAMENTO METALICO CROMADO - FORNECIMENTO E INSTALAÇÃO. AF_01/2019</v>
      </c>
      <c r="F129" s="89" t="str">
        <f>IFERROR(VLOOKUP($C129,'SINAPI-MT JULHO 2021'!$A$1:$D$11508,3,0),IFERROR(VLOOKUP($C129,'4-COMPO.ADM.PRF '!$B$12:$I$544,5,0),""))</f>
        <v>UN</v>
      </c>
      <c r="G129" s="13">
        <v>5</v>
      </c>
      <c r="H129" s="88">
        <f>IFERROR(VLOOKUP($C129,'SINAPI-MT JULHO 2021'!$A$1:$D$11508,4,0),IFERROR(VLOOKUP($C129,'4-COMPO.ADM.PRF '!$B$12:$I$544,8,0),""))</f>
        <v>175.9</v>
      </c>
      <c r="I129" s="90">
        <f>TRUNC(H129*'8-BDI'!$E$27,2)</f>
        <v>225.57</v>
      </c>
      <c r="J129" s="43">
        <f t="shared" si="106"/>
        <v>879.5</v>
      </c>
      <c r="K129" s="101">
        <f t="shared" si="107"/>
        <v>1127.8499999999999</v>
      </c>
      <c r="L129" s="196"/>
      <c r="O129" s="92"/>
      <c r="P129" s="92"/>
    </row>
    <row r="130" spans="1:16" s="197" customFormat="1" ht="30">
      <c r="A130" s="196"/>
      <c r="B130" s="316" t="s">
        <v>7061</v>
      </c>
      <c r="C130" s="15" t="s">
        <v>6925</v>
      </c>
      <c r="D130" s="15" t="s">
        <v>632</v>
      </c>
      <c r="E130" s="188" t="str">
        <f>IFERROR(VLOOKUP($C130,'SINAPI-MT JULHO 2021'!$A$1:$D$11508,2,0),IFERROR(VLOOKUP($C130,'4-COMPO.ADM.PRF '!$B$12:$I$544,4,0),""))</f>
        <v>BOLSA DE LIGACAO EM PVC FLEXIVEL PARA VASO SANITARIO 1.1/2 " (40 MM). FORNECIMENTO E INSTALAÇÃO.</v>
      </c>
      <c r="F130" s="89" t="str">
        <f>IFERROR(VLOOKUP($C130,'SINAPI-MT JULHO 2021'!$A$1:$D$11508,3,0),IFERROR(VLOOKUP($C130,'4-COMPO.ADM.PRF '!$B$12:$I$544,5,0),""))</f>
        <v xml:space="preserve">UN    </v>
      </c>
      <c r="G130" s="13">
        <v>6</v>
      </c>
      <c r="H130" s="88">
        <f>IFERROR(VLOOKUP($C130,'SINAPI-MT JULHO 2021'!$A$1:$D$11508,4,0),IFERROR(VLOOKUP($C130,'4-COMPO.ADM.PRF '!$B$12:$I$544,8,0),""))</f>
        <v>7.75</v>
      </c>
      <c r="I130" s="90">
        <f>TRUNC(H130*'8-BDI'!$E$27,2)</f>
        <v>9.93</v>
      </c>
      <c r="J130" s="43">
        <f t="shared" si="106"/>
        <v>46.5</v>
      </c>
      <c r="K130" s="101">
        <f t="shared" si="107"/>
        <v>59.58</v>
      </c>
      <c r="L130" s="196"/>
      <c r="O130" s="92"/>
      <c r="P130" s="92"/>
    </row>
    <row r="131" spans="1:16" s="197" customFormat="1" ht="30">
      <c r="A131" s="196"/>
      <c r="B131" s="316" t="s">
        <v>7062</v>
      </c>
      <c r="C131" s="15">
        <v>86884</v>
      </c>
      <c r="D131" s="15" t="s">
        <v>9</v>
      </c>
      <c r="E131" s="188" t="str">
        <f>IFERROR(VLOOKUP($C131,'SINAPI-MT JULHO 2021'!$A$1:$D$11508,2,0),IFERROR(VLOOKUP($C131,'4-COMPO.ADM.PRF '!$B$12:$I$544,4,0),""))</f>
        <v>ENGATE FLEXÍVEL EM PLÁSTICO BRANCO, 1/2 X 30CM - FORNECIMENTO E INSTALAÇÃO. AF_01/2020</v>
      </c>
      <c r="F131" s="89" t="str">
        <f>IFERROR(VLOOKUP($C131,'SINAPI-MT JULHO 2021'!$A$1:$D$11508,3,0),IFERROR(VLOOKUP($C131,'4-COMPO.ADM.PRF '!$B$12:$I$544,5,0),""))</f>
        <v>UN</v>
      </c>
      <c r="G131" s="13">
        <v>9</v>
      </c>
      <c r="H131" s="88">
        <f>IFERROR(VLOOKUP($C131,'SINAPI-MT JULHO 2021'!$A$1:$D$11508,4,0),IFERROR(VLOOKUP($C131,'4-COMPO.ADM.PRF '!$B$12:$I$544,8,0),""))</f>
        <v>7.46</v>
      </c>
      <c r="I131" s="90">
        <f>TRUNC(H131*'8-BDI'!$E$27,2)</f>
        <v>9.56</v>
      </c>
      <c r="J131" s="43">
        <f t="shared" si="106"/>
        <v>67.14</v>
      </c>
      <c r="K131" s="101">
        <f t="shared" si="107"/>
        <v>86.04</v>
      </c>
      <c r="L131" s="196"/>
      <c r="O131" s="92"/>
      <c r="P131" s="92"/>
    </row>
    <row r="132" spans="1:16" s="197" customFormat="1" ht="15">
      <c r="A132" s="196"/>
      <c r="B132" s="316" t="s">
        <v>7063</v>
      </c>
      <c r="C132" s="15" t="s">
        <v>6932</v>
      </c>
      <c r="D132" s="15" t="s">
        <v>632</v>
      </c>
      <c r="E132" s="188" t="str">
        <f>IFERROR(VLOOKUP($C132,'SINAPI-MT JULHO 2021'!$A$1:$D$11508,2,0),IFERROR(VLOOKUP($C132,'4-COMPO.ADM.PRF '!$B$12:$I$544,4,0),""))</f>
        <v>TUBO DE DESCARGA VDE PVC 38MM. FORNECIMENTO E INSTALAÇÃO.</v>
      </c>
      <c r="F132" s="89" t="str">
        <f>IFERROR(VLOOKUP($C132,'SINAPI-MT JULHO 2021'!$A$1:$D$11508,3,0),IFERROR(VLOOKUP($C132,'4-COMPO.ADM.PRF '!$B$12:$I$544,5,0),""))</f>
        <v>UN</v>
      </c>
      <c r="G132" s="13">
        <v>5</v>
      </c>
      <c r="H132" s="88">
        <f>IFERROR(VLOOKUP($C132,'SINAPI-MT JULHO 2021'!$A$1:$D$11508,4,0),IFERROR(VLOOKUP($C132,'4-COMPO.ADM.PRF '!$B$12:$I$544,8,0),""))</f>
        <v>21.1</v>
      </c>
      <c r="I132" s="90">
        <f>TRUNC(H132*'8-BDI'!$E$27,2)</f>
        <v>27.05</v>
      </c>
      <c r="J132" s="43">
        <f t="shared" si="106"/>
        <v>105.5</v>
      </c>
      <c r="K132" s="101">
        <f t="shared" si="107"/>
        <v>135.25</v>
      </c>
      <c r="L132" s="196"/>
      <c r="O132" s="92"/>
      <c r="P132" s="92"/>
    </row>
    <row r="133" spans="1:16" s="314" customFormat="1" ht="45">
      <c r="A133" s="313"/>
      <c r="B133" s="316" t="s">
        <v>7064</v>
      </c>
      <c r="C133" s="15" t="s">
        <v>7219</v>
      </c>
      <c r="D133" s="15" t="s">
        <v>632</v>
      </c>
      <c r="E133" s="188" t="str">
        <f>IFERROR(VLOOKUP($C133,'SINAPI-MT JULHO 2021'!$A$1:$D$11508,2,0),IFERROR(VLOOKUP($C133,'4-COMPO.ADM.PRF '!$B$12:$I$544,4,0),""))</f>
        <v>CONJUNTO DE LIGACAO PARA BACIA SANITARIA EM PLASTICO BRANCO COM TUBO, CANOPLA E ANEL DE EXPANSAO (TUBO 1.1/2 '' X 20 CM). FORNECIMENTO E INSTALAÇÃO.</v>
      </c>
      <c r="F133" s="89" t="str">
        <f>IFERROR(VLOOKUP($C133,'SINAPI-MT JULHO 2021'!$A$1:$D$11508,3,0),IFERROR(VLOOKUP($C133,'4-COMPO.ADM.PRF '!$B$12:$I$544,5,0),""))</f>
        <v>UN</v>
      </c>
      <c r="G133" s="13">
        <v>5</v>
      </c>
      <c r="H133" s="88">
        <f>IFERROR(VLOOKUP($C133,'SINAPI-MT JULHO 2021'!$A$1:$D$11508,4,0),IFERROR(VLOOKUP($C133,'4-COMPO.ADM.PRF '!$B$12:$I$544,8,0),""))</f>
        <v>23.16</v>
      </c>
      <c r="I133" s="90">
        <f>TRUNC(H133*'8-BDI'!$E$27,2)</f>
        <v>29.7</v>
      </c>
      <c r="J133" s="43">
        <f t="shared" ref="J133" si="108">TRUNC(G133*H133,2)</f>
        <v>115.8</v>
      </c>
      <c r="K133" s="101">
        <f t="shared" ref="K133" si="109">TRUNC(G133*I133,2)</f>
        <v>148.5</v>
      </c>
      <c r="L133" s="313"/>
      <c r="O133" s="92"/>
      <c r="P133" s="92"/>
    </row>
    <row r="134" spans="1:16" s="197" customFormat="1" ht="30">
      <c r="A134" s="196"/>
      <c r="B134" s="316" t="s">
        <v>7065</v>
      </c>
      <c r="C134" s="15" t="s">
        <v>6935</v>
      </c>
      <c r="D134" s="15" t="s">
        <v>632</v>
      </c>
      <c r="E134" s="188" t="str">
        <f>IFERROR(VLOOKUP($C134,'SINAPI-MT JULHO 2021'!$A$1:$D$11508,2,0),IFERROR(VLOOKUP($C134,'4-COMPO.ADM.PRF '!$B$12:$I$544,4,0),""))</f>
        <v xml:space="preserve">COLAR DE TOMADA EM POLIPROPILENO, PP, COM PARAFUSOS, PARA PEAD, 63 X 3/4" - LIGACAO PREDIAL DE AGUA. FORNECIMENTO E INSTALAÇÃO                                                                                                                                                                                                                                                                                                                                                                                                                                                          </v>
      </c>
      <c r="F134" s="89" t="str">
        <f>IFERROR(VLOOKUP($C134,'SINAPI-MT JULHO 2021'!$A$1:$D$11508,3,0),IFERROR(VLOOKUP($C134,'4-COMPO.ADM.PRF '!$B$12:$I$544,5,0),""))</f>
        <v xml:space="preserve">UN    </v>
      </c>
      <c r="G134" s="13">
        <v>1</v>
      </c>
      <c r="H134" s="88">
        <f>IFERROR(VLOOKUP($C134,'SINAPI-MT JULHO 2021'!$A$1:$D$11508,4,0),IFERROR(VLOOKUP($C134,'4-COMPO.ADM.PRF '!$B$12:$I$544,8,0),""))</f>
        <v>26.39</v>
      </c>
      <c r="I134" s="90">
        <f>TRUNC(H134*'8-BDI'!$E$27,2)</f>
        <v>33.840000000000003</v>
      </c>
      <c r="J134" s="43">
        <f t="shared" si="106"/>
        <v>26.39</v>
      </c>
      <c r="K134" s="101">
        <f t="shared" si="107"/>
        <v>33.840000000000003</v>
      </c>
      <c r="L134" s="196"/>
      <c r="O134" s="92"/>
      <c r="P134" s="92"/>
    </row>
    <row r="135" spans="1:16" s="197" customFormat="1" ht="45">
      <c r="A135" s="196"/>
      <c r="B135" s="316" t="s">
        <v>7066</v>
      </c>
      <c r="C135" s="15">
        <v>96847</v>
      </c>
      <c r="D135" s="15" t="s">
        <v>9</v>
      </c>
      <c r="E135" s="188" t="str">
        <f>IFERROR(VLOOKUP($C135,'SINAPI-MT JULHO 2021'!$A$1:$D$11508,2,0),IFERROR(VLOOKUP($C135,'4-COMPO.ADM.PRF '!$B$12:$I$544,4,0),""))</f>
        <v>JOELHO ROSCA FÊMEA, COM BASE FIXA, METÁLICO, PARA INSTALAÇÕES EM PEX, DN 25MM X 3/4", CONEXÃO POR ANEL DESLIZANTE  FORNECIMENTO E INSTALAÇÃO. AF_06/2015</v>
      </c>
      <c r="F135" s="89" t="str">
        <f>IFERROR(VLOOKUP($C135,'SINAPI-MT JULHO 2021'!$A$1:$D$11508,3,0),IFERROR(VLOOKUP($C135,'4-COMPO.ADM.PRF '!$B$12:$I$544,5,0),""))</f>
        <v>UN</v>
      </c>
      <c r="G135" s="13">
        <v>5</v>
      </c>
      <c r="H135" s="88">
        <f>IFERROR(VLOOKUP($C135,'SINAPI-MT JULHO 2021'!$A$1:$D$11508,4,0),IFERROR(VLOOKUP($C135,'4-COMPO.ADM.PRF '!$B$12:$I$544,8,0),""))</f>
        <v>37.729999999999997</v>
      </c>
      <c r="I135" s="90">
        <f>TRUNC(H135*'8-BDI'!$E$27,2)</f>
        <v>48.38</v>
      </c>
      <c r="J135" s="43">
        <f t="shared" si="106"/>
        <v>188.65</v>
      </c>
      <c r="K135" s="101">
        <f t="shared" si="107"/>
        <v>241.9</v>
      </c>
      <c r="L135" s="196"/>
      <c r="O135" s="92"/>
      <c r="P135" s="92"/>
    </row>
    <row r="136" spans="1:16" s="197" customFormat="1" ht="30">
      <c r="A136" s="196"/>
      <c r="B136" s="316" t="s">
        <v>7067</v>
      </c>
      <c r="C136" s="15">
        <v>89385</v>
      </c>
      <c r="D136" s="15" t="s">
        <v>9</v>
      </c>
      <c r="E136" s="188" t="str">
        <f>IFERROR(VLOOKUP($C136,'SINAPI-MT JULHO 2021'!$A$1:$D$11508,2,0),IFERROR(VLOOKUP($C136,'4-COMPO.ADM.PRF '!$B$12:$I$544,4,0),""))</f>
        <v>LUVA SOLDÁVEL E COM ROSCA, PVC, SOLDÁVEL, DN 25MM X 3/4, INSTALADO EM RAMAL OU SUB-RAMAL DE ÁGUA - FORNECIMENTO E INSTALAÇÃO. AF_12/2014</v>
      </c>
      <c r="F136" s="89" t="str">
        <f>IFERROR(VLOOKUP($C136,'SINAPI-MT JULHO 2021'!$A$1:$D$11508,3,0),IFERROR(VLOOKUP($C136,'4-COMPO.ADM.PRF '!$B$12:$I$544,5,0),""))</f>
        <v>UN</v>
      </c>
      <c r="G136" s="13">
        <v>9</v>
      </c>
      <c r="H136" s="88">
        <f>IFERROR(VLOOKUP($C136,'SINAPI-MT JULHO 2021'!$A$1:$D$11508,4,0),IFERROR(VLOOKUP($C136,'4-COMPO.ADM.PRF '!$B$12:$I$544,8,0),""))</f>
        <v>5.96</v>
      </c>
      <c r="I136" s="90">
        <f>TRUNC(H136*'8-BDI'!$E$27,2)</f>
        <v>7.64</v>
      </c>
      <c r="J136" s="43">
        <f t="shared" si="106"/>
        <v>53.64</v>
      </c>
      <c r="K136" s="101">
        <f t="shared" si="107"/>
        <v>68.760000000000005</v>
      </c>
      <c r="L136" s="196"/>
      <c r="O136" s="92"/>
      <c r="P136" s="92"/>
    </row>
    <row r="137" spans="1:16" s="197" customFormat="1" ht="45">
      <c r="A137" s="196"/>
      <c r="B137" s="316" t="s">
        <v>7068</v>
      </c>
      <c r="C137" s="15">
        <v>90374</v>
      </c>
      <c r="D137" s="15" t="s">
        <v>9</v>
      </c>
      <c r="E137" s="188" t="str">
        <f>IFERROR(VLOOKUP($C137,'SINAPI-MT JULHO 2021'!$A$1:$D$11508,2,0),IFERROR(VLOOKUP($C137,'4-COMPO.ADM.PRF '!$B$12:$I$544,4,0),""))</f>
        <v>TÊ COM BUCHA DE LATÃO NA BOLSA CENTRAL, PVC, SOLDÁVEL, DN 25MM X 3/4, INSTALADO EM RAMAL OU SUB-RAMAL DE ÁGUA - FORNECIMENTO E INSTALAÇÃO. AF_03/2015</v>
      </c>
      <c r="F137" s="89" t="str">
        <f>IFERROR(VLOOKUP($C137,'SINAPI-MT JULHO 2021'!$A$1:$D$11508,3,0),IFERROR(VLOOKUP($C137,'4-COMPO.ADM.PRF '!$B$12:$I$544,5,0),""))</f>
        <v>UN</v>
      </c>
      <c r="G137" s="13">
        <v>1</v>
      </c>
      <c r="H137" s="88">
        <f>IFERROR(VLOOKUP($C137,'SINAPI-MT JULHO 2021'!$A$1:$D$11508,4,0),IFERROR(VLOOKUP($C137,'4-COMPO.ADM.PRF '!$B$12:$I$544,8,0),""))</f>
        <v>18.96</v>
      </c>
      <c r="I137" s="90">
        <f>TRUNC(H137*'8-BDI'!$E$27,2)</f>
        <v>24.31</v>
      </c>
      <c r="J137" s="43">
        <f t="shared" si="106"/>
        <v>18.96</v>
      </c>
      <c r="K137" s="101">
        <f t="shared" si="107"/>
        <v>24.31</v>
      </c>
      <c r="L137" s="196"/>
      <c r="O137" s="92"/>
      <c r="P137" s="92"/>
    </row>
    <row r="138" spans="1:16" s="197" customFormat="1" ht="60">
      <c r="A138" s="196"/>
      <c r="B138" s="316" t="s">
        <v>7069</v>
      </c>
      <c r="C138" s="15">
        <v>94703</v>
      </c>
      <c r="D138" s="15" t="s">
        <v>9</v>
      </c>
      <c r="E138" s="188" t="str">
        <f>IFERROR(VLOOKUP($C138,'SINAPI-MT JULHO 2021'!$A$1:$D$11508,2,0),IFERROR(VLOOKUP($C138,'4-COMPO.ADM.PRF '!$B$12:$I$544,4,0),""))</f>
        <v>ADAPTADOR COM FLANGE E ANEL DE VEDAÇÃO, PVC, SOLDÁVEL, DN  25 MM X 3/4 , INSTALADO EM RESERVAÇÃO DE ÁGUA DE EDIFICAÇÃO QUE POSSUA RESERVATÓRIO DE FIBRA/FIBROCIMENTO   FORNECIMENTO E INSTALAÇÃO. AF_06/2016</v>
      </c>
      <c r="F138" s="89" t="str">
        <f>IFERROR(VLOOKUP($C138,'SINAPI-MT JULHO 2021'!$A$1:$D$11508,3,0),IFERROR(VLOOKUP($C138,'4-COMPO.ADM.PRF '!$B$12:$I$544,5,0),""))</f>
        <v>UN</v>
      </c>
      <c r="G138" s="13">
        <v>1</v>
      </c>
      <c r="H138" s="88">
        <f>IFERROR(VLOOKUP($C138,'SINAPI-MT JULHO 2021'!$A$1:$D$11508,4,0),IFERROR(VLOOKUP($C138,'4-COMPO.ADM.PRF '!$B$12:$I$544,8,0),""))</f>
        <v>17.21</v>
      </c>
      <c r="I138" s="90">
        <f>TRUNC(H138*'8-BDI'!$E$27,2)</f>
        <v>22.07</v>
      </c>
      <c r="J138" s="43">
        <f t="shared" si="106"/>
        <v>17.21</v>
      </c>
      <c r="K138" s="101">
        <f t="shared" si="107"/>
        <v>22.07</v>
      </c>
      <c r="L138" s="196"/>
      <c r="O138" s="92"/>
      <c r="P138" s="92"/>
    </row>
    <row r="139" spans="1:16" s="197" customFormat="1" ht="60">
      <c r="A139" s="196"/>
      <c r="B139" s="316" t="s">
        <v>7070</v>
      </c>
      <c r="C139" s="15">
        <v>94706</v>
      </c>
      <c r="D139" s="15" t="s">
        <v>9</v>
      </c>
      <c r="E139" s="188" t="str">
        <f>IFERROR(VLOOKUP($C139,'SINAPI-MT JULHO 2021'!$A$1:$D$11508,2,0),IFERROR(VLOOKUP($C139,'4-COMPO.ADM.PRF '!$B$12:$I$544,4,0),""))</f>
        <v>ADAPTADOR COM FLANGE E ANEL DE VEDAÇÃO, PVC, SOLDÁVEL, DN 50 MM X 1 1/2 , INSTALADO EM RESERVAÇÃO DE ÁGUA DE EDIFICAÇÃO QUE POSSUA RESERVATÓRIO DE FIBRA/FIBROCIMENTO   FORNECIMENTO E INSTALAÇÃO. AF_06/2016</v>
      </c>
      <c r="F139" s="89" t="str">
        <f>IFERROR(VLOOKUP($C139,'SINAPI-MT JULHO 2021'!$A$1:$D$11508,3,0),IFERROR(VLOOKUP($C139,'4-COMPO.ADM.PRF '!$B$12:$I$544,5,0),""))</f>
        <v>UN</v>
      </c>
      <c r="G139" s="13">
        <v>1</v>
      </c>
      <c r="H139" s="88">
        <f>IFERROR(VLOOKUP($C139,'SINAPI-MT JULHO 2021'!$A$1:$D$11508,4,0),IFERROR(VLOOKUP($C139,'4-COMPO.ADM.PRF '!$B$12:$I$544,8,0),""))</f>
        <v>37.770000000000003</v>
      </c>
      <c r="I139" s="90">
        <f>TRUNC(H139*'8-BDI'!$E$27,2)</f>
        <v>48.43</v>
      </c>
      <c r="J139" s="43">
        <f t="shared" si="106"/>
        <v>37.770000000000003</v>
      </c>
      <c r="K139" s="101">
        <f t="shared" si="107"/>
        <v>48.43</v>
      </c>
      <c r="L139" s="196"/>
      <c r="O139" s="92"/>
      <c r="P139" s="92"/>
    </row>
    <row r="140" spans="1:16" s="197" customFormat="1" ht="45">
      <c r="A140" s="196"/>
      <c r="B140" s="316" t="s">
        <v>7071</v>
      </c>
      <c r="C140" s="15">
        <v>94711</v>
      </c>
      <c r="D140" s="15" t="s">
        <v>9</v>
      </c>
      <c r="E140" s="188" t="str">
        <f>IFERROR(VLOOKUP($C140,'SINAPI-MT JULHO 2021'!$A$1:$D$11508,2,0),IFERROR(VLOOKUP($C140,'4-COMPO.ADM.PRF '!$B$12:$I$544,4,0),""))</f>
        <v>ADAPTADOR COM FLANGES LIVRES, PVC, SOLDÁVEL, DN 50 MM X 1 1/2 , INSTALADO EM RESERVAÇÃO DE ÁGUA DE EDIFICAÇÃO QUE POSSUA RESERVATÓRIO DE FIBRA/FIBROCIMENTO   FORNECIMENTO E INSTALAÇÃO. AF_06/2016</v>
      </c>
      <c r="F140" s="89" t="str">
        <f>IFERROR(VLOOKUP($C140,'SINAPI-MT JULHO 2021'!$A$1:$D$11508,3,0),IFERROR(VLOOKUP($C140,'4-COMPO.ADM.PRF '!$B$12:$I$544,5,0),""))</f>
        <v>UN</v>
      </c>
      <c r="G140" s="13">
        <v>1</v>
      </c>
      <c r="H140" s="88">
        <f>IFERROR(VLOOKUP($C140,'SINAPI-MT JULHO 2021'!$A$1:$D$11508,4,0),IFERROR(VLOOKUP($C140,'4-COMPO.ADM.PRF '!$B$12:$I$544,8,0),""))</f>
        <v>53.65</v>
      </c>
      <c r="I140" s="90">
        <f>TRUNC(H140*'8-BDI'!$E$27,2)</f>
        <v>68.8</v>
      </c>
      <c r="J140" s="43">
        <f t="shared" si="106"/>
        <v>53.65</v>
      </c>
      <c r="K140" s="101">
        <f t="shared" si="107"/>
        <v>68.8</v>
      </c>
      <c r="L140" s="196"/>
      <c r="O140" s="92"/>
      <c r="P140" s="92"/>
    </row>
    <row r="141" spans="1:16" s="197" customFormat="1" ht="45">
      <c r="A141" s="196"/>
      <c r="B141" s="316" t="s">
        <v>7072</v>
      </c>
      <c r="C141" s="15">
        <v>94713</v>
      </c>
      <c r="D141" s="15" t="s">
        <v>9</v>
      </c>
      <c r="E141" s="188" t="str">
        <f>IFERROR(VLOOKUP($C141,'SINAPI-MT JULHO 2021'!$A$1:$D$11508,2,0),IFERROR(VLOOKUP($C141,'4-COMPO.ADM.PRF '!$B$12:$I$544,4,0),""))</f>
        <v>ADAPTADOR COM FLANGES LIVRES, PVC, SOLDÁVEL, DN 75 MM X 2 1/2 , INSTALADO EM RESERVAÇÃO DE ÁGUA DE EDIFICAÇÃO QUE POSSUA RESERVATÓRIO DE FIBRA/FIBROCIMENTO   FORNECIMENTO E INSTALAÇÃO. AF_06/2016</v>
      </c>
      <c r="F141" s="89" t="str">
        <f>IFERROR(VLOOKUP($C141,'SINAPI-MT JULHO 2021'!$A$1:$D$11508,3,0),IFERROR(VLOOKUP($C141,'4-COMPO.ADM.PRF '!$B$12:$I$544,5,0),""))</f>
        <v>UN</v>
      </c>
      <c r="G141" s="13">
        <v>2</v>
      </c>
      <c r="H141" s="88">
        <f>IFERROR(VLOOKUP($C141,'SINAPI-MT JULHO 2021'!$A$1:$D$11508,4,0),IFERROR(VLOOKUP($C141,'4-COMPO.ADM.PRF '!$B$12:$I$544,8,0),""))</f>
        <v>190.11</v>
      </c>
      <c r="I141" s="90">
        <f>TRUNC(H141*'8-BDI'!$E$27,2)</f>
        <v>243.79</v>
      </c>
      <c r="J141" s="43">
        <f t="shared" si="106"/>
        <v>380.22</v>
      </c>
      <c r="K141" s="101">
        <f t="shared" si="107"/>
        <v>487.58</v>
      </c>
      <c r="L141" s="196"/>
      <c r="O141" s="92"/>
      <c r="P141" s="92"/>
    </row>
    <row r="142" spans="1:16" s="197" customFormat="1" ht="60">
      <c r="A142" s="196"/>
      <c r="B142" s="316" t="s">
        <v>7073</v>
      </c>
      <c r="C142" s="15">
        <v>94789</v>
      </c>
      <c r="D142" s="15" t="s">
        <v>9</v>
      </c>
      <c r="E142" s="188" t="str">
        <f>IFERROR(VLOOKUP($C142,'SINAPI-MT JULHO 2021'!$A$1:$D$11508,2,0),IFERROR(VLOOKUP($C142,'4-COMPO.ADM.PRF '!$B$12:$I$544,4,0),""))</f>
        <v>ADAPTADOR COM FLANGES LIVRES, PVC, SOLDÁVEL LONGO, DN 75 MM X 2 1/2 , INSTALADO EM RESERVAÇÃO DE ÁGUA DE EDIFICAÇÃO QUE POSSUA RESERVATÓRIO DE FIBRA/FIBROCIMENTO   FORNECIMENTO E INSTALAÇÃO. AF_06/2016</v>
      </c>
      <c r="F142" s="89" t="str">
        <f>IFERROR(VLOOKUP($C142,'SINAPI-MT JULHO 2021'!$A$1:$D$11508,3,0),IFERROR(VLOOKUP($C142,'4-COMPO.ADM.PRF '!$B$12:$I$544,5,0),""))</f>
        <v>UN</v>
      </c>
      <c r="G142" s="13">
        <v>2</v>
      </c>
      <c r="H142" s="88">
        <f>IFERROR(VLOOKUP($C142,'SINAPI-MT JULHO 2021'!$A$1:$D$11508,4,0),IFERROR(VLOOKUP($C142,'4-COMPO.ADM.PRF '!$B$12:$I$544,8,0),""))</f>
        <v>235.67</v>
      </c>
      <c r="I142" s="90">
        <f>TRUNC(H142*'8-BDI'!$E$27,2)</f>
        <v>302.22000000000003</v>
      </c>
      <c r="J142" s="43">
        <f t="shared" si="106"/>
        <v>471.34</v>
      </c>
      <c r="K142" s="101">
        <f t="shared" si="107"/>
        <v>604.44000000000005</v>
      </c>
      <c r="L142" s="196"/>
      <c r="O142" s="92"/>
      <c r="P142" s="92"/>
    </row>
    <row r="143" spans="1:16" s="197" customFormat="1" ht="45">
      <c r="A143" s="196"/>
      <c r="B143" s="316" t="s">
        <v>7074</v>
      </c>
      <c r="C143" s="15">
        <v>89429</v>
      </c>
      <c r="D143" s="15" t="s">
        <v>9</v>
      </c>
      <c r="E143" s="188" t="str">
        <f>IFERROR(VLOOKUP($C143,'SINAPI-MT JULHO 2021'!$A$1:$D$11508,2,0),IFERROR(VLOOKUP($C143,'4-COMPO.ADM.PRF '!$B$12:$I$544,4,0),""))</f>
        <v>ADAPTADOR CURTO COM BOLSA E ROSCA PARA REGISTRO, PVC, SOLDÁVEL, DN 25MM X 3/4, INSTALADO EM RAMAL DE DISTRIBUIÇÃO DE ÁGUA - FORNECIMENTO E INSTALAÇÃO. AF_12/2014</v>
      </c>
      <c r="F143" s="89" t="str">
        <f>IFERROR(VLOOKUP($C143,'SINAPI-MT JULHO 2021'!$A$1:$D$11508,3,0),IFERROR(VLOOKUP($C143,'4-COMPO.ADM.PRF '!$B$12:$I$544,5,0),""))</f>
        <v>UN</v>
      </c>
      <c r="G143" s="13">
        <v>30</v>
      </c>
      <c r="H143" s="88">
        <f>IFERROR(VLOOKUP($C143,'SINAPI-MT JULHO 2021'!$A$1:$D$11508,4,0),IFERROR(VLOOKUP($C143,'4-COMPO.ADM.PRF '!$B$12:$I$544,8,0),""))</f>
        <v>3.92</v>
      </c>
      <c r="I143" s="90">
        <f>TRUNC(H143*'8-BDI'!$E$27,2)</f>
        <v>5.0199999999999996</v>
      </c>
      <c r="J143" s="43">
        <f t="shared" si="106"/>
        <v>117.6</v>
      </c>
      <c r="K143" s="101">
        <f t="shared" si="107"/>
        <v>150.6</v>
      </c>
      <c r="L143" s="196"/>
      <c r="O143" s="92"/>
      <c r="P143" s="92"/>
    </row>
    <row r="144" spans="1:16" s="197" customFormat="1" ht="45">
      <c r="A144" s="196"/>
      <c r="B144" s="316" t="s">
        <v>7075</v>
      </c>
      <c r="C144" s="15">
        <v>89596</v>
      </c>
      <c r="D144" s="15" t="s">
        <v>9</v>
      </c>
      <c r="E144" s="188" t="str">
        <f>IFERROR(VLOOKUP($C144,'SINAPI-MT JULHO 2021'!$A$1:$D$11508,2,0),IFERROR(VLOOKUP($C144,'4-COMPO.ADM.PRF '!$B$12:$I$544,4,0),""))</f>
        <v>ADAPTADOR CURTO COM BOLSA E ROSCA PARA REGISTRO, PVC, SOLDÁVEL, DN 50MM X 1.1/2, INSTALADO EM PRUMADA DE ÁGUA - FORNECIMENTO E INSTALAÇÃO. AF_12/2014</v>
      </c>
      <c r="F144" s="89" t="str">
        <f>IFERROR(VLOOKUP($C144,'SINAPI-MT JULHO 2021'!$A$1:$D$11508,3,0),IFERROR(VLOOKUP($C144,'4-COMPO.ADM.PRF '!$B$12:$I$544,5,0),""))</f>
        <v>UN</v>
      </c>
      <c r="G144" s="13">
        <v>13</v>
      </c>
      <c r="H144" s="88">
        <f>IFERROR(VLOOKUP($C144,'SINAPI-MT JULHO 2021'!$A$1:$D$11508,4,0),IFERROR(VLOOKUP($C144,'4-COMPO.ADM.PRF '!$B$12:$I$544,8,0),""))</f>
        <v>9.6999999999999993</v>
      </c>
      <c r="I144" s="90">
        <f>TRUNC(H144*'8-BDI'!$E$27,2)</f>
        <v>12.43</v>
      </c>
      <c r="J144" s="43">
        <f t="shared" si="106"/>
        <v>126.1</v>
      </c>
      <c r="K144" s="101">
        <f t="shared" si="107"/>
        <v>161.59</v>
      </c>
      <c r="L144" s="196"/>
      <c r="O144" s="92"/>
      <c r="P144" s="92"/>
    </row>
    <row r="145" spans="1:16" s="197" customFormat="1" ht="45">
      <c r="A145" s="196"/>
      <c r="B145" s="316" t="s">
        <v>7076</v>
      </c>
      <c r="C145" s="15">
        <v>89613</v>
      </c>
      <c r="D145" s="15" t="s">
        <v>9</v>
      </c>
      <c r="E145" s="188" t="str">
        <f>IFERROR(VLOOKUP($C145,'SINAPI-MT JULHO 2021'!$A$1:$D$11508,2,0),IFERROR(VLOOKUP($C145,'4-COMPO.ADM.PRF '!$B$12:$I$544,4,0),""))</f>
        <v>ADAPTADOR CURTO COM BOLSA E ROSCA PARA REGISTRO, PVC, SOLDÁVEL, DN 75MM X 2.1/2, INSTALADO EM PRUMADA DE ÁGUA - FORNECIMENTO E INSTALAÇÃO. AF_12/2014</v>
      </c>
      <c r="F145" s="89" t="str">
        <f>IFERROR(VLOOKUP($C145,'SINAPI-MT JULHO 2021'!$A$1:$D$11508,3,0),IFERROR(VLOOKUP($C145,'4-COMPO.ADM.PRF '!$B$12:$I$544,5,0),""))</f>
        <v>UN</v>
      </c>
      <c r="G145" s="13">
        <v>4</v>
      </c>
      <c r="H145" s="88">
        <f>IFERROR(VLOOKUP($C145,'SINAPI-MT JULHO 2021'!$A$1:$D$11508,4,0),IFERROR(VLOOKUP($C145,'4-COMPO.ADM.PRF '!$B$12:$I$544,8,0),""))</f>
        <v>27.51</v>
      </c>
      <c r="I145" s="90">
        <f>TRUNC(H145*'8-BDI'!$E$27,2)</f>
        <v>35.270000000000003</v>
      </c>
      <c r="J145" s="43">
        <f t="shared" si="106"/>
        <v>110.04</v>
      </c>
      <c r="K145" s="101">
        <f t="shared" si="107"/>
        <v>141.08000000000001</v>
      </c>
      <c r="L145" s="196"/>
      <c r="O145" s="92"/>
      <c r="P145" s="92"/>
    </row>
    <row r="146" spans="1:16" s="197" customFormat="1" ht="30">
      <c r="A146" s="196"/>
      <c r="B146" s="316" t="s">
        <v>7077</v>
      </c>
      <c r="C146" s="15" t="s">
        <v>6928</v>
      </c>
      <c r="D146" s="15" t="s">
        <v>632</v>
      </c>
      <c r="E146" s="188" t="str">
        <f>IFERROR(VLOOKUP($C146,'SINAPI-MT JULHO 2021'!$A$1:$D$11508,2,0),IFERROR(VLOOKUP($C146,'4-COMPO.ADM.PRF '!$B$12:$I$544,4,0),""))</f>
        <v>BUCHA DE REDUCAO DE PVC, SOLDAVEL, CURTA, COM 60 X 50 MM, PARA AGUA FRIA PREDIAL. FORNECIMENTO E INSTALAÇÃO.</v>
      </c>
      <c r="F146" s="89" t="str">
        <f>IFERROR(VLOOKUP($C146,'SINAPI-MT JULHO 2021'!$A$1:$D$11508,3,0),IFERROR(VLOOKUP($C146,'4-COMPO.ADM.PRF '!$B$12:$I$544,5,0),""))</f>
        <v>UN</v>
      </c>
      <c r="G146" s="13">
        <v>2</v>
      </c>
      <c r="H146" s="88">
        <f>IFERROR(VLOOKUP($C146,'SINAPI-MT JULHO 2021'!$A$1:$D$11508,4,0),IFERROR(VLOOKUP($C146,'4-COMPO.ADM.PRF '!$B$12:$I$544,8,0),""))</f>
        <v>10.15</v>
      </c>
      <c r="I146" s="90">
        <f>TRUNC(H146*'8-BDI'!$E$27,2)</f>
        <v>13.01</v>
      </c>
      <c r="J146" s="43">
        <f t="shared" si="106"/>
        <v>20.3</v>
      </c>
      <c r="K146" s="101">
        <f t="shared" si="107"/>
        <v>26.02</v>
      </c>
      <c r="L146" s="196"/>
      <c r="O146" s="92"/>
      <c r="P146" s="92"/>
    </row>
    <row r="147" spans="1:16" s="197" customFormat="1" ht="30">
      <c r="A147" s="196"/>
      <c r="B147" s="316" t="s">
        <v>7078</v>
      </c>
      <c r="C147" s="15" t="s">
        <v>6930</v>
      </c>
      <c r="D147" s="15" t="s">
        <v>632</v>
      </c>
      <c r="E147" s="188" t="str">
        <f>IFERROR(VLOOKUP($C147,'SINAPI-MT JULHO 2021'!$A$1:$D$11508,2,0),IFERROR(VLOOKUP($C147,'4-COMPO.ADM.PRF '!$B$12:$I$544,4,0),""))</f>
        <v>BUCHA DE REDUCAO DE PVC, SOLDAVEL, CURTA, COM 75 X 60 MM, PARA AGUA FRIA PREDIAL. FORNECIMENTO E INSTALAÇÃO.</v>
      </c>
      <c r="F147" s="89" t="str">
        <f>IFERROR(VLOOKUP($C147,'SINAPI-MT JULHO 2021'!$A$1:$D$11508,3,0),IFERROR(VLOOKUP($C147,'4-COMPO.ADM.PRF '!$B$12:$I$544,5,0),""))</f>
        <v>UN</v>
      </c>
      <c r="G147" s="13">
        <v>1</v>
      </c>
      <c r="H147" s="88">
        <f>IFERROR(VLOOKUP($C147,'SINAPI-MT JULHO 2021'!$A$1:$D$11508,4,0),IFERROR(VLOOKUP($C147,'4-COMPO.ADM.PRF '!$B$12:$I$544,8,0),""))</f>
        <v>20.87</v>
      </c>
      <c r="I147" s="90">
        <f>TRUNC(H147*'8-BDI'!$E$27,2)</f>
        <v>26.76</v>
      </c>
      <c r="J147" s="43">
        <f t="shared" si="106"/>
        <v>20.87</v>
      </c>
      <c r="K147" s="101">
        <f t="shared" si="107"/>
        <v>26.76</v>
      </c>
      <c r="L147" s="196"/>
      <c r="O147" s="92"/>
      <c r="P147" s="92"/>
    </row>
    <row r="148" spans="1:16" s="197" customFormat="1" ht="30">
      <c r="A148" s="196"/>
      <c r="B148" s="316" t="s">
        <v>7079</v>
      </c>
      <c r="C148" s="15" t="s">
        <v>6941</v>
      </c>
      <c r="D148" s="15" t="s">
        <v>632</v>
      </c>
      <c r="E148" s="188" t="str">
        <f>IFERROR(VLOOKUP($C148,'SINAPI-MT JULHO 2021'!$A$1:$D$11508,2,0),IFERROR(VLOOKUP($C148,'4-COMPO.ADM.PRF '!$B$12:$I$544,4,0),""))</f>
        <v>BUCHA DE REDUCAO DE PVC, SOLDAVEL, LONGA, COM 60 X 25 MM, PARA AGUA FRIA PREDIAL. FORNECIMENTO E INSTALAÇÃO.</v>
      </c>
      <c r="F148" s="89" t="str">
        <f>IFERROR(VLOOKUP($C148,'SINAPI-MT JULHO 2021'!$A$1:$D$11508,3,0),IFERROR(VLOOKUP($C148,'4-COMPO.ADM.PRF '!$B$12:$I$544,5,0),""))</f>
        <v>UN</v>
      </c>
      <c r="G148" s="13">
        <v>8</v>
      </c>
      <c r="H148" s="88">
        <f>IFERROR(VLOOKUP($C148,'SINAPI-MT JULHO 2021'!$A$1:$D$11508,4,0),IFERROR(VLOOKUP($C148,'4-COMPO.ADM.PRF '!$B$12:$I$544,8,0),""))</f>
        <v>13.68</v>
      </c>
      <c r="I148" s="90">
        <f>TRUNC(H148*'8-BDI'!$E$27,2)</f>
        <v>17.54</v>
      </c>
      <c r="J148" s="43">
        <f t="shared" si="106"/>
        <v>109.44</v>
      </c>
      <c r="K148" s="101">
        <f t="shared" si="107"/>
        <v>140.32</v>
      </c>
      <c r="L148" s="196"/>
      <c r="O148" s="92"/>
      <c r="P148" s="92"/>
    </row>
    <row r="149" spans="1:16" s="197" customFormat="1" ht="30">
      <c r="A149" s="196"/>
      <c r="B149" s="316" t="s">
        <v>7080</v>
      </c>
      <c r="C149" s="15" t="s">
        <v>6936</v>
      </c>
      <c r="D149" s="15" t="s">
        <v>632</v>
      </c>
      <c r="E149" s="188" t="str">
        <f>IFERROR(VLOOKUP($C149,'SINAPI-MT JULHO 2021'!$A$1:$D$11508,2,0),IFERROR(VLOOKUP($C149,'4-COMPO.ADM.PRF '!$B$12:$I$544,4,0),""))</f>
        <v xml:space="preserve">CAP PVC, SOLDAVEL, 25 MM, PARA AGUA FRIA PREDIAL. FORNECIMENTO E INSTALAÇÃO                                                                                                                                                                                                                                                                                                                                                                                                                                                          </v>
      </c>
      <c r="F149" s="89" t="str">
        <f>IFERROR(VLOOKUP($C149,'SINAPI-MT JULHO 2021'!$A$1:$D$11508,3,0),IFERROR(VLOOKUP($C149,'4-COMPO.ADM.PRF '!$B$12:$I$544,5,0),""))</f>
        <v xml:space="preserve">UN    </v>
      </c>
      <c r="G149" s="13">
        <v>1</v>
      </c>
      <c r="H149" s="88">
        <f>IFERROR(VLOOKUP($C149,'SINAPI-MT JULHO 2021'!$A$1:$D$11508,4,0),IFERROR(VLOOKUP($C149,'4-COMPO.ADM.PRF '!$B$12:$I$544,8,0),""))</f>
        <v>4.54</v>
      </c>
      <c r="I149" s="90">
        <f>TRUNC(H149*'8-BDI'!$E$27,2)</f>
        <v>5.82</v>
      </c>
      <c r="J149" s="43">
        <f t="shared" si="106"/>
        <v>4.54</v>
      </c>
      <c r="K149" s="101">
        <f t="shared" si="107"/>
        <v>5.82</v>
      </c>
      <c r="L149" s="196"/>
      <c r="O149" s="92"/>
      <c r="P149" s="92"/>
    </row>
    <row r="150" spans="1:16" s="197" customFormat="1" ht="30">
      <c r="A150" s="196"/>
      <c r="B150" s="316" t="s">
        <v>7081</v>
      </c>
      <c r="C150" s="15">
        <v>89517</v>
      </c>
      <c r="D150" s="15" t="s">
        <v>9</v>
      </c>
      <c r="E150" s="188" t="str">
        <f>IFERROR(VLOOKUP($C150,'SINAPI-MT JULHO 2021'!$A$1:$D$11508,2,0),IFERROR(VLOOKUP($C150,'4-COMPO.ADM.PRF '!$B$12:$I$544,4,0),""))</f>
        <v>CURVA 90 GRAUS, PVC, SOLDÁVEL, DN 75MM, INSTALADO EM PRUMADA DE ÁGUA - FORNECIMENTO E INSTALAÇÃO. AF_12/2014</v>
      </c>
      <c r="F150" s="89" t="str">
        <f>IFERROR(VLOOKUP($C150,'SINAPI-MT JULHO 2021'!$A$1:$D$11508,3,0),IFERROR(VLOOKUP($C150,'4-COMPO.ADM.PRF '!$B$12:$I$544,5,0),""))</f>
        <v>UN</v>
      </c>
      <c r="G150" s="13">
        <v>8</v>
      </c>
      <c r="H150" s="88">
        <f>IFERROR(VLOOKUP($C150,'SINAPI-MT JULHO 2021'!$A$1:$D$11508,4,0),IFERROR(VLOOKUP($C150,'4-COMPO.ADM.PRF '!$B$12:$I$544,8,0),""))</f>
        <v>64.27</v>
      </c>
      <c r="I150" s="90">
        <f>TRUNC(H150*'8-BDI'!$E$27,2)</f>
        <v>82.41</v>
      </c>
      <c r="J150" s="43">
        <f t="shared" si="106"/>
        <v>514.16</v>
      </c>
      <c r="K150" s="101">
        <f t="shared" si="107"/>
        <v>659.28</v>
      </c>
      <c r="L150" s="196"/>
      <c r="O150" s="92"/>
      <c r="P150" s="92"/>
    </row>
    <row r="151" spans="1:16" s="197" customFormat="1" ht="30">
      <c r="A151" s="196"/>
      <c r="B151" s="316" t="s">
        <v>7082</v>
      </c>
      <c r="C151" s="15">
        <v>89481</v>
      </c>
      <c r="D151" s="15" t="s">
        <v>9</v>
      </c>
      <c r="E151" s="188" t="str">
        <f>IFERROR(VLOOKUP($C151,'SINAPI-MT JULHO 2021'!$A$1:$D$11508,2,0),IFERROR(VLOOKUP($C151,'4-COMPO.ADM.PRF '!$B$12:$I$544,4,0),""))</f>
        <v>JOELHO 90 GRAUS, PVC, SOLDÁVEL, DN 25MM, INSTALADO EM PRUMADA DE ÁGUA - FORNECIMENTO E INSTALAÇÃO. AF_12/2014</v>
      </c>
      <c r="F151" s="89" t="str">
        <f>IFERROR(VLOOKUP($C151,'SINAPI-MT JULHO 2021'!$A$1:$D$11508,3,0),IFERROR(VLOOKUP($C151,'4-COMPO.ADM.PRF '!$B$12:$I$544,5,0),""))</f>
        <v>UN</v>
      </c>
      <c r="G151" s="13">
        <v>15</v>
      </c>
      <c r="H151" s="88">
        <f>IFERROR(VLOOKUP($C151,'SINAPI-MT JULHO 2021'!$A$1:$D$11508,4,0),IFERROR(VLOOKUP($C151,'4-COMPO.ADM.PRF '!$B$12:$I$544,8,0),""))</f>
        <v>3.74</v>
      </c>
      <c r="I151" s="90">
        <f>TRUNC(H151*'8-BDI'!$E$27,2)</f>
        <v>4.79</v>
      </c>
      <c r="J151" s="43">
        <f t="shared" si="106"/>
        <v>56.1</v>
      </c>
      <c r="K151" s="101">
        <f t="shared" si="107"/>
        <v>71.849999999999994</v>
      </c>
      <c r="L151" s="196"/>
      <c r="O151" s="92"/>
      <c r="P151" s="92"/>
    </row>
    <row r="152" spans="1:16" s="197" customFormat="1" ht="30">
      <c r="A152" s="196"/>
      <c r="B152" s="316" t="s">
        <v>7083</v>
      </c>
      <c r="C152" s="15">
        <v>89501</v>
      </c>
      <c r="D152" s="15" t="s">
        <v>9</v>
      </c>
      <c r="E152" s="188" t="str">
        <f>IFERROR(VLOOKUP($C152,'SINAPI-MT JULHO 2021'!$A$1:$D$11508,2,0),IFERROR(VLOOKUP($C152,'4-COMPO.ADM.PRF '!$B$12:$I$544,4,0),""))</f>
        <v>JOELHO 90 GRAUS, PVC, SOLDÁVEL, DN 50MM, INSTALADO EM PRUMADA DE ÁGUA - FORNECIMENTO E INSTALAÇÃO. AF_12/2014</v>
      </c>
      <c r="F152" s="89" t="str">
        <f>IFERROR(VLOOKUP($C152,'SINAPI-MT JULHO 2021'!$A$1:$D$11508,3,0),IFERROR(VLOOKUP($C152,'4-COMPO.ADM.PRF '!$B$12:$I$544,5,0),""))</f>
        <v>UN</v>
      </c>
      <c r="G152" s="13">
        <v>11</v>
      </c>
      <c r="H152" s="88">
        <f>IFERROR(VLOOKUP($C152,'SINAPI-MT JULHO 2021'!$A$1:$D$11508,4,0),IFERROR(VLOOKUP($C152,'4-COMPO.ADM.PRF '!$B$12:$I$544,8,0),""))</f>
        <v>11.98</v>
      </c>
      <c r="I152" s="90">
        <f>TRUNC(H152*'8-BDI'!$E$27,2)</f>
        <v>15.36</v>
      </c>
      <c r="J152" s="43">
        <f t="shared" si="106"/>
        <v>131.78</v>
      </c>
      <c r="K152" s="101">
        <f t="shared" si="107"/>
        <v>168.96</v>
      </c>
      <c r="L152" s="196"/>
      <c r="O152" s="92"/>
      <c r="P152" s="92"/>
    </row>
    <row r="153" spans="1:16" s="314" customFormat="1" ht="30">
      <c r="A153" s="313"/>
      <c r="B153" s="316" t="s">
        <v>7084</v>
      </c>
      <c r="C153" s="15">
        <v>89505</v>
      </c>
      <c r="D153" s="15" t="s">
        <v>9</v>
      </c>
      <c r="E153" s="188" t="str">
        <f>IFERROR(VLOOKUP($C153,'SINAPI-MT JULHO 2021'!$A$1:$D$11508,2,0),IFERROR(VLOOKUP($C153,'4-COMPO.ADM.PRF '!$B$12:$I$544,4,0),""))</f>
        <v>JOELHO 90 GRAUS, PVC, SOLDÁVEL, DN 60MM, INSTALADO EM PRUMADA DE ÁGUA - FORNECIMENTO E INSTALAÇÃO. AF_12/2014</v>
      </c>
      <c r="F153" s="89" t="str">
        <f>IFERROR(VLOOKUP($C153,'SINAPI-MT JULHO 2021'!$A$1:$D$11508,3,0),IFERROR(VLOOKUP($C153,'4-COMPO.ADM.PRF '!$B$12:$I$544,5,0),""))</f>
        <v>UN</v>
      </c>
      <c r="G153" s="13">
        <v>1</v>
      </c>
      <c r="H153" s="88">
        <f>IFERROR(VLOOKUP($C153,'SINAPI-MT JULHO 2021'!$A$1:$D$11508,4,0),IFERROR(VLOOKUP($C153,'4-COMPO.ADM.PRF '!$B$12:$I$544,8,0),""))</f>
        <v>32.130000000000003</v>
      </c>
      <c r="I153" s="90">
        <f>TRUNC(H153*'8-BDI'!$E$27,2)</f>
        <v>41.2</v>
      </c>
      <c r="J153" s="43">
        <f t="shared" ref="J153" si="110">TRUNC(G153*H153,2)</f>
        <v>32.130000000000003</v>
      </c>
      <c r="K153" s="101">
        <f t="shared" ref="K153" si="111">TRUNC(G153*I153,2)</f>
        <v>41.2</v>
      </c>
      <c r="L153" s="313"/>
      <c r="O153" s="92"/>
      <c r="P153" s="92"/>
    </row>
    <row r="154" spans="1:16" s="197" customFormat="1" ht="30">
      <c r="A154" s="196"/>
      <c r="B154" s="316" t="s">
        <v>7085</v>
      </c>
      <c r="C154" s="15">
        <v>89446</v>
      </c>
      <c r="D154" s="15" t="s">
        <v>9</v>
      </c>
      <c r="E154" s="188" t="str">
        <f>IFERROR(VLOOKUP($C154,'SINAPI-MT JULHO 2021'!$A$1:$D$11508,2,0),IFERROR(VLOOKUP($C154,'4-COMPO.ADM.PRF '!$B$12:$I$544,4,0),""))</f>
        <v>TUBO, PVC, SOLDÁVEL, DN 25MM, INSTALADO EM PRUMADA DE ÁGUA - FORNECIMENTO E INSTALAÇÃO. AF_12/2014</v>
      </c>
      <c r="F154" s="89" t="str">
        <f>IFERROR(VLOOKUP($C154,'SINAPI-MT JULHO 2021'!$A$1:$D$11508,3,0),IFERROR(VLOOKUP($C154,'4-COMPO.ADM.PRF '!$B$12:$I$544,5,0),""))</f>
        <v>M</v>
      </c>
      <c r="G154" s="13">
        <v>57.5</v>
      </c>
      <c r="H154" s="88">
        <f>IFERROR(VLOOKUP($C154,'SINAPI-MT JULHO 2021'!$A$1:$D$11508,4,0),IFERROR(VLOOKUP($C154,'4-COMPO.ADM.PRF '!$B$12:$I$544,8,0),""))</f>
        <v>4.3600000000000003</v>
      </c>
      <c r="I154" s="90">
        <f>TRUNC(H154*'8-BDI'!$E$27,2)</f>
        <v>5.59</v>
      </c>
      <c r="J154" s="43">
        <f t="shared" si="106"/>
        <v>250.7</v>
      </c>
      <c r="K154" s="101">
        <f t="shared" si="107"/>
        <v>321.42</v>
      </c>
      <c r="L154" s="196"/>
      <c r="O154" s="92"/>
      <c r="P154" s="92"/>
    </row>
    <row r="155" spans="1:16" s="197" customFormat="1" ht="30">
      <c r="A155" s="196"/>
      <c r="B155" s="316" t="s">
        <v>7086</v>
      </c>
      <c r="C155" s="15">
        <v>89449</v>
      </c>
      <c r="D155" s="15" t="s">
        <v>9</v>
      </c>
      <c r="E155" s="188" t="str">
        <f>IFERROR(VLOOKUP($C155,'SINAPI-MT JULHO 2021'!$A$1:$D$11508,2,0),IFERROR(VLOOKUP($C155,'4-COMPO.ADM.PRF '!$B$12:$I$544,4,0),""))</f>
        <v>TUBO, PVC, SOLDÁVEL, DN 50MM, INSTALADO EM PRUMADA DE ÁGUA - FORNECIMENTO E INSTALAÇÃO. AF_12/2014</v>
      </c>
      <c r="F155" s="89" t="str">
        <f>IFERROR(VLOOKUP($C155,'SINAPI-MT JULHO 2021'!$A$1:$D$11508,3,0),IFERROR(VLOOKUP($C155,'4-COMPO.ADM.PRF '!$B$12:$I$544,5,0),""))</f>
        <v>M</v>
      </c>
      <c r="G155" s="13">
        <v>25.72</v>
      </c>
      <c r="H155" s="88">
        <f>IFERROR(VLOOKUP($C155,'SINAPI-MT JULHO 2021'!$A$1:$D$11508,4,0),IFERROR(VLOOKUP($C155,'4-COMPO.ADM.PRF '!$B$12:$I$544,8,0),""))</f>
        <v>15.42</v>
      </c>
      <c r="I155" s="90">
        <f>TRUNC(H155*'8-BDI'!$E$27,2)</f>
        <v>19.77</v>
      </c>
      <c r="J155" s="43">
        <f t="shared" si="106"/>
        <v>396.6</v>
      </c>
      <c r="K155" s="101">
        <f t="shared" si="107"/>
        <v>508.48</v>
      </c>
      <c r="L155" s="196"/>
      <c r="O155" s="92"/>
      <c r="P155" s="92"/>
    </row>
    <row r="156" spans="1:16" s="197" customFormat="1" ht="30">
      <c r="A156" s="196"/>
      <c r="B156" s="316" t="s">
        <v>7087</v>
      </c>
      <c r="C156" s="15">
        <v>89450</v>
      </c>
      <c r="D156" s="15" t="s">
        <v>9</v>
      </c>
      <c r="E156" s="188" t="str">
        <f>IFERROR(VLOOKUP($C156,'SINAPI-MT JULHO 2021'!$A$1:$D$11508,2,0),IFERROR(VLOOKUP($C156,'4-COMPO.ADM.PRF '!$B$12:$I$544,4,0),""))</f>
        <v>TUBO, PVC, SOLDÁVEL, DN 60MM, INSTALADO EM PRUMADA DE ÁGUA - FORNECIMENTO E INSTALAÇÃO. AF_12/2014</v>
      </c>
      <c r="F156" s="89" t="str">
        <f>IFERROR(VLOOKUP($C156,'SINAPI-MT JULHO 2021'!$A$1:$D$11508,3,0),IFERROR(VLOOKUP($C156,'4-COMPO.ADM.PRF '!$B$12:$I$544,5,0),""))</f>
        <v>M</v>
      </c>
      <c r="G156" s="13">
        <v>7.93</v>
      </c>
      <c r="H156" s="88">
        <f>IFERROR(VLOOKUP($C156,'SINAPI-MT JULHO 2021'!$A$1:$D$11508,4,0),IFERROR(VLOOKUP($C156,'4-COMPO.ADM.PRF '!$B$12:$I$544,8,0),""))</f>
        <v>25.53</v>
      </c>
      <c r="I156" s="90">
        <f>TRUNC(H156*'8-BDI'!$E$27,2)</f>
        <v>32.729999999999997</v>
      </c>
      <c r="J156" s="43">
        <f t="shared" si="106"/>
        <v>202.45</v>
      </c>
      <c r="K156" s="101">
        <f t="shared" si="107"/>
        <v>259.54000000000002</v>
      </c>
      <c r="L156" s="196"/>
      <c r="O156" s="92"/>
      <c r="P156" s="92"/>
    </row>
    <row r="157" spans="1:16" s="197" customFormat="1" ht="30">
      <c r="A157" s="196"/>
      <c r="B157" s="316" t="s">
        <v>7088</v>
      </c>
      <c r="C157" s="15">
        <v>89451</v>
      </c>
      <c r="D157" s="15" t="s">
        <v>9</v>
      </c>
      <c r="E157" s="188" t="str">
        <f>IFERROR(VLOOKUP($C157,'SINAPI-MT JULHO 2021'!$A$1:$D$11508,2,0),IFERROR(VLOOKUP($C157,'4-COMPO.ADM.PRF '!$B$12:$I$544,4,0),""))</f>
        <v>TUBO, PVC, SOLDÁVEL, DN 75MM, INSTALADO EM PRUMADA DE ÁGUA - FORNECIMENTO E INSTALAÇÃO. AF_12/2014</v>
      </c>
      <c r="F157" s="89" t="str">
        <f>IFERROR(VLOOKUP($C157,'SINAPI-MT JULHO 2021'!$A$1:$D$11508,3,0),IFERROR(VLOOKUP($C157,'4-COMPO.ADM.PRF '!$B$12:$I$544,5,0),""))</f>
        <v>M</v>
      </c>
      <c r="G157" s="13">
        <v>47.06</v>
      </c>
      <c r="H157" s="88">
        <f>IFERROR(VLOOKUP($C157,'SINAPI-MT JULHO 2021'!$A$1:$D$11508,4,0),IFERROR(VLOOKUP($C157,'4-COMPO.ADM.PRF '!$B$12:$I$544,8,0),""))</f>
        <v>42.31</v>
      </c>
      <c r="I157" s="90">
        <f>TRUNC(H157*'8-BDI'!$E$27,2)</f>
        <v>54.25</v>
      </c>
      <c r="J157" s="43">
        <f t="shared" ref="J157:J164" si="112">TRUNC(G157*H157,2)</f>
        <v>1991.1</v>
      </c>
      <c r="K157" s="101">
        <f t="shared" ref="K157:K164" si="113">TRUNC(G157*I157,2)</f>
        <v>2553</v>
      </c>
      <c r="L157" s="196"/>
      <c r="O157" s="92"/>
      <c r="P157" s="92"/>
    </row>
    <row r="158" spans="1:16" s="197" customFormat="1" ht="45">
      <c r="A158" s="196"/>
      <c r="B158" s="316" t="s">
        <v>7089</v>
      </c>
      <c r="C158" s="15">
        <v>94688</v>
      </c>
      <c r="D158" s="15" t="s">
        <v>9</v>
      </c>
      <c r="E158" s="188" t="str">
        <f>IFERROR(VLOOKUP($C158,'SINAPI-MT JULHO 2021'!$A$1:$D$11508,2,0),IFERROR(VLOOKUP($C158,'4-COMPO.ADM.PRF '!$B$12:$I$544,4,0),""))</f>
        <v>TÊ, PVC, SOLDÁVEL, DN  25 MM INSTALADO EM RESERVAÇÃO DE ÁGUA DE EDIFICAÇÃO QUE POSSUA RESERVATÓRIO DE FIBRA/FIBROCIMENTO   FORNECIMENTO E INSTALAÇÃO. AF_06/2016</v>
      </c>
      <c r="F158" s="89" t="str">
        <f>IFERROR(VLOOKUP($C158,'SINAPI-MT JULHO 2021'!$A$1:$D$11508,3,0),IFERROR(VLOOKUP($C158,'4-COMPO.ADM.PRF '!$B$12:$I$544,5,0),""))</f>
        <v>UN</v>
      </c>
      <c r="G158" s="13">
        <v>8</v>
      </c>
      <c r="H158" s="88">
        <f>IFERROR(VLOOKUP($C158,'SINAPI-MT JULHO 2021'!$A$1:$D$11508,4,0),IFERROR(VLOOKUP($C158,'4-COMPO.ADM.PRF '!$B$12:$I$544,8,0),""))</f>
        <v>8.8000000000000007</v>
      </c>
      <c r="I158" s="90">
        <f>TRUNC(H158*'8-BDI'!$E$27,2)</f>
        <v>11.28</v>
      </c>
      <c r="J158" s="43">
        <f t="shared" si="112"/>
        <v>70.400000000000006</v>
      </c>
      <c r="K158" s="101">
        <f t="shared" si="113"/>
        <v>90.24</v>
      </c>
      <c r="L158" s="196"/>
      <c r="O158" s="92"/>
      <c r="P158" s="92"/>
    </row>
    <row r="159" spans="1:16" s="197" customFormat="1" ht="45">
      <c r="A159" s="196"/>
      <c r="B159" s="316" t="s">
        <v>7090</v>
      </c>
      <c r="C159" s="15">
        <v>94694</v>
      </c>
      <c r="D159" s="15" t="s">
        <v>9</v>
      </c>
      <c r="E159" s="188" t="str">
        <f>IFERROR(VLOOKUP($C159,'SINAPI-MT JULHO 2021'!$A$1:$D$11508,2,0),IFERROR(VLOOKUP($C159,'4-COMPO.ADM.PRF '!$B$12:$I$544,4,0),""))</f>
        <v>TÊ, PVC, SOLDÁVEL, DN 50 MM INSTALADO EM RESERVAÇÃO DE ÁGUA DE EDIFICAÇÃO QUE POSSUA RESERVATÓRIO DE FIBRA/FIBROCIMENTO   FORNECIMENTO E INSTALAÇÃO. AF_06/2016</v>
      </c>
      <c r="F159" s="89" t="str">
        <f>IFERROR(VLOOKUP($C159,'SINAPI-MT JULHO 2021'!$A$1:$D$11508,3,0),IFERROR(VLOOKUP($C159,'4-COMPO.ADM.PRF '!$B$12:$I$544,5,0),""))</f>
        <v>UN</v>
      </c>
      <c r="G159" s="13">
        <v>4</v>
      </c>
      <c r="H159" s="88">
        <f>IFERROR(VLOOKUP($C159,'SINAPI-MT JULHO 2021'!$A$1:$D$11508,4,0),IFERROR(VLOOKUP($C159,'4-COMPO.ADM.PRF '!$B$12:$I$544,8,0),""))</f>
        <v>21.81</v>
      </c>
      <c r="I159" s="90">
        <f>TRUNC(H159*'8-BDI'!$E$27,2)</f>
        <v>27.96</v>
      </c>
      <c r="J159" s="43">
        <f t="shared" si="112"/>
        <v>87.24</v>
      </c>
      <c r="K159" s="101">
        <f t="shared" si="113"/>
        <v>111.84</v>
      </c>
      <c r="L159" s="196"/>
      <c r="O159" s="92"/>
      <c r="P159" s="92"/>
    </row>
    <row r="160" spans="1:16" s="197" customFormat="1" ht="45">
      <c r="A160" s="196"/>
      <c r="B160" s="316" t="s">
        <v>7091</v>
      </c>
      <c r="C160" s="15">
        <v>94696</v>
      </c>
      <c r="D160" s="15" t="s">
        <v>9</v>
      </c>
      <c r="E160" s="188" t="str">
        <f>IFERROR(VLOOKUP($C160,'SINAPI-MT JULHO 2021'!$A$1:$D$11508,2,0),IFERROR(VLOOKUP($C160,'4-COMPO.ADM.PRF '!$B$12:$I$544,4,0),""))</f>
        <v>TÊ, PVC, SOLDÁVEL, DN 60 MM INSTALADO EM RESERVAÇÃO DE ÁGUA DE EDIFICAÇÃO QUE POSSUA RESERVATÓRIO DE FIBRA/FIBROCIMENTO   FORNECIMENTO E INSTALAÇÃO. AF_06/2016</v>
      </c>
      <c r="F160" s="89" t="str">
        <f>IFERROR(VLOOKUP($C160,'SINAPI-MT JULHO 2021'!$A$1:$D$11508,3,0),IFERROR(VLOOKUP($C160,'4-COMPO.ADM.PRF '!$B$12:$I$544,5,0),""))</f>
        <v>UN</v>
      </c>
      <c r="G160" s="13">
        <v>5</v>
      </c>
      <c r="H160" s="88">
        <f>IFERROR(VLOOKUP($C160,'SINAPI-MT JULHO 2021'!$A$1:$D$11508,4,0),IFERROR(VLOOKUP($C160,'4-COMPO.ADM.PRF '!$B$12:$I$544,8,0),""))</f>
        <v>51.72</v>
      </c>
      <c r="I160" s="90">
        <f>TRUNC(H160*'8-BDI'!$E$27,2)</f>
        <v>66.319999999999993</v>
      </c>
      <c r="J160" s="43">
        <f t="shared" si="112"/>
        <v>258.60000000000002</v>
      </c>
      <c r="K160" s="101">
        <f t="shared" si="113"/>
        <v>331.6</v>
      </c>
      <c r="L160" s="196"/>
      <c r="O160" s="92"/>
      <c r="P160" s="92"/>
    </row>
    <row r="161" spans="1:16" s="314" customFormat="1" ht="45">
      <c r="A161" s="313"/>
      <c r="B161" s="316" t="s">
        <v>7092</v>
      </c>
      <c r="C161" s="15">
        <v>94697</v>
      </c>
      <c r="D161" s="15" t="s">
        <v>9</v>
      </c>
      <c r="E161" s="188" t="str">
        <f>IFERROR(VLOOKUP($C161,'SINAPI-MT JULHO 2021'!$A$1:$D$11508,2,0),IFERROR(VLOOKUP($C161,'4-COMPO.ADM.PRF '!$B$12:$I$544,4,0),""))</f>
        <v>TÊ, PVC, SOLDÁVEL, DN 75 MM INSTALADO EM RESERVAÇÃO DE ÁGUA DE EDIFICAÇÃO QUE POSSUA RESERVATÓRIO DE FIBRA/FIBROCIMENTO   FORNECIMENTO E INSTALAÇÃO. AF_06/2016</v>
      </c>
      <c r="F161" s="89" t="str">
        <f>IFERROR(VLOOKUP($C161,'SINAPI-MT JULHO 2021'!$A$1:$D$11508,3,0),IFERROR(VLOOKUP($C161,'4-COMPO.ADM.PRF '!$B$12:$I$544,5,0),""))</f>
        <v>UN</v>
      </c>
      <c r="G161" s="13">
        <v>1</v>
      </c>
      <c r="H161" s="88">
        <f>IFERROR(VLOOKUP($C161,'SINAPI-MT JULHO 2021'!$A$1:$D$11508,4,0),IFERROR(VLOOKUP($C161,'4-COMPO.ADM.PRF '!$B$12:$I$544,8,0),""))</f>
        <v>81.33</v>
      </c>
      <c r="I161" s="90">
        <f>TRUNC(H161*'8-BDI'!$E$27,2)</f>
        <v>104.29</v>
      </c>
      <c r="J161" s="43">
        <f t="shared" ref="J161" si="114">TRUNC(G161*H161,2)</f>
        <v>81.33</v>
      </c>
      <c r="K161" s="101">
        <f t="shared" ref="K161" si="115">TRUNC(G161*I161,2)</f>
        <v>104.29</v>
      </c>
      <c r="L161" s="313"/>
      <c r="O161" s="92"/>
      <c r="P161" s="92"/>
    </row>
    <row r="162" spans="1:16" s="197" customFormat="1" ht="30">
      <c r="A162" s="196"/>
      <c r="B162" s="316" t="s">
        <v>7093</v>
      </c>
      <c r="C162" s="15">
        <v>89627</v>
      </c>
      <c r="D162" s="15" t="s">
        <v>9</v>
      </c>
      <c r="E162" s="188" t="str">
        <f>IFERROR(VLOOKUP($C162,'SINAPI-MT JULHO 2021'!$A$1:$D$11508,2,0),IFERROR(VLOOKUP($C162,'4-COMPO.ADM.PRF '!$B$12:$I$544,4,0),""))</f>
        <v>TÊ DE REDUÇÃO, PVC, SOLDÁVEL, DN 50MM X 25MM, INSTALADO EM PRUMADA DE ÁGUA - FORNECIMENTO E INSTALAÇÃO. AF_12/2014</v>
      </c>
      <c r="F162" s="89" t="str">
        <f>IFERROR(VLOOKUP($C162,'SINAPI-MT JULHO 2021'!$A$1:$D$11508,3,0),IFERROR(VLOOKUP($C162,'4-COMPO.ADM.PRF '!$B$12:$I$544,5,0),""))</f>
        <v>UN</v>
      </c>
      <c r="G162" s="13">
        <v>3</v>
      </c>
      <c r="H162" s="88">
        <f>IFERROR(VLOOKUP($C162,'SINAPI-MT JULHO 2021'!$A$1:$D$11508,4,0),IFERROR(VLOOKUP($C162,'4-COMPO.ADM.PRF '!$B$12:$I$544,8,0),""))</f>
        <v>17.87</v>
      </c>
      <c r="I162" s="90">
        <f>TRUNC(H162*'8-BDI'!$E$27,2)</f>
        <v>22.91</v>
      </c>
      <c r="J162" s="43">
        <f t="shared" si="112"/>
        <v>53.61</v>
      </c>
      <c r="K162" s="101">
        <f t="shared" si="113"/>
        <v>68.73</v>
      </c>
      <c r="L162" s="196"/>
      <c r="O162" s="92"/>
      <c r="P162" s="92"/>
    </row>
    <row r="163" spans="1:16" s="197" customFormat="1" ht="45">
      <c r="A163" s="196"/>
      <c r="B163" s="316" t="s">
        <v>7094</v>
      </c>
      <c r="C163" s="15">
        <v>89366</v>
      </c>
      <c r="D163" s="15" t="s">
        <v>9</v>
      </c>
      <c r="E163" s="188" t="str">
        <f>IFERROR(VLOOKUP($C163,'SINAPI-MT JULHO 2021'!$A$1:$D$11508,2,0),IFERROR(VLOOKUP($C163,'4-COMPO.ADM.PRF '!$B$12:$I$544,4,0),""))</f>
        <v>JOELHO 90 GRAUS COM BUCHA DE LATÃO, PVC, SOLDÁVEL, DN 25MM, X 3/4 INSTALADO EM RAMAL OU SUB-RAMAL DE ÁGUA - FORNECIMENTO E INSTALAÇÃO. AF_12/2014</v>
      </c>
      <c r="F163" s="89" t="str">
        <f>IFERROR(VLOOKUP($C163,'SINAPI-MT JULHO 2021'!$A$1:$D$11508,3,0),IFERROR(VLOOKUP($C163,'4-COMPO.ADM.PRF '!$B$12:$I$544,5,0),""))</f>
        <v>UN</v>
      </c>
      <c r="G163" s="13">
        <v>9</v>
      </c>
      <c r="H163" s="88">
        <f>IFERROR(VLOOKUP($C163,'SINAPI-MT JULHO 2021'!$A$1:$D$11508,4,0),IFERROR(VLOOKUP($C163,'4-COMPO.ADM.PRF '!$B$12:$I$544,8,0),""))</f>
        <v>13.04</v>
      </c>
      <c r="I163" s="90">
        <f>TRUNC(H163*'8-BDI'!$E$27,2)</f>
        <v>16.72</v>
      </c>
      <c r="J163" s="43">
        <f t="shared" si="112"/>
        <v>117.36</v>
      </c>
      <c r="K163" s="101">
        <f t="shared" si="113"/>
        <v>150.47999999999999</v>
      </c>
      <c r="L163" s="196"/>
      <c r="O163" s="92"/>
      <c r="P163" s="92"/>
    </row>
    <row r="164" spans="1:16" s="197" customFormat="1" ht="45">
      <c r="A164" s="196"/>
      <c r="B164" s="316" t="s">
        <v>7227</v>
      </c>
      <c r="C164" s="15">
        <v>89722</v>
      </c>
      <c r="D164" s="15" t="s">
        <v>9</v>
      </c>
      <c r="E164" s="188" t="str">
        <f>IFERROR(VLOOKUP($C164,'SINAPI-MT JULHO 2021'!$A$1:$D$11508,2,0),IFERROR(VLOOKUP($C164,'4-COMPO.ADM.PRF '!$B$12:$I$544,4,0),""))</f>
        <v>JOELHO DE TRANSIÇÃO, 90 GRAUS, CPVC, SOLDÁVEL, DN 22MM X 1/2", INSTALADO EM RAMAL DE ALIMENTAÇAÕ DE ÁGUA - FORNECIMENTO E INSTALAÇÃO. AF_12/2014</v>
      </c>
      <c r="F164" s="89" t="str">
        <f>IFERROR(VLOOKUP($C164,'SINAPI-MT JULHO 2021'!$A$1:$D$11508,3,0),IFERROR(VLOOKUP($C164,'4-COMPO.ADM.PRF '!$B$12:$I$544,5,0),""))</f>
        <v>UN</v>
      </c>
      <c r="G164" s="13">
        <v>9</v>
      </c>
      <c r="H164" s="88">
        <f>IFERROR(VLOOKUP($C164,'SINAPI-MT JULHO 2021'!$A$1:$D$11508,4,0),IFERROR(VLOOKUP($C164,'4-COMPO.ADM.PRF '!$B$12:$I$544,8,0),""))</f>
        <v>25.27</v>
      </c>
      <c r="I164" s="90">
        <f>TRUNC(H164*'8-BDI'!$E$27,2)</f>
        <v>32.4</v>
      </c>
      <c r="J164" s="43">
        <f t="shared" si="112"/>
        <v>227.43</v>
      </c>
      <c r="K164" s="101">
        <f t="shared" si="113"/>
        <v>291.60000000000002</v>
      </c>
      <c r="L164" s="196"/>
      <c r="O164" s="92"/>
      <c r="P164" s="92"/>
    </row>
    <row r="165" spans="1:16" s="314" customFormat="1" ht="45">
      <c r="A165" s="313"/>
      <c r="B165" s="316" t="s">
        <v>7228</v>
      </c>
      <c r="C165" s="15">
        <v>89441</v>
      </c>
      <c r="D165" s="15" t="s">
        <v>9</v>
      </c>
      <c r="E165" s="188" t="str">
        <f>IFERROR(VLOOKUP($C165,'SINAPI-MT JULHO 2021'!$A$1:$D$11508,2,0),IFERROR(VLOOKUP($C165,'4-COMPO.ADM.PRF '!$B$12:$I$544,4,0),""))</f>
        <v>TÊ COM BUCHA DE LATÃO NA BOLSA CENTRAL, PVC, SOLDÁVEL, DN 25MM X 1/2, INSTALADO EM RAMAL DE DISTRIBUIÇÃO DE ÁGUA - FORNECIMENTO E INSTALAÇÃO. AF_12/2014</v>
      </c>
      <c r="F165" s="89" t="str">
        <f>IFERROR(VLOOKUP($C165,'SINAPI-MT JULHO 2021'!$A$1:$D$11508,3,0),IFERROR(VLOOKUP($C165,'4-COMPO.ADM.PRF '!$B$12:$I$544,5,0),""))</f>
        <v>UN</v>
      </c>
      <c r="G165" s="13">
        <v>2</v>
      </c>
      <c r="H165" s="88">
        <f>IFERROR(VLOOKUP($C165,'SINAPI-MT JULHO 2021'!$A$1:$D$11508,4,0),IFERROR(VLOOKUP($C165,'4-COMPO.ADM.PRF '!$B$12:$I$544,8,0),""))</f>
        <v>14.23</v>
      </c>
      <c r="I165" s="90">
        <f>TRUNC(H165*'8-BDI'!$E$27,2)</f>
        <v>18.239999999999998</v>
      </c>
      <c r="J165" s="43">
        <f t="shared" ref="J165" si="116">TRUNC(G165*H165,2)</f>
        <v>28.46</v>
      </c>
      <c r="K165" s="101">
        <f t="shared" ref="K165" si="117">TRUNC(G165*I165,2)</f>
        <v>36.479999999999997</v>
      </c>
      <c r="L165" s="313"/>
      <c r="O165" s="92"/>
      <c r="P165" s="92"/>
    </row>
    <row r="166" spans="1:16" s="314" customFormat="1" ht="45">
      <c r="A166" s="313"/>
      <c r="B166" s="316" t="s">
        <v>7229</v>
      </c>
      <c r="C166" s="15">
        <v>90373</v>
      </c>
      <c r="D166" s="15" t="s">
        <v>9</v>
      </c>
      <c r="E166" s="188" t="str">
        <f>IFERROR(VLOOKUP($C166,'SINAPI-MT JULHO 2021'!$A$1:$D$11508,2,0),IFERROR(VLOOKUP($C166,'4-COMPO.ADM.PRF '!$B$12:$I$544,4,0),""))</f>
        <v>JOELHO 90 GRAUS COM BUCHA DE LATÃO, PVC, SOLDÁVEL, DN 25MM, X 1/2 INSTALADO EM RAMAL OU SUB-RAMAL DE ÁGUA - FORNECIMENTO E INSTALAÇÃO. AF_12/2014</v>
      </c>
      <c r="F166" s="89" t="str">
        <f>IFERROR(VLOOKUP($C166,'SINAPI-MT JULHO 2021'!$A$1:$D$11508,3,0),IFERROR(VLOOKUP($C166,'4-COMPO.ADM.PRF '!$B$12:$I$544,5,0),""))</f>
        <v>UN</v>
      </c>
      <c r="G166" s="13">
        <v>6</v>
      </c>
      <c r="H166" s="88">
        <f>IFERROR(VLOOKUP($C166,'SINAPI-MT JULHO 2021'!$A$1:$D$11508,4,0),IFERROR(VLOOKUP($C166,'4-COMPO.ADM.PRF '!$B$12:$I$544,8,0),""))</f>
        <v>11.93</v>
      </c>
      <c r="I166" s="90">
        <f>TRUNC(H166*'8-BDI'!$E$27,2)</f>
        <v>15.29</v>
      </c>
      <c r="J166" s="43">
        <f t="shared" ref="J166" si="118">TRUNC(G166*H166,2)</f>
        <v>71.58</v>
      </c>
      <c r="K166" s="101">
        <f t="shared" ref="K166" si="119">TRUNC(G166*I166,2)</f>
        <v>91.74</v>
      </c>
      <c r="L166" s="313"/>
      <c r="O166" s="92"/>
      <c r="P166" s="92"/>
    </row>
    <row r="167" spans="1:16" s="197" customFormat="1" ht="30">
      <c r="A167" s="196"/>
      <c r="B167" s="316" t="s">
        <v>7230</v>
      </c>
      <c r="C167" s="15">
        <v>102617</v>
      </c>
      <c r="D167" s="15" t="s">
        <v>9</v>
      </c>
      <c r="E167" s="188" t="str">
        <f>IFERROR(VLOOKUP($C167,'SINAPI-MT JULHO 2021'!$A$1:$D$11508,2,0),IFERROR(VLOOKUP($C167,'4-COMPO.ADM.PRF '!$B$12:$I$544,4,0),""))</f>
        <v>CAIXA D´ÁGUA EM POLIÉSTER REFORÇADO COM FIBRA DE VIDRO, 5000 LITROS - FORNECIMENTO E INSTALAÇÃO. AF_06/2021</v>
      </c>
      <c r="F167" s="89" t="str">
        <f>IFERROR(VLOOKUP($C167,'SINAPI-MT JULHO 2021'!$A$1:$D$11508,3,0),IFERROR(VLOOKUP($C167,'4-COMPO.ADM.PRF '!$B$12:$I$544,5,0),""))</f>
        <v>UN</v>
      </c>
      <c r="G167" s="13">
        <v>1</v>
      </c>
      <c r="H167" s="88">
        <f>IFERROR(VLOOKUP($C167,'SINAPI-MT JULHO 2021'!$A$1:$D$11508,4,0),IFERROR(VLOOKUP($C167,'4-COMPO.ADM.PRF '!$B$12:$I$544,8,0),""))</f>
        <v>2845.79</v>
      </c>
      <c r="I167" s="90">
        <f>TRUNC(H167*'8-BDI'!$E$27,2)</f>
        <v>3649.44</v>
      </c>
      <c r="J167" s="43">
        <f t="shared" ref="J167" si="120">TRUNC(G167*H167,2)</f>
        <v>2845.79</v>
      </c>
      <c r="K167" s="101">
        <f t="shared" ref="K167" si="121">TRUNC(G167*I167,2)</f>
        <v>3649.44</v>
      </c>
      <c r="L167" s="196"/>
      <c r="O167" s="92"/>
      <c r="P167" s="92"/>
    </row>
    <row r="168" spans="1:16" s="197" customFormat="1" ht="45">
      <c r="A168" s="196"/>
      <c r="B168" s="316" t="s">
        <v>7231</v>
      </c>
      <c r="C168" s="15" t="s">
        <v>7008</v>
      </c>
      <c r="D168" s="15" t="s">
        <v>632</v>
      </c>
      <c r="E168" s="188" t="str">
        <f>IFERROR(VLOOKUP($C168,'SINAPI-MT JULHO 2021'!$A$1:$D$11508,2,0),IFERROR(VLOOKUP($C168,'4-COMPO.ADM.PRF '!$B$12:$I$544,4,0),""))</f>
        <v xml:space="preserve"> ESTRUTURA DE CONCRETO PRE-FABRICADA COMPOSTA DE SAPATA, PILAR CIRCULAR D=0,40m, COM PÉ DIREITO DE 6,00m, LAJE DE APOIO (FORNECIMENTO E MONTAGEM)                                                                                                                                                                                                                                                                                                                                                                                                                                         </v>
      </c>
      <c r="F168" s="89" t="str">
        <f>IFERROR(VLOOKUP($C168,'SINAPI-MT JULHO 2021'!$A$1:$D$11508,3,0),IFERROR(VLOOKUP($C168,'4-COMPO.ADM.PRF '!$B$12:$I$544,5,0),""))</f>
        <v xml:space="preserve">UN    </v>
      </c>
      <c r="G168" s="13">
        <v>1</v>
      </c>
      <c r="H168" s="88">
        <f>IFERROR(VLOOKUP($C168,'SINAPI-MT JULHO 2021'!$A$1:$D$11508,4,0),IFERROR(VLOOKUP($C168,'4-COMPO.ADM.PRF '!$B$12:$I$544,8,0),""))</f>
        <v>4263.38</v>
      </c>
      <c r="I168" s="90">
        <f>TRUNC(H168*'8-BDI'!$E$27,2)</f>
        <v>5467.35</v>
      </c>
      <c r="J168" s="43">
        <f t="shared" ref="J168" si="122">TRUNC(G168*H168,2)</f>
        <v>4263.38</v>
      </c>
      <c r="K168" s="101">
        <f t="shared" ref="K168" si="123">TRUNC(G168*I168,2)</f>
        <v>5467.35</v>
      </c>
      <c r="L168" s="196"/>
      <c r="O168" s="92"/>
      <c r="P168" s="92"/>
    </row>
    <row r="169" spans="1:16" s="197" customFormat="1" ht="15" customHeight="1">
      <c r="A169" s="196"/>
      <c r="B169" s="245" t="s">
        <v>7095</v>
      </c>
      <c r="C169" s="237"/>
      <c r="D169" s="237"/>
      <c r="E169" s="244" t="s">
        <v>6943</v>
      </c>
      <c r="F169" s="238"/>
      <c r="G169" s="239"/>
      <c r="H169" s="240"/>
      <c r="I169" s="241"/>
      <c r="J169" s="242"/>
      <c r="K169" s="243"/>
      <c r="L169" s="196"/>
      <c r="O169" s="92"/>
      <c r="P169" s="92"/>
    </row>
    <row r="170" spans="1:16" s="197" customFormat="1" ht="45">
      <c r="A170" s="196"/>
      <c r="B170" s="316" t="s">
        <v>7096</v>
      </c>
      <c r="C170" s="15">
        <v>97902</v>
      </c>
      <c r="D170" s="15" t="s">
        <v>9</v>
      </c>
      <c r="E170" s="188" t="str">
        <f>IFERROR(VLOOKUP($C170,'SINAPI-MT JULHO 2021'!$A$1:$D$11508,2,0),IFERROR(VLOOKUP($C170,'4-COMPO.ADM.PRF '!$B$12:$I$544,4,0),""))</f>
        <v>CAIXA ENTERRADA HIDRÁULICA RETANGULAR EM ALVENARIA COM TIJOLOS CERÂMICOS MACIÇOS, DIMENSÕES INTERNAS: 0,6X0,6X0,6 M PARA REDE DE ESGOTO. AF_12/2020</v>
      </c>
      <c r="F170" s="89" t="str">
        <f>IFERROR(VLOOKUP($C170,'SINAPI-MT JULHO 2021'!$A$1:$D$11508,3,0),IFERROR(VLOOKUP($C170,'4-COMPO.ADM.PRF '!$B$12:$I$544,5,0),""))</f>
        <v>UN</v>
      </c>
      <c r="G170" s="13">
        <v>4</v>
      </c>
      <c r="H170" s="88">
        <f>IFERROR(VLOOKUP($C170,'SINAPI-MT JULHO 2021'!$A$1:$D$11508,4,0),IFERROR(VLOOKUP($C170,'4-COMPO.ADM.PRF '!$B$12:$I$544,8,0),""))</f>
        <v>508.29</v>
      </c>
      <c r="I170" s="90">
        <f>TRUNC(H170*'8-BDI'!$E$27,2)</f>
        <v>651.83000000000004</v>
      </c>
      <c r="J170" s="43">
        <f t="shared" ref="J170:J180" si="124">TRUNC(G170*H170,2)</f>
        <v>2033.16</v>
      </c>
      <c r="K170" s="101">
        <f t="shared" ref="K170:K180" si="125">TRUNC(G170*I170,2)</f>
        <v>2607.3200000000002</v>
      </c>
      <c r="L170" s="196"/>
      <c r="O170" s="92"/>
      <c r="P170" s="92"/>
    </row>
    <row r="171" spans="1:16" s="197" customFormat="1" ht="30">
      <c r="A171" s="196"/>
      <c r="B171" s="316" t="s">
        <v>7097</v>
      </c>
      <c r="C171" s="15">
        <v>89495</v>
      </c>
      <c r="D171" s="15" t="s">
        <v>9</v>
      </c>
      <c r="E171" s="188" t="str">
        <f>IFERROR(VLOOKUP($C171,'SINAPI-MT JULHO 2021'!$A$1:$D$11508,2,0),IFERROR(VLOOKUP($C171,'4-COMPO.ADM.PRF '!$B$12:$I$544,4,0),""))</f>
        <v>RALO SIFONADO, PVC, DN 100 X 40 MM, JUNTA SOLDÁVEL, FORNECIDO E INSTALADO EM RAMAIS DE ENCAMINHAMENTO DE ÁGUA PLUVIAL. AF_12/2014</v>
      </c>
      <c r="F171" s="89" t="str">
        <f>IFERROR(VLOOKUP($C171,'SINAPI-MT JULHO 2021'!$A$1:$D$11508,3,0),IFERROR(VLOOKUP($C171,'4-COMPO.ADM.PRF '!$B$12:$I$544,5,0),""))</f>
        <v>UN</v>
      </c>
      <c r="G171" s="13">
        <v>13</v>
      </c>
      <c r="H171" s="88">
        <f>IFERROR(VLOOKUP($C171,'SINAPI-MT JULHO 2021'!$A$1:$D$11508,4,0),IFERROR(VLOOKUP($C171,'4-COMPO.ADM.PRF '!$B$12:$I$544,8,0),""))</f>
        <v>9.7799999999999994</v>
      </c>
      <c r="I171" s="90">
        <f>TRUNC(H171*'8-BDI'!$E$27,2)</f>
        <v>12.54</v>
      </c>
      <c r="J171" s="43">
        <f t="shared" si="124"/>
        <v>127.14</v>
      </c>
      <c r="K171" s="101">
        <f t="shared" si="125"/>
        <v>163.02000000000001</v>
      </c>
      <c r="L171" s="196"/>
      <c r="O171" s="92"/>
      <c r="P171" s="92"/>
    </row>
    <row r="172" spans="1:16" s="197" customFormat="1" ht="30">
      <c r="A172" s="196"/>
      <c r="B172" s="316" t="s">
        <v>7098</v>
      </c>
      <c r="C172" s="15" t="s">
        <v>6944</v>
      </c>
      <c r="D172" s="15" t="s">
        <v>632</v>
      </c>
      <c r="E172" s="188" t="str">
        <f>IFERROR(VLOOKUP($C172,'SINAPI-MT JULHO 2021'!$A$1:$D$11508,2,0),IFERROR(VLOOKUP($C172,'4-COMPO.ADM.PRF '!$B$12:$I$544,4,0),""))</f>
        <v>CAIXA SIFONADA PVC, 150 X 150 X 50 MM, COM GRELHA REDONDA BRANCA. FORNECIMENTO E INSTALAÇÃO.</v>
      </c>
      <c r="F172" s="89" t="str">
        <f>IFERROR(VLOOKUP($C172,'SINAPI-MT JULHO 2021'!$A$1:$D$11508,3,0),IFERROR(VLOOKUP($C172,'4-COMPO.ADM.PRF '!$B$12:$I$544,5,0),""))</f>
        <v xml:space="preserve">UN    </v>
      </c>
      <c r="G172" s="13">
        <v>2</v>
      </c>
      <c r="H172" s="88">
        <f>IFERROR(VLOOKUP($C172,'SINAPI-MT JULHO 2021'!$A$1:$D$11508,4,0),IFERROR(VLOOKUP($C172,'4-COMPO.ADM.PRF '!$B$12:$I$544,8,0),""))</f>
        <v>48.5</v>
      </c>
      <c r="I172" s="90">
        <f>TRUNC(H172*'8-BDI'!$E$27,2)</f>
        <v>62.19</v>
      </c>
      <c r="J172" s="43">
        <f t="shared" si="124"/>
        <v>97</v>
      </c>
      <c r="K172" s="101">
        <f t="shared" si="125"/>
        <v>124.38</v>
      </c>
      <c r="L172" s="196"/>
      <c r="O172" s="92"/>
      <c r="P172" s="92"/>
    </row>
    <row r="173" spans="1:16" s="197" customFormat="1" ht="30">
      <c r="A173" s="196"/>
      <c r="B173" s="316" t="s">
        <v>7099</v>
      </c>
      <c r="C173" s="15">
        <v>86883</v>
      </c>
      <c r="D173" s="15" t="s">
        <v>9</v>
      </c>
      <c r="E173" s="188" t="str">
        <f>IFERROR(VLOOKUP($C173,'SINAPI-MT JULHO 2021'!$A$1:$D$11508,2,0),IFERROR(VLOOKUP($C173,'4-COMPO.ADM.PRF '!$B$12:$I$544,4,0),""))</f>
        <v>SIFÃO DO TIPO FLEXÍVEL EM PVC 1  X 1.1/2  - FORNECIMENTO E INSTALAÇÃO. AF_01/2020</v>
      </c>
      <c r="F173" s="89" t="str">
        <f>IFERROR(VLOOKUP($C173,'SINAPI-MT JULHO 2021'!$A$1:$D$11508,3,0),IFERROR(VLOOKUP($C173,'4-COMPO.ADM.PRF '!$B$12:$I$544,5,0),""))</f>
        <v>UN</v>
      </c>
      <c r="G173" s="13">
        <v>8</v>
      </c>
      <c r="H173" s="88">
        <f>IFERROR(VLOOKUP($C173,'SINAPI-MT JULHO 2021'!$A$1:$D$11508,4,0),IFERROR(VLOOKUP($C173,'4-COMPO.ADM.PRF '!$B$12:$I$544,8,0),""))</f>
        <v>10.92</v>
      </c>
      <c r="I173" s="90">
        <f>TRUNC(H173*'8-BDI'!$E$27,2)</f>
        <v>14</v>
      </c>
      <c r="J173" s="43">
        <f t="shared" si="124"/>
        <v>87.36</v>
      </c>
      <c r="K173" s="101">
        <f t="shared" si="125"/>
        <v>112</v>
      </c>
      <c r="L173" s="196"/>
      <c r="O173" s="92"/>
      <c r="P173" s="92"/>
    </row>
    <row r="174" spans="1:16" s="197" customFormat="1" ht="30">
      <c r="A174" s="196"/>
      <c r="B174" s="316" t="s">
        <v>7100</v>
      </c>
      <c r="C174" s="15">
        <v>86879</v>
      </c>
      <c r="D174" s="15" t="s">
        <v>9</v>
      </c>
      <c r="E174" s="188" t="str">
        <f>IFERROR(VLOOKUP($C174,'SINAPI-MT JULHO 2021'!$A$1:$D$11508,2,0),IFERROR(VLOOKUP($C174,'4-COMPO.ADM.PRF '!$B$12:$I$544,4,0),""))</f>
        <v>VÁLVULA EM PLÁSTICO 1 PARA PIA, TANQUE OU LAVATÓRIO, COM OU SEM LADRÃO - FORNECIMENTO E INSTALAÇÃO. AF_01/2020</v>
      </c>
      <c r="F174" s="89" t="str">
        <f>IFERROR(VLOOKUP($C174,'SINAPI-MT JULHO 2021'!$A$1:$D$11508,3,0),IFERROR(VLOOKUP($C174,'4-COMPO.ADM.PRF '!$B$12:$I$544,5,0),""))</f>
        <v>UN</v>
      </c>
      <c r="G174" s="13">
        <v>8</v>
      </c>
      <c r="H174" s="88">
        <f>IFERROR(VLOOKUP($C174,'SINAPI-MT JULHO 2021'!$A$1:$D$11508,4,0),IFERROR(VLOOKUP($C174,'4-COMPO.ADM.PRF '!$B$12:$I$544,8,0),""))</f>
        <v>6.08</v>
      </c>
      <c r="I174" s="90">
        <f>TRUNC(H174*'8-BDI'!$E$27,2)</f>
        <v>7.79</v>
      </c>
      <c r="J174" s="43">
        <f t="shared" si="124"/>
        <v>48.64</v>
      </c>
      <c r="K174" s="101">
        <f t="shared" si="125"/>
        <v>62.32</v>
      </c>
      <c r="L174" s="196"/>
      <c r="O174" s="92"/>
      <c r="P174" s="92"/>
    </row>
    <row r="175" spans="1:16" s="314" customFormat="1" ht="30">
      <c r="A175" s="313"/>
      <c r="B175" s="316" t="s">
        <v>7101</v>
      </c>
      <c r="C175" s="15">
        <v>89539</v>
      </c>
      <c r="D175" s="15" t="s">
        <v>9</v>
      </c>
      <c r="E175" s="188" t="str">
        <f>IFERROR(VLOOKUP($C175,'SINAPI-MT JULHO 2021'!$A$1:$D$11508,2,0),IFERROR(VLOOKUP($C175,'4-COMPO.ADM.PRF '!$B$12:$I$544,4,0),""))</f>
        <v>CURVAR 45 GRAUS, PVC, SERIE R, ÁGUA PLUVIAL, DN 100 MM, JUNTA ELÁSTICA, FORNECIDO E INSTALADO EM RAMAL DE ENCAMINHAMENTO. AF_12/2014</v>
      </c>
      <c r="F175" s="89" t="str">
        <f>IFERROR(VLOOKUP($C175,'SINAPI-MT JULHO 2021'!$A$1:$D$11508,3,0),IFERROR(VLOOKUP($C175,'4-COMPO.ADM.PRF '!$B$12:$I$544,5,0),""))</f>
        <v>UN</v>
      </c>
      <c r="G175" s="13">
        <v>4</v>
      </c>
      <c r="H175" s="88">
        <f>IFERROR(VLOOKUP($C175,'SINAPI-MT JULHO 2021'!$A$1:$D$11508,4,0),IFERROR(VLOOKUP($C175,'4-COMPO.ADM.PRF '!$B$12:$I$544,8,0),""))</f>
        <v>34.24</v>
      </c>
      <c r="I175" s="90">
        <f>TRUNC(H175*'8-BDI'!$E$27,2)</f>
        <v>43.9</v>
      </c>
      <c r="J175" s="43">
        <f t="shared" ref="J175" si="126">TRUNC(G175*H175,2)</f>
        <v>136.96</v>
      </c>
      <c r="K175" s="101">
        <f t="shared" ref="K175" si="127">TRUNC(G175*I175,2)</f>
        <v>175.6</v>
      </c>
      <c r="L175" s="313"/>
      <c r="O175" s="92"/>
      <c r="P175" s="92"/>
    </row>
    <row r="176" spans="1:16" s="197" customFormat="1" ht="45">
      <c r="A176" s="196"/>
      <c r="B176" s="316" t="s">
        <v>7102</v>
      </c>
      <c r="C176" s="15">
        <v>89728</v>
      </c>
      <c r="D176" s="15" t="s">
        <v>9</v>
      </c>
      <c r="E176" s="188" t="str">
        <f>IFERROR(VLOOKUP($C176,'SINAPI-MT JULHO 2021'!$A$1:$D$11508,2,0),IFERROR(VLOOKUP($C176,'4-COMPO.ADM.PRF '!$B$12:$I$544,4,0),""))</f>
        <v>CURVA CURTA 90 GRAUS, PVC, SERIE NORMAL, ESGOTO PREDIAL, DN 40 MM, JUNTA SOLDÁVEL, FORNECIDO E INSTALADO EM RAMAL DE DESCARGA OU RAMAL DE ESGOTO SANITÁRIO. AF_12/2014</v>
      </c>
      <c r="F176" s="89" t="str">
        <f>IFERROR(VLOOKUP($C176,'SINAPI-MT JULHO 2021'!$A$1:$D$11508,3,0),IFERROR(VLOOKUP($C176,'4-COMPO.ADM.PRF '!$B$12:$I$544,5,0),""))</f>
        <v>UN</v>
      </c>
      <c r="G176" s="13">
        <v>17</v>
      </c>
      <c r="H176" s="88">
        <f>IFERROR(VLOOKUP($C176,'SINAPI-MT JULHO 2021'!$A$1:$D$11508,4,0),IFERROR(VLOOKUP($C176,'4-COMPO.ADM.PRF '!$B$12:$I$544,8,0),""))</f>
        <v>8.9600000000000009</v>
      </c>
      <c r="I176" s="90">
        <f>TRUNC(H176*'8-BDI'!$E$27,2)</f>
        <v>11.49</v>
      </c>
      <c r="J176" s="43">
        <f t="shared" si="124"/>
        <v>152.32</v>
      </c>
      <c r="K176" s="101">
        <f t="shared" si="125"/>
        <v>195.33</v>
      </c>
      <c r="L176" s="196"/>
      <c r="O176" s="92"/>
      <c r="P176" s="92"/>
    </row>
    <row r="177" spans="1:16" s="197" customFormat="1" ht="45">
      <c r="A177" s="196"/>
      <c r="B177" s="316" t="s">
        <v>7103</v>
      </c>
      <c r="C177" s="15">
        <v>89726</v>
      </c>
      <c r="D177" s="15" t="s">
        <v>9</v>
      </c>
      <c r="E177" s="188" t="str">
        <f>IFERROR(VLOOKUP($C177,'SINAPI-MT JULHO 2021'!$A$1:$D$11508,2,0),IFERROR(VLOOKUP($C177,'4-COMPO.ADM.PRF '!$B$12:$I$544,4,0),""))</f>
        <v>JOELHO 45 GRAUS, PVC, SERIE NORMAL, ESGOTO PREDIAL, DN 40 MM, JUNTA SOLDÁVEL, FORNECIDO E INSTALADO EM RAMAL DE DESCARGA OU RAMAL DE ESGOTO SANITÁRIO. AF_12/2014</v>
      </c>
      <c r="F177" s="89" t="str">
        <f>IFERROR(VLOOKUP($C177,'SINAPI-MT JULHO 2021'!$A$1:$D$11508,3,0),IFERROR(VLOOKUP($C177,'4-COMPO.ADM.PRF '!$B$12:$I$544,5,0),""))</f>
        <v>UN</v>
      </c>
      <c r="G177" s="13">
        <v>1</v>
      </c>
      <c r="H177" s="88">
        <f>IFERROR(VLOOKUP($C177,'SINAPI-MT JULHO 2021'!$A$1:$D$11508,4,0),IFERROR(VLOOKUP($C177,'4-COMPO.ADM.PRF '!$B$12:$I$544,8,0),""))</f>
        <v>5.99</v>
      </c>
      <c r="I177" s="90">
        <f>TRUNC(H177*'8-BDI'!$E$27,2)</f>
        <v>7.68</v>
      </c>
      <c r="J177" s="43">
        <f t="shared" si="124"/>
        <v>5.99</v>
      </c>
      <c r="K177" s="101">
        <f t="shared" si="125"/>
        <v>7.68</v>
      </c>
      <c r="L177" s="196"/>
      <c r="O177" s="92"/>
      <c r="P177" s="92"/>
    </row>
    <row r="178" spans="1:16" s="197" customFormat="1" ht="45">
      <c r="A178" s="196"/>
      <c r="B178" s="316" t="s">
        <v>7104</v>
      </c>
      <c r="C178" s="15">
        <v>89732</v>
      </c>
      <c r="D178" s="15" t="s">
        <v>9</v>
      </c>
      <c r="E178" s="188" t="str">
        <f>IFERROR(VLOOKUP($C178,'SINAPI-MT JULHO 2021'!$A$1:$D$11508,2,0),IFERROR(VLOOKUP($C178,'4-COMPO.ADM.PRF '!$B$12:$I$544,4,0),""))</f>
        <v>JOELHO 45 GRAUS, PVC, SERIE NORMAL, ESGOTO PREDIAL, DN 50 MM, JUNTA ELÁSTICA, FORNECIDO E INSTALADO EM RAMAL DE DESCARGA OU RAMAL DE ESGOTO SANITÁRIO. AF_12/2014</v>
      </c>
      <c r="F178" s="89" t="str">
        <f>IFERROR(VLOOKUP($C178,'SINAPI-MT JULHO 2021'!$A$1:$D$11508,3,0),IFERROR(VLOOKUP($C178,'4-COMPO.ADM.PRF '!$B$12:$I$544,5,0),""))</f>
        <v>UN</v>
      </c>
      <c r="G178" s="13">
        <v>6</v>
      </c>
      <c r="H178" s="88">
        <f>IFERROR(VLOOKUP($C178,'SINAPI-MT JULHO 2021'!$A$1:$D$11508,4,0),IFERROR(VLOOKUP($C178,'4-COMPO.ADM.PRF '!$B$12:$I$544,8,0),""))</f>
        <v>10.57</v>
      </c>
      <c r="I178" s="90">
        <f>TRUNC(H178*'8-BDI'!$E$27,2)</f>
        <v>13.55</v>
      </c>
      <c r="J178" s="43">
        <f t="shared" si="124"/>
        <v>63.42</v>
      </c>
      <c r="K178" s="101">
        <f t="shared" si="125"/>
        <v>81.3</v>
      </c>
      <c r="L178" s="196"/>
      <c r="O178" s="92"/>
      <c r="P178" s="92"/>
    </row>
    <row r="179" spans="1:16" s="314" customFormat="1" ht="45">
      <c r="A179" s="313"/>
      <c r="B179" s="316" t="s">
        <v>7105</v>
      </c>
      <c r="C179" s="15">
        <v>89739</v>
      </c>
      <c r="D179" s="15" t="s">
        <v>9</v>
      </c>
      <c r="E179" s="188" t="str">
        <f>IFERROR(VLOOKUP($C179,'SINAPI-MT JULHO 2021'!$A$1:$D$11508,2,0),IFERROR(VLOOKUP($C179,'4-COMPO.ADM.PRF '!$B$12:$I$544,4,0),""))</f>
        <v>JOELHO 45 GRAUS, PVC, SERIE NORMAL, ESGOTO PREDIAL, DN 75 MM, JUNTA ELÁSTICA, FORNECIDO E INSTALADO EM RAMAL DE DESCARGA OU RAMAL DE ESGOTO SANITÁRIO. AF_12/2014</v>
      </c>
      <c r="F179" s="89" t="str">
        <f>IFERROR(VLOOKUP($C179,'SINAPI-MT JULHO 2021'!$A$1:$D$11508,3,0),IFERROR(VLOOKUP($C179,'4-COMPO.ADM.PRF '!$B$12:$I$544,5,0),""))</f>
        <v>UN</v>
      </c>
      <c r="G179" s="13">
        <v>2</v>
      </c>
      <c r="H179" s="88">
        <f>IFERROR(VLOOKUP($C179,'SINAPI-MT JULHO 2021'!$A$1:$D$11508,4,0),IFERROR(VLOOKUP($C179,'4-COMPO.ADM.PRF '!$B$12:$I$544,8,0),""))</f>
        <v>17.920000000000002</v>
      </c>
      <c r="I179" s="90">
        <f>TRUNC(H179*'8-BDI'!$E$27,2)</f>
        <v>22.98</v>
      </c>
      <c r="J179" s="43">
        <f t="shared" ref="J179" si="128">TRUNC(G179*H179,2)</f>
        <v>35.840000000000003</v>
      </c>
      <c r="K179" s="101">
        <f t="shared" ref="K179" si="129">TRUNC(G179*I179,2)</f>
        <v>45.96</v>
      </c>
      <c r="L179" s="313"/>
      <c r="O179" s="92"/>
      <c r="P179" s="92"/>
    </row>
    <row r="180" spans="1:16" s="197" customFormat="1" ht="45">
      <c r="A180" s="196"/>
      <c r="B180" s="316" t="s">
        <v>7106</v>
      </c>
      <c r="C180" s="15">
        <v>89744</v>
      </c>
      <c r="D180" s="15" t="s">
        <v>9</v>
      </c>
      <c r="E180" s="188" t="str">
        <f>IFERROR(VLOOKUP($C180,'SINAPI-MT JULHO 2021'!$A$1:$D$11508,2,0),IFERROR(VLOOKUP($C180,'4-COMPO.ADM.PRF '!$B$12:$I$544,4,0),""))</f>
        <v>JOELHO 90 GRAUS, PVC, SERIE NORMAL, ESGOTO PREDIAL, DN 100 MM, JUNTA ELÁSTICA, FORNECIDO E INSTALADO EM RAMAL DE DESCARGA OU RAMAL DE ESGOTO SANITÁRIO. AF_12/2014</v>
      </c>
      <c r="F180" s="89" t="str">
        <f>IFERROR(VLOOKUP($C180,'SINAPI-MT JULHO 2021'!$A$1:$D$11508,3,0),IFERROR(VLOOKUP($C180,'4-COMPO.ADM.PRF '!$B$12:$I$544,5,0),""))</f>
        <v>UN</v>
      </c>
      <c r="G180" s="13">
        <v>6</v>
      </c>
      <c r="H180" s="88">
        <f>IFERROR(VLOOKUP($C180,'SINAPI-MT JULHO 2021'!$A$1:$D$11508,4,0),IFERROR(VLOOKUP($C180,'4-COMPO.ADM.PRF '!$B$12:$I$544,8,0),""))</f>
        <v>22.19</v>
      </c>
      <c r="I180" s="90">
        <f>TRUNC(H180*'8-BDI'!$E$27,2)</f>
        <v>28.45</v>
      </c>
      <c r="J180" s="43">
        <f t="shared" si="124"/>
        <v>133.13999999999999</v>
      </c>
      <c r="K180" s="101">
        <f t="shared" si="125"/>
        <v>170.7</v>
      </c>
      <c r="L180" s="196"/>
      <c r="O180" s="92"/>
      <c r="P180" s="92"/>
    </row>
    <row r="181" spans="1:16" s="197" customFormat="1" ht="45">
      <c r="A181" s="196"/>
      <c r="B181" s="316" t="s">
        <v>7107</v>
      </c>
      <c r="C181" s="15">
        <v>92386</v>
      </c>
      <c r="D181" s="15" t="s">
        <v>9</v>
      </c>
      <c r="E181" s="188" t="str">
        <f>IFERROR(VLOOKUP($C181,'SINAPI-MT JULHO 2021'!$A$1:$D$11508,2,0),IFERROR(VLOOKUP($C181,'4-COMPO.ADM.PRF '!$B$12:$I$544,4,0),""))</f>
        <v>JOELHO 90 GRAUS, EM FERRO GALVANIZADO, DN 40 (1 1/2"), CONEXÃO ROSQUEADA, INSTALADO EM REDE DE ALIMENTAÇÃO PARA HIDRANTE - FORNECIMENTO E INSTALAÇÃO. AF_10/2020</v>
      </c>
      <c r="F181" s="89" t="str">
        <f>IFERROR(VLOOKUP($C181,'SINAPI-MT JULHO 2021'!$A$1:$D$11508,3,0),IFERROR(VLOOKUP($C181,'4-COMPO.ADM.PRF '!$B$12:$I$544,5,0),""))</f>
        <v>UN</v>
      </c>
      <c r="G181" s="13">
        <v>8</v>
      </c>
      <c r="H181" s="88">
        <f>IFERROR(VLOOKUP($C181,'SINAPI-MT JULHO 2021'!$A$1:$D$11508,4,0),IFERROR(VLOOKUP($C181,'4-COMPO.ADM.PRF '!$B$12:$I$544,8,0),""))</f>
        <v>51.92</v>
      </c>
      <c r="I181" s="90">
        <f>TRUNC(H181*'8-BDI'!$E$27,2)</f>
        <v>66.58</v>
      </c>
      <c r="J181" s="43">
        <f t="shared" ref="J181:J193" si="130">TRUNC(G181*H181,2)</f>
        <v>415.36</v>
      </c>
      <c r="K181" s="101">
        <f t="shared" ref="K181:K193" si="131">TRUNC(G181*I181,2)</f>
        <v>532.64</v>
      </c>
      <c r="L181" s="196"/>
      <c r="O181" s="92"/>
      <c r="P181" s="92"/>
    </row>
    <row r="182" spans="1:16" s="197" customFormat="1" ht="30">
      <c r="A182" s="196"/>
      <c r="B182" s="316" t="s">
        <v>7108</v>
      </c>
      <c r="C182" s="15" t="s">
        <v>6939</v>
      </c>
      <c r="D182" s="15" t="s">
        <v>632</v>
      </c>
      <c r="E182" s="188" t="str">
        <f>IFERROR(VLOOKUP($C182,'SINAPI-MT JULHO 2021'!$A$1:$D$11508,2,0),IFERROR(VLOOKUP($C182,'4-COMPO.ADM.PRF '!$B$12:$I$544,4,0),""))</f>
        <v>JUNCAO SIMPLES, PVC, DN 100 X 50 MM, SERIE NORMAL PARA ESGOTO PREDIAL. FORNECIMENTO E INSTALAÇÃO.</v>
      </c>
      <c r="F182" s="89" t="str">
        <f>IFERROR(VLOOKUP($C182,'SINAPI-MT JULHO 2021'!$A$1:$D$11508,3,0),IFERROR(VLOOKUP($C182,'4-COMPO.ADM.PRF '!$B$12:$I$544,5,0),""))</f>
        <v>UN</v>
      </c>
      <c r="G182" s="13">
        <v>3</v>
      </c>
      <c r="H182" s="88">
        <f>IFERROR(VLOOKUP($C182,'SINAPI-MT JULHO 2021'!$A$1:$D$11508,4,0),IFERROR(VLOOKUP($C182,'4-COMPO.ADM.PRF '!$B$12:$I$544,8,0),""))</f>
        <v>27.47</v>
      </c>
      <c r="I182" s="90">
        <f>TRUNC(H182*'8-BDI'!$E$27,2)</f>
        <v>35.22</v>
      </c>
      <c r="J182" s="43">
        <f t="shared" si="130"/>
        <v>82.41</v>
      </c>
      <c r="K182" s="101">
        <f t="shared" si="131"/>
        <v>105.66</v>
      </c>
      <c r="L182" s="196"/>
      <c r="O182" s="92"/>
      <c r="P182" s="92"/>
    </row>
    <row r="183" spans="1:16" s="314" customFormat="1" ht="30">
      <c r="A183" s="313"/>
      <c r="B183" s="316" t="s">
        <v>7109</v>
      </c>
      <c r="C183" s="15">
        <v>89567</v>
      </c>
      <c r="D183" s="15" t="s">
        <v>9</v>
      </c>
      <c r="E183" s="188" t="str">
        <f>IFERROR(VLOOKUP($C183,'SINAPI-MT JULHO 2021'!$A$1:$D$11508,2,0),IFERROR(VLOOKUP($C183,'4-COMPO.ADM.PRF '!$B$12:$I$544,4,0),""))</f>
        <v>JUNÇÃO SIMPLES, PVC, SERIE R, ÁGUA PLUVIAL, DN 100 X 100 MM, JUNTA ELÁSTICA, FORNECIDO E INSTALADO EM RAMAL DE ENCAMINHAMENTO. AF_12/2014</v>
      </c>
      <c r="F183" s="89" t="str">
        <f>IFERROR(VLOOKUP($C183,'SINAPI-MT JULHO 2021'!$A$1:$D$11508,3,0),IFERROR(VLOOKUP($C183,'4-COMPO.ADM.PRF '!$B$12:$I$544,5,0),""))</f>
        <v>UN</v>
      </c>
      <c r="G183" s="13">
        <v>2</v>
      </c>
      <c r="H183" s="88">
        <f>IFERROR(VLOOKUP($C183,'SINAPI-MT JULHO 2021'!$A$1:$D$11508,4,0),IFERROR(VLOOKUP($C183,'4-COMPO.ADM.PRF '!$B$12:$I$544,8,0),""))</f>
        <v>72.849999999999994</v>
      </c>
      <c r="I183" s="90">
        <f>TRUNC(H183*'8-BDI'!$E$27,2)</f>
        <v>93.42</v>
      </c>
      <c r="J183" s="43">
        <f t="shared" ref="J183" si="132">TRUNC(G183*H183,2)</f>
        <v>145.69999999999999</v>
      </c>
      <c r="K183" s="101">
        <f t="shared" ref="K183" si="133">TRUNC(G183*I183,2)</f>
        <v>186.84</v>
      </c>
      <c r="L183" s="313"/>
      <c r="O183" s="92"/>
      <c r="P183" s="92"/>
    </row>
    <row r="184" spans="1:16" s="197" customFormat="1" ht="45">
      <c r="A184" s="196"/>
      <c r="B184" s="316" t="s">
        <v>7110</v>
      </c>
      <c r="C184" s="15">
        <v>89785</v>
      </c>
      <c r="D184" s="15" t="s">
        <v>9</v>
      </c>
      <c r="E184" s="188" t="str">
        <f>IFERROR(VLOOKUP($C184,'SINAPI-MT JULHO 2021'!$A$1:$D$11508,2,0),IFERROR(VLOOKUP($C184,'4-COMPO.ADM.PRF '!$B$12:$I$544,4,0),""))</f>
        <v>JUNÇÃO SIMPLES, PVC, SERIE NORMAL, ESGOTO PREDIAL, DN 50 X 50 MM, JUNTA ELÁSTICA, FORNECIDO E INSTALADO EM RAMAL DE DESCARGA OU RAMAL DE ESGOTO SANITÁRIO. AF_12/2014</v>
      </c>
      <c r="F184" s="89" t="str">
        <f>IFERROR(VLOOKUP($C184,'SINAPI-MT JULHO 2021'!$A$1:$D$11508,3,0),IFERROR(VLOOKUP($C184,'4-COMPO.ADM.PRF '!$B$12:$I$544,5,0),""))</f>
        <v>UN</v>
      </c>
      <c r="G184" s="13">
        <v>5</v>
      </c>
      <c r="H184" s="88">
        <f>IFERROR(VLOOKUP($C184,'SINAPI-MT JULHO 2021'!$A$1:$D$11508,4,0),IFERROR(VLOOKUP($C184,'4-COMPO.ADM.PRF '!$B$12:$I$544,8,0),""))</f>
        <v>20.72</v>
      </c>
      <c r="I184" s="90">
        <f>TRUNC(H184*'8-BDI'!$E$27,2)</f>
        <v>26.57</v>
      </c>
      <c r="J184" s="43">
        <f t="shared" si="130"/>
        <v>103.6</v>
      </c>
      <c r="K184" s="101">
        <f t="shared" si="131"/>
        <v>132.85</v>
      </c>
      <c r="L184" s="196"/>
      <c r="O184" s="92"/>
      <c r="P184" s="92"/>
    </row>
    <row r="185" spans="1:16" s="314" customFormat="1" ht="30">
      <c r="A185" s="313"/>
      <c r="B185" s="316" t="s">
        <v>7111</v>
      </c>
      <c r="C185" s="15" t="s">
        <v>7218</v>
      </c>
      <c r="D185" s="15" t="s">
        <v>632</v>
      </c>
      <c r="E185" s="188" t="str">
        <f>IFERROR(VLOOKUP($C185,'SINAPI-MT JULHO 2021'!$A$1:$D$11508,2,0),IFERROR(VLOOKUP($C185,'4-COMPO.ADM.PRF '!$B$12:$I$544,4,0),""))</f>
        <v>JUNCAO SIMPLES, PVC, DN 75X 50 MM, SERIE NORMAL PARA ESGOTO PREDIAL. FORNECIMENTO E INSTALAÇÃO.</v>
      </c>
      <c r="F185" s="89" t="str">
        <f>IFERROR(VLOOKUP($C185,'SINAPI-MT JULHO 2021'!$A$1:$D$11508,3,0),IFERROR(VLOOKUP($C185,'4-COMPO.ADM.PRF '!$B$12:$I$544,5,0),""))</f>
        <v>UN</v>
      </c>
      <c r="G185" s="13">
        <v>10</v>
      </c>
      <c r="H185" s="88">
        <f>IFERROR(VLOOKUP($C185,'SINAPI-MT JULHO 2021'!$A$1:$D$11508,4,0),IFERROR(VLOOKUP($C185,'4-COMPO.ADM.PRF '!$B$12:$I$544,8,0),""))</f>
        <v>24.52</v>
      </c>
      <c r="I185" s="90">
        <f>TRUNC(H185*'8-BDI'!$E$27,2)</f>
        <v>31.44</v>
      </c>
      <c r="J185" s="43">
        <f t="shared" ref="J185" si="134">TRUNC(G185*H185,2)</f>
        <v>245.2</v>
      </c>
      <c r="K185" s="101">
        <f t="shared" ref="K185" si="135">TRUNC(G185*I185,2)</f>
        <v>314.39999999999998</v>
      </c>
      <c r="L185" s="313"/>
      <c r="O185" s="92"/>
      <c r="P185" s="92"/>
    </row>
    <row r="186" spans="1:16" s="314" customFormat="1" ht="45">
      <c r="A186" s="313"/>
      <c r="B186" s="316" t="s">
        <v>7112</v>
      </c>
      <c r="C186" s="15">
        <v>89549</v>
      </c>
      <c r="D186" s="15" t="s">
        <v>9</v>
      </c>
      <c r="E186" s="188" t="str">
        <f>IFERROR(VLOOKUP($C186,'SINAPI-MT JULHO 2021'!$A$1:$D$11508,2,0),IFERROR(VLOOKUP($C186,'4-COMPO.ADM.PRF '!$B$12:$I$544,4,0),""))</f>
        <v>REDUÇÃO EXCÊNTRICA, PVC, SERIE R, ÁGUA PLUVIAL, DN 75 X 50 MM, JUNTA ELÁSTICA, FORNECIDO E INSTALADO EM RAMAL DE ENCAMINHAMENTO. AF_12/2014</v>
      </c>
      <c r="F186" s="89" t="str">
        <f>IFERROR(VLOOKUP($C186,'SINAPI-MT JULHO 2021'!$A$1:$D$11508,3,0),IFERROR(VLOOKUP($C186,'4-COMPO.ADM.PRF '!$B$12:$I$544,5,0),""))</f>
        <v>UN</v>
      </c>
      <c r="G186" s="13">
        <v>2</v>
      </c>
      <c r="H186" s="88">
        <f>IFERROR(VLOOKUP($C186,'SINAPI-MT JULHO 2021'!$A$1:$D$11508,4,0),IFERROR(VLOOKUP($C186,'4-COMPO.ADM.PRF '!$B$12:$I$544,8,0),""))</f>
        <v>14.94</v>
      </c>
      <c r="I186" s="90">
        <f>TRUNC(H186*'8-BDI'!$E$27,2)</f>
        <v>19.149999999999999</v>
      </c>
      <c r="J186" s="43">
        <f t="shared" ref="J186" si="136">TRUNC(G186*H186,2)</f>
        <v>29.88</v>
      </c>
      <c r="K186" s="101">
        <f t="shared" ref="K186" si="137">TRUNC(G186*I186,2)</f>
        <v>38.299999999999997</v>
      </c>
      <c r="L186" s="313"/>
      <c r="O186" s="92"/>
      <c r="P186" s="92"/>
    </row>
    <row r="187" spans="1:16" s="197" customFormat="1" ht="45">
      <c r="A187" s="196"/>
      <c r="B187" s="316" t="s">
        <v>7113</v>
      </c>
      <c r="C187" s="15">
        <v>89714</v>
      </c>
      <c r="D187" s="15" t="s">
        <v>9</v>
      </c>
      <c r="E187" s="188" t="str">
        <f>IFERROR(VLOOKUP($C187,'SINAPI-MT JULHO 2021'!$A$1:$D$11508,2,0),IFERROR(VLOOKUP($C187,'4-COMPO.ADM.PRF '!$B$12:$I$544,4,0),""))</f>
        <v>TUBO PVC, SERIE NORMAL, ESGOTO PREDIAL, DN 100 MM, FORNECIDO E INSTALADO EM RAMAL DE DESCARGA OU RAMAL DE ESGOTO SANITÁRIO. AF_12/2014</v>
      </c>
      <c r="F187" s="89" t="str">
        <f>IFERROR(VLOOKUP($C187,'SINAPI-MT JULHO 2021'!$A$1:$D$11508,3,0),IFERROR(VLOOKUP($C187,'4-COMPO.ADM.PRF '!$B$12:$I$544,5,0),""))</f>
        <v>M</v>
      </c>
      <c r="G187" s="13">
        <v>44.87</v>
      </c>
      <c r="H187" s="88">
        <f>IFERROR(VLOOKUP($C187,'SINAPI-MT JULHO 2021'!$A$1:$D$11508,4,0),IFERROR(VLOOKUP($C187,'4-COMPO.ADM.PRF '!$B$12:$I$544,8,0),""))</f>
        <v>44.83</v>
      </c>
      <c r="I187" s="90">
        <f>TRUNC(H187*'8-BDI'!$E$27,2)</f>
        <v>57.48</v>
      </c>
      <c r="J187" s="43">
        <f t="shared" si="130"/>
        <v>2011.52</v>
      </c>
      <c r="K187" s="101">
        <f t="shared" si="131"/>
        <v>2579.12</v>
      </c>
      <c r="L187" s="196"/>
      <c r="O187" s="92"/>
      <c r="P187" s="92"/>
    </row>
    <row r="188" spans="1:16" s="197" customFormat="1" ht="30">
      <c r="A188" s="196"/>
      <c r="B188" s="316" t="s">
        <v>7114</v>
      </c>
      <c r="C188" s="15">
        <v>89711</v>
      </c>
      <c r="D188" s="15" t="s">
        <v>9</v>
      </c>
      <c r="E188" s="188" t="str">
        <f>IFERROR(VLOOKUP($C188,'SINAPI-MT JULHO 2021'!$A$1:$D$11508,2,0),IFERROR(VLOOKUP($C188,'4-COMPO.ADM.PRF '!$B$12:$I$544,4,0),""))</f>
        <v>TUBO PVC, SERIE NORMAL, ESGOTO PREDIAL, DN 40 MM, FORNECIDO E INSTALADO EM RAMAL DE DESCARGA OU RAMAL DE ESGOTO SANITÁRIO. AF_12/2014</v>
      </c>
      <c r="F188" s="89" t="str">
        <f>IFERROR(VLOOKUP($C188,'SINAPI-MT JULHO 2021'!$A$1:$D$11508,3,0),IFERROR(VLOOKUP($C188,'4-COMPO.ADM.PRF '!$B$12:$I$544,5,0),""))</f>
        <v>M</v>
      </c>
      <c r="G188" s="13">
        <v>7.87</v>
      </c>
      <c r="H188" s="88">
        <f>IFERROR(VLOOKUP($C188,'SINAPI-MT JULHO 2021'!$A$1:$D$11508,4,0),IFERROR(VLOOKUP($C188,'4-COMPO.ADM.PRF '!$B$12:$I$544,8,0),""))</f>
        <v>14.59</v>
      </c>
      <c r="I188" s="90">
        <f>TRUNC(H188*'8-BDI'!$E$27,2)</f>
        <v>18.71</v>
      </c>
      <c r="J188" s="43">
        <f t="shared" si="130"/>
        <v>114.82</v>
      </c>
      <c r="K188" s="101">
        <f t="shared" si="131"/>
        <v>147.24</v>
      </c>
      <c r="L188" s="196"/>
      <c r="O188" s="92"/>
      <c r="P188" s="92"/>
    </row>
    <row r="189" spans="1:16" s="197" customFormat="1" ht="30">
      <c r="A189" s="196"/>
      <c r="B189" s="316" t="s">
        <v>7115</v>
      </c>
      <c r="C189" s="15">
        <v>89712</v>
      </c>
      <c r="D189" s="15" t="s">
        <v>9</v>
      </c>
      <c r="E189" s="188" t="str">
        <f>IFERROR(VLOOKUP($C189,'SINAPI-MT JULHO 2021'!$A$1:$D$11508,2,0),IFERROR(VLOOKUP($C189,'4-COMPO.ADM.PRF '!$B$12:$I$544,4,0),""))</f>
        <v>TUBO PVC, SERIE NORMAL, ESGOTO PREDIAL, DN 50 MM, FORNECIDO E INSTALADO EM RAMAL DE DESCARGA OU RAMAL DE ESGOTO SANITÁRIO. AF_12/2014</v>
      </c>
      <c r="F189" s="89" t="str">
        <f>IFERROR(VLOOKUP($C189,'SINAPI-MT JULHO 2021'!$A$1:$D$11508,3,0),IFERROR(VLOOKUP($C189,'4-COMPO.ADM.PRF '!$B$12:$I$544,5,0),""))</f>
        <v>M</v>
      </c>
      <c r="G189" s="13">
        <v>34.15</v>
      </c>
      <c r="H189" s="88">
        <f>IFERROR(VLOOKUP($C189,'SINAPI-MT JULHO 2021'!$A$1:$D$11508,4,0),IFERROR(VLOOKUP($C189,'4-COMPO.ADM.PRF '!$B$12:$I$544,8,0),""))</f>
        <v>22.74</v>
      </c>
      <c r="I189" s="90">
        <f>TRUNC(H189*'8-BDI'!$E$27,2)</f>
        <v>29.16</v>
      </c>
      <c r="J189" s="43">
        <f t="shared" si="130"/>
        <v>776.57</v>
      </c>
      <c r="K189" s="101">
        <f t="shared" si="131"/>
        <v>995.81</v>
      </c>
      <c r="L189" s="196"/>
      <c r="O189" s="92"/>
      <c r="P189" s="92"/>
    </row>
    <row r="190" spans="1:16" s="314" customFormat="1" ht="30">
      <c r="A190" s="313"/>
      <c r="B190" s="316" t="s">
        <v>7116</v>
      </c>
      <c r="C190" s="15">
        <v>89713</v>
      </c>
      <c r="D190" s="15" t="s">
        <v>9</v>
      </c>
      <c r="E190" s="188" t="str">
        <f>IFERROR(VLOOKUP($C190,'SINAPI-MT JULHO 2021'!$A$1:$D$11508,2,0),IFERROR(VLOOKUP($C190,'4-COMPO.ADM.PRF '!$B$12:$I$544,4,0),""))</f>
        <v>TUBO PVC, SERIE NORMAL, ESGOTO PREDIAL, DN 75 MM, FORNECIDO E INSTALADO EM RAMAL DE DESCARGA OU RAMAL DE ESGOTO SANITÁRIO. AF_12/2014</v>
      </c>
      <c r="F190" s="89" t="str">
        <f>IFERROR(VLOOKUP($C190,'SINAPI-MT JULHO 2021'!$A$1:$D$11508,3,0),IFERROR(VLOOKUP($C190,'4-COMPO.ADM.PRF '!$B$12:$I$544,5,0),""))</f>
        <v>M</v>
      </c>
      <c r="G190" s="13">
        <v>9.33</v>
      </c>
      <c r="H190" s="88">
        <f>IFERROR(VLOOKUP($C190,'SINAPI-MT JULHO 2021'!$A$1:$D$11508,4,0),IFERROR(VLOOKUP($C190,'4-COMPO.ADM.PRF '!$B$12:$I$544,8,0),""))</f>
        <v>35.04</v>
      </c>
      <c r="I190" s="90">
        <f>TRUNC(H190*'8-BDI'!$E$27,2)</f>
        <v>44.93</v>
      </c>
      <c r="J190" s="43">
        <f t="shared" ref="J190" si="138">TRUNC(G190*H190,2)</f>
        <v>326.92</v>
      </c>
      <c r="K190" s="101">
        <f t="shared" ref="K190" si="139">TRUNC(G190*I190,2)</f>
        <v>419.19</v>
      </c>
      <c r="L190" s="313"/>
      <c r="O190" s="92"/>
      <c r="P190" s="92"/>
    </row>
    <row r="191" spans="1:16" s="197" customFormat="1" ht="45">
      <c r="A191" s="196"/>
      <c r="B191" s="316" t="s">
        <v>7221</v>
      </c>
      <c r="C191" s="15">
        <v>89733</v>
      </c>
      <c r="D191" s="15" t="s">
        <v>9</v>
      </c>
      <c r="E191" s="188" t="str">
        <f>IFERROR(VLOOKUP($C191,'SINAPI-MT JULHO 2021'!$A$1:$D$11508,2,0),IFERROR(VLOOKUP($C191,'4-COMPO.ADM.PRF '!$B$12:$I$544,4,0),""))</f>
        <v>CURVA CURTA 90 GRAUS, PVC, SERIE NORMAL, ESGOTO PREDIAL, DN 50 MM, JUNTA ELÁSTICA, FORNECIDO E INSTALADO EM RAMAL DE DESCARGA OU RAMAL DE ESGOTO SANITÁRIO. AF_12/2014</v>
      </c>
      <c r="F191" s="89" t="str">
        <f>IFERROR(VLOOKUP($C191,'SINAPI-MT JULHO 2021'!$A$1:$D$11508,3,0),IFERROR(VLOOKUP($C191,'4-COMPO.ADM.PRF '!$B$12:$I$544,5,0),""))</f>
        <v>UN</v>
      </c>
      <c r="G191" s="13">
        <v>5</v>
      </c>
      <c r="H191" s="88">
        <f>IFERROR(VLOOKUP($C191,'SINAPI-MT JULHO 2021'!$A$1:$D$11508,4,0),IFERROR(VLOOKUP($C191,'4-COMPO.ADM.PRF '!$B$12:$I$544,8,0),""))</f>
        <v>16.63</v>
      </c>
      <c r="I191" s="90">
        <f>TRUNC(H191*'8-BDI'!$E$27,2)</f>
        <v>21.32</v>
      </c>
      <c r="J191" s="43">
        <f t="shared" si="130"/>
        <v>83.15</v>
      </c>
      <c r="K191" s="101">
        <f t="shared" si="131"/>
        <v>106.6</v>
      </c>
      <c r="L191" s="196"/>
      <c r="O191" s="92"/>
      <c r="P191" s="92"/>
    </row>
    <row r="192" spans="1:16" s="197" customFormat="1" ht="45">
      <c r="A192" s="196"/>
      <c r="B192" s="316" t="s">
        <v>7222</v>
      </c>
      <c r="C192" s="15">
        <v>89786</v>
      </c>
      <c r="D192" s="15" t="s">
        <v>9</v>
      </c>
      <c r="E192" s="188" t="str">
        <f>IFERROR(VLOOKUP($C192,'SINAPI-MT JULHO 2021'!$A$1:$D$11508,2,0),IFERROR(VLOOKUP($C192,'4-COMPO.ADM.PRF '!$B$12:$I$544,4,0),""))</f>
        <v>TE, PVC, SERIE NORMAL, ESGOTO PREDIAL, DN 75 X 75 MM, JUNTA ELÁSTICA, FORNECIDO E INSTALADO EM RAMAL DE DESCARGA OU RAMAL DE ESGOTO SANITÁRIO. AF_12/2014</v>
      </c>
      <c r="F192" s="89" t="str">
        <f>IFERROR(VLOOKUP($C192,'SINAPI-MT JULHO 2021'!$A$1:$D$11508,3,0),IFERROR(VLOOKUP($C192,'4-COMPO.ADM.PRF '!$B$12:$I$544,5,0),""))</f>
        <v>UN</v>
      </c>
      <c r="G192" s="13">
        <v>2</v>
      </c>
      <c r="H192" s="88">
        <f>IFERROR(VLOOKUP($C192,'SINAPI-MT JULHO 2021'!$A$1:$D$11508,4,0),IFERROR(VLOOKUP($C192,'4-COMPO.ADM.PRF '!$B$12:$I$544,8,0),""))</f>
        <v>31.18</v>
      </c>
      <c r="I192" s="90">
        <f>TRUNC(H192*'8-BDI'!$E$27,2)</f>
        <v>39.979999999999997</v>
      </c>
      <c r="J192" s="43">
        <f t="shared" si="130"/>
        <v>62.36</v>
      </c>
      <c r="K192" s="101">
        <f t="shared" si="131"/>
        <v>79.959999999999994</v>
      </c>
      <c r="L192" s="196"/>
      <c r="O192" s="92"/>
      <c r="P192" s="92"/>
    </row>
    <row r="193" spans="1:16" s="197" customFormat="1" ht="45">
      <c r="A193" s="196"/>
      <c r="B193" s="316" t="s">
        <v>7223</v>
      </c>
      <c r="C193" s="15">
        <v>89825</v>
      </c>
      <c r="D193" s="15" t="s">
        <v>9</v>
      </c>
      <c r="E193" s="188" t="str">
        <f>IFERROR(VLOOKUP($C193,'SINAPI-MT JULHO 2021'!$A$1:$D$11508,2,0),IFERROR(VLOOKUP($C193,'4-COMPO.ADM.PRF '!$B$12:$I$544,4,0),""))</f>
        <v>TE, PVC, SERIE NORMAL, ESGOTO PREDIAL, DN 50 X 50 MM, JUNTA ELÁSTICA, FORNECIDO E INSTALADO EM PRUMADA DE ESGOTO SANITÁRIO OU VENTILAÇÃO. AF_12/2014</v>
      </c>
      <c r="F193" s="89" t="str">
        <f>IFERROR(VLOOKUP($C193,'SINAPI-MT JULHO 2021'!$A$1:$D$11508,3,0),IFERROR(VLOOKUP($C193,'4-COMPO.ADM.PRF '!$B$12:$I$544,5,0),""))</f>
        <v>UN</v>
      </c>
      <c r="G193" s="13">
        <v>3</v>
      </c>
      <c r="H193" s="88">
        <f>IFERROR(VLOOKUP($C193,'SINAPI-MT JULHO 2021'!$A$1:$D$11508,4,0),IFERROR(VLOOKUP($C193,'4-COMPO.ADM.PRF '!$B$12:$I$544,8,0),""))</f>
        <v>15.68</v>
      </c>
      <c r="I193" s="90">
        <f>TRUNC(H193*'8-BDI'!$E$27,2)</f>
        <v>20.100000000000001</v>
      </c>
      <c r="J193" s="43">
        <f t="shared" si="130"/>
        <v>47.04</v>
      </c>
      <c r="K193" s="101">
        <f t="shared" si="131"/>
        <v>60.3</v>
      </c>
      <c r="L193" s="196"/>
      <c r="O193" s="92"/>
      <c r="P193" s="92"/>
    </row>
    <row r="194" spans="1:16" s="197" customFormat="1" ht="45">
      <c r="A194" s="196"/>
      <c r="B194" s="316" t="s">
        <v>7224</v>
      </c>
      <c r="C194" s="15">
        <v>98053</v>
      </c>
      <c r="D194" s="15" t="s">
        <v>9</v>
      </c>
      <c r="E194" s="188" t="str">
        <f>IFERROR(VLOOKUP($C194,'SINAPI-MT JULHO 2021'!$A$1:$D$11508,2,0),IFERROR(VLOOKUP($C194,'4-COMPO.ADM.PRF '!$B$12:$I$544,4,0),""))</f>
        <v>TANQUE SÉPTICO CIRCULAR, EM CONCRETO PRÉ-MOLDADO, DIÂMETRO INTERNO = 1,40 M, ALTURA INTERNA = 2,50 M, VOLUME ÚTIL: 3463,6 L (PARA 13 CONTRIBUINTES). AF_12/2020</v>
      </c>
      <c r="F194" s="89" t="str">
        <f>IFERROR(VLOOKUP($C194,'SINAPI-MT JULHO 2021'!$A$1:$D$11508,3,0),IFERROR(VLOOKUP($C194,'4-COMPO.ADM.PRF '!$B$12:$I$544,5,0),""))</f>
        <v>UN</v>
      </c>
      <c r="G194" s="13">
        <v>1</v>
      </c>
      <c r="H194" s="88">
        <f>IFERROR(VLOOKUP($C194,'SINAPI-MT JULHO 2021'!$A$1:$D$11508,4,0),IFERROR(VLOOKUP($C194,'4-COMPO.ADM.PRF '!$B$12:$I$544,8,0),""))</f>
        <v>2511.04</v>
      </c>
      <c r="I194" s="90">
        <f>TRUNC(H194*'8-BDI'!$E$27,2)</f>
        <v>3220.15</v>
      </c>
      <c r="J194" s="43">
        <f t="shared" ref="J194:J196" si="140">TRUNC(G194*H194,2)</f>
        <v>2511.04</v>
      </c>
      <c r="K194" s="101">
        <f t="shared" ref="K194:K196" si="141">TRUNC(G194*I194,2)</f>
        <v>3220.15</v>
      </c>
      <c r="L194" s="196"/>
      <c r="O194" s="92"/>
      <c r="P194" s="92"/>
    </row>
    <row r="195" spans="1:16" s="197" customFormat="1" ht="45">
      <c r="A195" s="196"/>
      <c r="B195" s="316" t="s">
        <v>7225</v>
      </c>
      <c r="C195" s="15">
        <v>98059</v>
      </c>
      <c r="D195" s="15" t="s">
        <v>9</v>
      </c>
      <c r="E195" s="188" t="str">
        <f>IFERROR(VLOOKUP($C195,'SINAPI-MT JULHO 2021'!$A$1:$D$11508,2,0),IFERROR(VLOOKUP($C195,'4-COMPO.ADM.PRF '!$B$12:$I$544,4,0),""))</f>
        <v>FILTRO ANAERÓBIO CIRCULAR, EM CONCRETO PRÉ-MOLDADO, DIÂMETRO INTERNO = 1,88 M, ALTURA INTERNA = 1,50 M, VOLUME ÚTIL: 3331,1 L (PARA 19 CONTRIBUINTES). AF_12/2020</v>
      </c>
      <c r="F195" s="89" t="str">
        <f>IFERROR(VLOOKUP($C195,'SINAPI-MT JULHO 2021'!$A$1:$D$11508,3,0),IFERROR(VLOOKUP($C195,'4-COMPO.ADM.PRF '!$B$12:$I$544,5,0),""))</f>
        <v>UN</v>
      </c>
      <c r="G195" s="13">
        <v>1</v>
      </c>
      <c r="H195" s="88">
        <f>IFERROR(VLOOKUP($C195,'SINAPI-MT JULHO 2021'!$A$1:$D$11508,4,0),IFERROR(VLOOKUP($C195,'4-COMPO.ADM.PRF '!$B$12:$I$544,8,0),""))</f>
        <v>3353.66</v>
      </c>
      <c r="I195" s="90">
        <f>TRUNC(H195*'8-BDI'!$E$27,2)</f>
        <v>4300.7299999999996</v>
      </c>
      <c r="J195" s="43">
        <f t="shared" si="140"/>
        <v>3353.66</v>
      </c>
      <c r="K195" s="101">
        <f t="shared" si="141"/>
        <v>4300.7299999999996</v>
      </c>
      <c r="L195" s="196"/>
      <c r="O195" s="92"/>
      <c r="P195" s="92"/>
    </row>
    <row r="196" spans="1:16" s="197" customFormat="1" ht="45">
      <c r="A196" s="196"/>
      <c r="B196" s="316" t="s">
        <v>7226</v>
      </c>
      <c r="C196" s="15">
        <v>98062</v>
      </c>
      <c r="D196" s="15" t="s">
        <v>9</v>
      </c>
      <c r="E196" s="188" t="str">
        <f>IFERROR(VLOOKUP($C196,'SINAPI-MT JULHO 2021'!$A$1:$D$11508,2,0),IFERROR(VLOOKUP($C196,'4-COMPO.ADM.PRF '!$B$12:$I$544,4,0),""))</f>
        <v>SUMIDOURO CIRCULAR, EM CONCRETO PRÉ-MOLDADO, DIÂMETRO INTERNO = 1,88 M, ALTURA INTERNA = 2,00 M, ÁREA DE INFILTRAÇÃO: 13,1 M² (PARA 5 CONTRIBUINTES). AF_12/2020</v>
      </c>
      <c r="F196" s="89" t="str">
        <f>IFERROR(VLOOKUP($C196,'SINAPI-MT JULHO 2021'!$A$1:$D$11508,3,0),IFERROR(VLOOKUP($C196,'4-COMPO.ADM.PRF '!$B$12:$I$544,5,0),""))</f>
        <v>UN</v>
      </c>
      <c r="G196" s="13">
        <v>1</v>
      </c>
      <c r="H196" s="88">
        <f>IFERROR(VLOOKUP($C196,'SINAPI-MT JULHO 2021'!$A$1:$D$11508,4,0),IFERROR(VLOOKUP($C196,'4-COMPO.ADM.PRF '!$B$12:$I$544,8,0),""))</f>
        <v>2612.3000000000002</v>
      </c>
      <c r="I196" s="90">
        <f>TRUNC(H196*'8-BDI'!$E$27,2)</f>
        <v>3350.01</v>
      </c>
      <c r="J196" s="43">
        <f t="shared" si="140"/>
        <v>2612.3000000000002</v>
      </c>
      <c r="K196" s="101">
        <f t="shared" si="141"/>
        <v>3350.01</v>
      </c>
      <c r="L196" s="196"/>
      <c r="O196" s="92"/>
      <c r="P196" s="92"/>
    </row>
    <row r="197" spans="1:16" s="197" customFormat="1" ht="15" customHeight="1">
      <c r="A197" s="196"/>
      <c r="B197" s="429" t="s">
        <v>6650</v>
      </c>
      <c r="C197" s="430"/>
      <c r="D197" s="430"/>
      <c r="E197" s="430"/>
      <c r="F197" s="430"/>
      <c r="G197" s="430"/>
      <c r="H197" s="430"/>
      <c r="I197" s="116"/>
      <c r="J197" s="102">
        <f>TRUNC(SUM(J123:J196),2)</f>
        <v>31846.61</v>
      </c>
      <c r="K197" s="102">
        <f>TRUNC(SUM(K123:K196),2)</f>
        <v>40837.06</v>
      </c>
      <c r="L197" s="196"/>
      <c r="O197" s="92"/>
      <c r="P197" s="92"/>
    </row>
    <row r="198" spans="1:16" s="197" customFormat="1" ht="15" customHeight="1">
      <c r="A198" s="196"/>
      <c r="B198" s="228" t="s">
        <v>7117</v>
      </c>
      <c r="C198" s="229"/>
      <c r="D198" s="230"/>
      <c r="E198" s="231" t="s">
        <v>6947</v>
      </c>
      <c r="F198" s="232"/>
      <c r="G198" s="233"/>
      <c r="H198" s="234"/>
      <c r="I198" s="234"/>
      <c r="J198" s="235"/>
      <c r="K198" s="236"/>
      <c r="L198" s="196"/>
      <c r="O198" s="92"/>
      <c r="P198" s="92"/>
    </row>
    <row r="199" spans="1:16" s="197" customFormat="1" ht="45">
      <c r="A199" s="196"/>
      <c r="B199" s="316" t="s">
        <v>7118</v>
      </c>
      <c r="C199" s="15">
        <v>95470</v>
      </c>
      <c r="D199" s="15" t="s">
        <v>9</v>
      </c>
      <c r="E199" s="188" t="str">
        <f>IFERROR(VLOOKUP($C199,'SINAPI-MT JULHO 2021'!$A$1:$D$11508,2,0),IFERROR(VLOOKUP($C199,'4-COMPO.ADM.PRF '!$B$12:$I$544,4,0),""))</f>
        <v>VASO SANITARIO SIFONADO CONVENCIONAL COM LOUÇA BRANCA, INCLUSO CONJUNTO DE LIGAÇÃO PARA BACIA SANITÁRIA AJUSTÁVEL - FORNECIMENTO E INSTALAÇÃO. AF_10/2016</v>
      </c>
      <c r="F199" s="89" t="str">
        <f>IFERROR(VLOOKUP($C199,'SINAPI-MT JULHO 2021'!$A$1:$D$11508,3,0),IFERROR(VLOOKUP($C199,'4-COMPO.ADM.PRF '!$B$12:$I$544,5,0),""))</f>
        <v>UN</v>
      </c>
      <c r="G199" s="13">
        <v>5</v>
      </c>
      <c r="H199" s="88">
        <f>IFERROR(VLOOKUP($C199,'SINAPI-MT JULHO 2021'!$A$1:$D$11508,4,0),IFERROR(VLOOKUP($C199,'4-COMPO.ADM.PRF '!$B$12:$I$544,8,0),""))</f>
        <v>227.23</v>
      </c>
      <c r="I199" s="90">
        <f>TRUNC(H199*'8-BDI'!$E$27,2)</f>
        <v>291.39</v>
      </c>
      <c r="J199" s="43">
        <f t="shared" ref="J199" si="142">TRUNC(G199*H199,2)</f>
        <v>1136.1500000000001</v>
      </c>
      <c r="K199" s="101">
        <f t="shared" ref="K199" si="143">TRUNC(G199*I199,2)</f>
        <v>1456.95</v>
      </c>
      <c r="L199" s="196"/>
      <c r="O199" s="92"/>
      <c r="P199" s="92"/>
    </row>
    <row r="200" spans="1:16" s="197" customFormat="1" ht="60">
      <c r="A200" s="196"/>
      <c r="B200" s="316" t="s">
        <v>7119</v>
      </c>
      <c r="C200" s="15">
        <v>86939</v>
      </c>
      <c r="D200" s="15" t="s">
        <v>9</v>
      </c>
      <c r="E200" s="188" t="str">
        <f>IFERROR(VLOOKUP($C200,'SINAPI-MT JULHO 2021'!$A$1:$D$11508,2,0),IFERROR(VLOOKUP($C200,'4-COMPO.ADM.PRF '!$B$12:$I$544,4,0),""))</f>
        <v>LAVATÓRIO LOUÇA BRANCA COM COLUNA, *44 X 35,5* CM, PADRÃO POPULAR, INCLUSO SIFÃO FLEXÍVEL EM PVC, VÁLVULA E ENGATE FLEXÍVEL 30CM EM PLÁSTICO E COM TORNEIRA CROMADA PADRÃO POPULAR - FORNECIMENTO E INSTALAÇÃO. AF_01/2020</v>
      </c>
      <c r="F200" s="89" t="str">
        <f>IFERROR(VLOOKUP($C200,'SINAPI-MT JULHO 2021'!$A$1:$D$11508,3,0),IFERROR(VLOOKUP($C200,'4-COMPO.ADM.PRF '!$B$12:$I$544,5,0),""))</f>
        <v>UN</v>
      </c>
      <c r="G200" s="13">
        <v>7</v>
      </c>
      <c r="H200" s="88">
        <f>IFERROR(VLOOKUP($C200,'SINAPI-MT JULHO 2021'!$A$1:$D$11508,4,0),IFERROR(VLOOKUP($C200,'4-COMPO.ADM.PRF '!$B$12:$I$544,8,0),""))</f>
        <v>305.68</v>
      </c>
      <c r="I200" s="90">
        <f>TRUNC(H200*'8-BDI'!$E$27,2)</f>
        <v>392</v>
      </c>
      <c r="J200" s="43">
        <f t="shared" ref="J200" si="144">TRUNC(G200*H200,2)</f>
        <v>2139.7600000000002</v>
      </c>
      <c r="K200" s="101">
        <f t="shared" ref="K200" si="145">TRUNC(G200*I200,2)</f>
        <v>2744</v>
      </c>
      <c r="L200" s="196"/>
      <c r="O200" s="92"/>
      <c r="P200" s="92"/>
    </row>
    <row r="201" spans="1:16" s="197" customFormat="1" ht="30">
      <c r="A201" s="196"/>
      <c r="B201" s="316" t="s">
        <v>7120</v>
      </c>
      <c r="C201" s="15">
        <v>100849</v>
      </c>
      <c r="D201" s="15" t="s">
        <v>9</v>
      </c>
      <c r="E201" s="188" t="str">
        <f>IFERROR(VLOOKUP($C201,'SINAPI-MT JULHO 2021'!$A$1:$D$11508,2,0),IFERROR(VLOOKUP($C201,'4-COMPO.ADM.PRF '!$B$12:$I$544,4,0),""))</f>
        <v>ASSENTO SANITÁRIO CONVENCIONAL - FORNECIMENTO E INSTALACAO. AF_01/2020</v>
      </c>
      <c r="F201" s="89" t="str">
        <f>IFERROR(VLOOKUP($C201,'SINAPI-MT JULHO 2021'!$A$1:$D$11508,3,0),IFERROR(VLOOKUP($C201,'4-COMPO.ADM.PRF '!$B$12:$I$544,5,0),""))</f>
        <v>UN</v>
      </c>
      <c r="G201" s="13">
        <v>6</v>
      </c>
      <c r="H201" s="88">
        <f>IFERROR(VLOOKUP($C201,'SINAPI-MT JULHO 2021'!$A$1:$D$11508,4,0),IFERROR(VLOOKUP($C201,'4-COMPO.ADM.PRF '!$B$12:$I$544,8,0),""))</f>
        <v>41.88</v>
      </c>
      <c r="I201" s="90">
        <f>TRUNC(H201*'8-BDI'!$E$27,2)</f>
        <v>53.7</v>
      </c>
      <c r="J201" s="43">
        <f t="shared" ref="J201:J205" si="146">TRUNC(G201*H201,2)</f>
        <v>251.28</v>
      </c>
      <c r="K201" s="101">
        <f t="shared" ref="K201:K205" si="147">TRUNC(G201*I201,2)</f>
        <v>322.2</v>
      </c>
      <c r="L201" s="196"/>
      <c r="O201" s="92"/>
      <c r="P201" s="92"/>
    </row>
    <row r="202" spans="1:16" s="197" customFormat="1" ht="45">
      <c r="A202" s="196"/>
      <c r="B202" s="316" t="s">
        <v>7121</v>
      </c>
      <c r="C202" s="15">
        <v>95472</v>
      </c>
      <c r="D202" s="15" t="s">
        <v>9</v>
      </c>
      <c r="E202" s="188" t="str">
        <f>IFERROR(VLOOKUP($C202,'SINAPI-MT JULHO 2021'!$A$1:$D$11508,2,0),IFERROR(VLOOKUP($C202,'4-COMPO.ADM.PRF '!$B$12:$I$544,4,0),""))</f>
        <v>VASO SANITARIO SIFONADO CONVENCIONAL PARA PCD SEM FURO FRONTAL COM LOUÇA BRANCA SEM ASSENTO, INCLUSO CONJUNTO DE LIGAÇÃO PARA BACIA SANITÁRIA AJUSTÁVEL - FORNECIMENTO E INSTALAÇÃO. AF_01/2020</v>
      </c>
      <c r="F202" s="89" t="str">
        <f>IFERROR(VLOOKUP($C202,'SINAPI-MT JULHO 2021'!$A$1:$D$11508,3,0),IFERROR(VLOOKUP($C202,'4-COMPO.ADM.PRF '!$B$12:$I$544,5,0),""))</f>
        <v>UN</v>
      </c>
      <c r="G202" s="13">
        <v>1</v>
      </c>
      <c r="H202" s="88">
        <f>IFERROR(VLOOKUP($C202,'SINAPI-MT JULHO 2021'!$A$1:$D$11508,4,0),IFERROR(VLOOKUP($C202,'4-COMPO.ADM.PRF '!$B$12:$I$544,8,0),""))</f>
        <v>596.79999999999995</v>
      </c>
      <c r="I202" s="90">
        <f>TRUNC(H202*'8-BDI'!$E$27,2)</f>
        <v>765.33</v>
      </c>
      <c r="J202" s="43">
        <f t="shared" si="146"/>
        <v>596.79999999999995</v>
      </c>
      <c r="K202" s="101">
        <f t="shared" si="147"/>
        <v>765.33</v>
      </c>
      <c r="L202" s="196"/>
      <c r="O202" s="92"/>
      <c r="P202" s="92"/>
    </row>
    <row r="203" spans="1:16" s="197" customFormat="1" ht="30">
      <c r="A203" s="196"/>
      <c r="B203" s="316" t="s">
        <v>7122</v>
      </c>
      <c r="C203" s="15">
        <v>86904</v>
      </c>
      <c r="D203" s="15" t="s">
        <v>9</v>
      </c>
      <c r="E203" s="188" t="str">
        <f>IFERROR(VLOOKUP($C203,'SINAPI-MT JULHO 2021'!$A$1:$D$11508,2,0),IFERROR(VLOOKUP($C203,'4-COMPO.ADM.PRF '!$B$12:$I$544,4,0),""))</f>
        <v>LAVATÓRIO LOUÇA BRANCA SUSPENSO, 29,5 X 39CM OU EQUIVALENTE, PADRÃO POPULAR - FORNECIMENTO E INSTALAÇÃO. AF_01/2020</v>
      </c>
      <c r="F203" s="89" t="str">
        <f>IFERROR(VLOOKUP($C203,'SINAPI-MT JULHO 2021'!$A$1:$D$11508,3,0),IFERROR(VLOOKUP($C203,'4-COMPO.ADM.PRF '!$B$12:$I$544,5,0),""))</f>
        <v>UN</v>
      </c>
      <c r="G203" s="13">
        <v>1</v>
      </c>
      <c r="H203" s="88">
        <f>IFERROR(VLOOKUP($C203,'SINAPI-MT JULHO 2021'!$A$1:$D$11508,4,0),IFERROR(VLOOKUP($C203,'4-COMPO.ADM.PRF '!$B$12:$I$544,8,0),""))</f>
        <v>109.32</v>
      </c>
      <c r="I203" s="90">
        <f>TRUNC(H203*'8-BDI'!$E$27,2)</f>
        <v>140.19</v>
      </c>
      <c r="J203" s="43">
        <f t="shared" si="146"/>
        <v>109.32</v>
      </c>
      <c r="K203" s="101">
        <f t="shared" si="147"/>
        <v>140.19</v>
      </c>
      <c r="L203" s="196"/>
      <c r="O203" s="92"/>
      <c r="P203" s="92"/>
    </row>
    <row r="204" spans="1:16" s="197" customFormat="1" ht="30">
      <c r="A204" s="196"/>
      <c r="B204" s="316" t="s">
        <v>7123</v>
      </c>
      <c r="C204" s="15">
        <v>100868</v>
      </c>
      <c r="D204" s="15" t="s">
        <v>9</v>
      </c>
      <c r="E204" s="188" t="str">
        <f>IFERROR(VLOOKUP($C204,'SINAPI-MT JULHO 2021'!$A$1:$D$11508,2,0),IFERROR(VLOOKUP($C204,'4-COMPO.ADM.PRF '!$B$12:$I$544,4,0),""))</f>
        <v>BARRA DE APOIO RETA, EM ACO INOX POLIDO, COMPRIMENTO 80 CM,  FIXADA NA PAREDE - FORNECIMENTO E INSTALAÇÃO. AF_01/2020</v>
      </c>
      <c r="F204" s="89" t="str">
        <f>IFERROR(VLOOKUP($C204,'SINAPI-MT JULHO 2021'!$A$1:$D$11508,3,0),IFERROR(VLOOKUP($C204,'4-COMPO.ADM.PRF '!$B$12:$I$544,5,0),""))</f>
        <v>UN</v>
      </c>
      <c r="G204" s="13">
        <v>3</v>
      </c>
      <c r="H204" s="88">
        <f>IFERROR(VLOOKUP($C204,'SINAPI-MT JULHO 2021'!$A$1:$D$11508,4,0),IFERROR(VLOOKUP($C204,'4-COMPO.ADM.PRF '!$B$12:$I$544,8,0),""))</f>
        <v>326.99</v>
      </c>
      <c r="I204" s="90">
        <f>TRUNC(H204*'8-BDI'!$E$27,2)</f>
        <v>419.33</v>
      </c>
      <c r="J204" s="43">
        <f t="shared" si="146"/>
        <v>980.97</v>
      </c>
      <c r="K204" s="101">
        <f t="shared" si="147"/>
        <v>1257.99</v>
      </c>
      <c r="L204" s="196"/>
      <c r="O204" s="92"/>
      <c r="P204" s="92"/>
    </row>
    <row r="205" spans="1:16" s="197" customFormat="1" ht="30">
      <c r="A205" s="196"/>
      <c r="B205" s="316" t="s">
        <v>7124</v>
      </c>
      <c r="C205" s="15">
        <v>100860</v>
      </c>
      <c r="D205" s="15" t="s">
        <v>9</v>
      </c>
      <c r="E205" s="188" t="str">
        <f>IFERROR(VLOOKUP($C205,'SINAPI-MT JULHO 2021'!$A$1:$D$11508,2,0),IFERROR(VLOOKUP($C205,'4-COMPO.ADM.PRF '!$B$12:$I$544,4,0),""))</f>
        <v>CHUVEIRO ELÉTRICO COMUM CORPO PLÁSTICO, TIPO DUCHA  FORNECIMENTO E INSTALAÇÃO. AF_01/2020</v>
      </c>
      <c r="F205" s="89" t="str">
        <f>IFERROR(VLOOKUP($C205,'SINAPI-MT JULHO 2021'!$A$1:$D$11508,3,0),IFERROR(VLOOKUP($C205,'4-COMPO.ADM.PRF '!$B$12:$I$544,5,0),""))</f>
        <v>UN</v>
      </c>
      <c r="G205" s="13">
        <v>9</v>
      </c>
      <c r="H205" s="88">
        <f>IFERROR(VLOOKUP($C205,'SINAPI-MT JULHO 2021'!$A$1:$D$11508,4,0),IFERROR(VLOOKUP($C205,'4-COMPO.ADM.PRF '!$B$12:$I$544,8,0),""))</f>
        <v>78.95</v>
      </c>
      <c r="I205" s="90">
        <f>TRUNC(H205*'8-BDI'!$E$27,2)</f>
        <v>101.24</v>
      </c>
      <c r="J205" s="43">
        <f t="shared" si="146"/>
        <v>710.55</v>
      </c>
      <c r="K205" s="101">
        <f t="shared" si="147"/>
        <v>911.16</v>
      </c>
      <c r="L205" s="196"/>
      <c r="O205" s="92"/>
      <c r="P205" s="92"/>
    </row>
    <row r="206" spans="1:16" s="197" customFormat="1" ht="15" customHeight="1">
      <c r="A206" s="196"/>
      <c r="B206" s="429" t="s">
        <v>6650</v>
      </c>
      <c r="C206" s="430"/>
      <c r="D206" s="430"/>
      <c r="E206" s="430"/>
      <c r="F206" s="430"/>
      <c r="G206" s="430"/>
      <c r="H206" s="430"/>
      <c r="I206" s="116"/>
      <c r="J206" s="102">
        <f>TRUNC(SUM(J199:J205),2)</f>
        <v>5924.83</v>
      </c>
      <c r="K206" s="102">
        <f>TRUNC(SUM(K199:K205),2)</f>
        <v>7597.82</v>
      </c>
      <c r="L206" s="196"/>
      <c r="O206" s="92"/>
      <c r="P206" s="92"/>
    </row>
    <row r="207" spans="1:16" ht="15">
      <c r="B207" s="228" t="s">
        <v>7125</v>
      </c>
      <c r="C207" s="229"/>
      <c r="D207" s="230"/>
      <c r="E207" s="231" t="s">
        <v>6653</v>
      </c>
      <c r="F207" s="232"/>
      <c r="G207" s="233"/>
      <c r="H207" s="234"/>
      <c r="I207" s="234"/>
      <c r="J207" s="235"/>
      <c r="K207" s="236"/>
      <c r="O207" s="92"/>
      <c r="P207" s="92"/>
    </row>
    <row r="208" spans="1:16" s="314" customFormat="1" ht="15">
      <c r="A208" s="313"/>
      <c r="B208" s="245" t="s">
        <v>7126</v>
      </c>
      <c r="C208" s="237"/>
      <c r="D208" s="237"/>
      <c r="E208" s="244" t="s">
        <v>7027</v>
      </c>
      <c r="F208" s="238"/>
      <c r="G208" s="239"/>
      <c r="H208" s="240"/>
      <c r="I208" s="241"/>
      <c r="J208" s="242"/>
      <c r="K208" s="243"/>
      <c r="L208" s="313"/>
      <c r="O208" s="92"/>
      <c r="P208" s="92"/>
    </row>
    <row r="209" spans="1:16" ht="30">
      <c r="B209" s="316" t="s">
        <v>7127</v>
      </c>
      <c r="C209" s="15">
        <v>91926</v>
      </c>
      <c r="D209" s="15" t="s">
        <v>9</v>
      </c>
      <c r="E209" s="188" t="str">
        <f>IFERROR(VLOOKUP($C209,'SINAPI-MT JULHO 2021'!$A$1:$D$11508,2,0),IFERROR(VLOOKUP($C209,'4-COMPO.ADM.PRF '!$B$12:$I$544,4,0),""))</f>
        <v>CABO DE COBRE FLEXÍVEL ISOLADO, 2,5 MM², ANTI-CHAMA 450/750 V, PARA CIRCUITOS TERMINAIS - FORNECIMENTO E INSTALAÇÃO. AF_12/2015</v>
      </c>
      <c r="F209" s="89" t="str">
        <f>IFERROR(VLOOKUP($C209,'SINAPI-MT JULHO 2021'!$A$1:$D$11508,3,0),IFERROR(VLOOKUP($C209,'4-COMPO.ADM.PRF '!$B$12:$I$544,5,0),""))</f>
        <v>M</v>
      </c>
      <c r="G209" s="13">
        <v>562.20000000000005</v>
      </c>
      <c r="H209" s="88">
        <f>IFERROR(VLOOKUP($C209,'SINAPI-MT JULHO 2021'!$A$1:$D$11508,4,0),IFERROR(VLOOKUP($C209,'4-COMPO.ADM.PRF '!$B$12:$I$544,8,0),""))</f>
        <v>3.89</v>
      </c>
      <c r="I209" s="90">
        <f>TRUNC(H209*'8-BDI'!$E$27,2)</f>
        <v>4.9800000000000004</v>
      </c>
      <c r="J209" s="43">
        <f t="shared" ref="J209" si="148">TRUNC(G209*H209,2)</f>
        <v>2186.9499999999998</v>
      </c>
      <c r="K209" s="101">
        <f t="shared" ref="K209" si="149">TRUNC(G209*I209,2)</f>
        <v>2799.75</v>
      </c>
      <c r="O209" s="92"/>
      <c r="P209" s="92"/>
    </row>
    <row r="210" spans="1:16" ht="30">
      <c r="B210" s="316" t="s">
        <v>7128</v>
      </c>
      <c r="C210" s="15">
        <v>91928</v>
      </c>
      <c r="D210" s="15" t="s">
        <v>9</v>
      </c>
      <c r="E210" s="188" t="str">
        <f>IFERROR(VLOOKUP($C210,'SINAPI-MT JULHO 2021'!$A$1:$D$11508,2,0),IFERROR(VLOOKUP($C210,'4-COMPO.ADM.PRF '!$B$12:$I$544,4,0),""))</f>
        <v>CABO DE COBRE FLEXÍVEL ISOLADO, 4 MM², ANTI-CHAMA 450/750 V, PARA CIRCUITOS TERMINAIS - FORNECIMENTO E INSTALAÇÃO. AF_12/2015</v>
      </c>
      <c r="F210" s="89" t="str">
        <f>IFERROR(VLOOKUP($C210,'SINAPI-MT JULHO 2021'!$A$1:$D$11508,3,0),IFERROR(VLOOKUP($C210,'4-COMPO.ADM.PRF '!$B$12:$I$544,5,0),""))</f>
        <v>M</v>
      </c>
      <c r="G210" s="13">
        <v>563.20000000000005</v>
      </c>
      <c r="H210" s="88">
        <f>IFERROR(VLOOKUP($C210,'SINAPI-MT JULHO 2021'!$A$1:$D$11508,4,0),IFERROR(VLOOKUP($C210,'4-COMPO.ADM.PRF '!$B$12:$I$544,8,0),""))</f>
        <v>6.52</v>
      </c>
      <c r="I210" s="90">
        <f>TRUNC(H210*'8-BDI'!$E$27,2)</f>
        <v>8.36</v>
      </c>
      <c r="J210" s="43">
        <f t="shared" ref="J210:J222" si="150">TRUNC(G210*H210,2)</f>
        <v>3672.06</v>
      </c>
      <c r="K210" s="101">
        <f t="shared" ref="K210:K222" si="151">TRUNC(G210*I210,2)</f>
        <v>4708.3500000000004</v>
      </c>
      <c r="O210" s="92"/>
      <c r="P210" s="92"/>
    </row>
    <row r="211" spans="1:16" ht="26.25" customHeight="1">
      <c r="B211" s="316" t="s">
        <v>7129</v>
      </c>
      <c r="C211" s="15">
        <v>91931</v>
      </c>
      <c r="D211" s="15" t="s">
        <v>9</v>
      </c>
      <c r="E211" s="188" t="str">
        <f>IFERROR(VLOOKUP($C211,'SINAPI-MT JULHO 2021'!$A$1:$D$11508,2,0),IFERROR(VLOOKUP($C211,'4-COMPO.ADM.PRF '!$B$12:$I$544,4,0),""))</f>
        <v>CABO DE COBRE FLEXÍVEL ISOLADO, 6 MM², ANTI-CHAMA 0,6/1,0 KV, PARA CIRCUITOS TERMINAIS - FORNECIMENTO E INSTALAÇÃO. AF_12/2015</v>
      </c>
      <c r="F211" s="89" t="str">
        <f>IFERROR(VLOOKUP($C211,'SINAPI-MT JULHO 2021'!$A$1:$D$11508,3,0),IFERROR(VLOOKUP($C211,'4-COMPO.ADM.PRF '!$B$12:$I$544,5,0),""))</f>
        <v>M</v>
      </c>
      <c r="G211" s="13">
        <v>1117.5999999999999</v>
      </c>
      <c r="H211" s="88">
        <f>IFERROR(VLOOKUP($C211,'SINAPI-MT JULHO 2021'!$A$1:$D$11508,4,0),IFERROR(VLOOKUP($C211,'4-COMPO.ADM.PRF '!$B$12:$I$544,8,0),""))</f>
        <v>10.16</v>
      </c>
      <c r="I211" s="90">
        <f>TRUNC(H211*'8-BDI'!$E$27,2)</f>
        <v>13.02</v>
      </c>
      <c r="J211" s="43">
        <f t="shared" si="150"/>
        <v>11354.81</v>
      </c>
      <c r="K211" s="101">
        <f t="shared" si="151"/>
        <v>14551.15</v>
      </c>
      <c r="O211" s="92"/>
      <c r="P211" s="92"/>
    </row>
    <row r="212" spans="1:16" s="197" customFormat="1" ht="26.25" customHeight="1">
      <c r="A212" s="196"/>
      <c r="B212" s="316" t="s">
        <v>7130</v>
      </c>
      <c r="C212" s="15">
        <v>92982</v>
      </c>
      <c r="D212" s="15" t="s">
        <v>9</v>
      </c>
      <c r="E212" s="188" t="str">
        <f>IFERROR(VLOOKUP($C212,'SINAPI-MT JULHO 2021'!$A$1:$D$11508,2,0),IFERROR(VLOOKUP($C212,'4-COMPO.ADM.PRF '!$B$12:$I$544,4,0),""))</f>
        <v>CABO DE COBRE FLEXÍVEL ISOLADO, 16 MM², ANTI-CHAMA 0,6/1,0 KV, PARA DISTRIBUIÇÃO - FORNECIMENTO E INSTALAÇÃO. AF_12/2015</v>
      </c>
      <c r="F212" s="89" t="str">
        <f>IFERROR(VLOOKUP($C212,'SINAPI-MT JULHO 2021'!$A$1:$D$11508,3,0),IFERROR(VLOOKUP($C212,'4-COMPO.ADM.PRF '!$B$12:$I$544,5,0),""))</f>
        <v>M</v>
      </c>
      <c r="G212" s="13">
        <v>97.8</v>
      </c>
      <c r="H212" s="88">
        <f>IFERROR(VLOOKUP($C212,'SINAPI-MT JULHO 2021'!$A$1:$D$11508,4,0),IFERROR(VLOOKUP($C212,'4-COMPO.ADM.PRF '!$B$12:$I$544,8,0),""))</f>
        <v>18.38</v>
      </c>
      <c r="I212" s="90">
        <f>TRUNC(H212*'8-BDI'!$E$27,2)</f>
        <v>23.57</v>
      </c>
      <c r="J212" s="43">
        <f t="shared" si="150"/>
        <v>1797.56</v>
      </c>
      <c r="K212" s="101">
        <f t="shared" si="151"/>
        <v>2305.14</v>
      </c>
      <c r="L212" s="196"/>
      <c r="O212" s="92"/>
      <c r="P212" s="92"/>
    </row>
    <row r="213" spans="1:16" s="314" customFormat="1" ht="26.25" customHeight="1">
      <c r="A213" s="313"/>
      <c r="B213" s="316" t="s">
        <v>7204</v>
      </c>
      <c r="C213" s="15" t="s">
        <v>7020</v>
      </c>
      <c r="D213" s="15" t="s">
        <v>632</v>
      </c>
      <c r="E213" s="188" t="str">
        <f>IFERROR(VLOOKUP($C213,'SINAPI-MT JULHO 2021'!$A$1:$D$11508,2,0),IFERROR(VLOOKUP($C213,'4-COMPO.ADM.PRF '!$B$12:$I$544,4,0),""))</f>
        <v>CABO ALUMÍNIO QUADRIPLEX XLPE 25MM 1KV</v>
      </c>
      <c r="F213" s="89" t="str">
        <f>IFERROR(VLOOKUP($C213,'SINAPI-MT JULHO 2021'!$A$1:$D$11508,3,0),IFERROR(VLOOKUP($C213,'4-COMPO.ADM.PRF '!$B$12:$I$544,5,0),""))</f>
        <v>M</v>
      </c>
      <c r="G213" s="13">
        <v>110.6</v>
      </c>
      <c r="H213" s="88">
        <f>IFERROR(VLOOKUP($C213,'SINAPI-MT JULHO 2021'!$A$1:$D$11508,4,0),IFERROR(VLOOKUP($C213,'4-COMPO.ADM.PRF '!$B$12:$I$544,8,0),""))</f>
        <v>23.82</v>
      </c>
      <c r="I213" s="90">
        <f>TRUNC(H213*'8-BDI'!$E$27,2)</f>
        <v>30.54</v>
      </c>
      <c r="J213" s="43">
        <f t="shared" ref="J213" si="152">TRUNC(G213*H213,2)</f>
        <v>2634.49</v>
      </c>
      <c r="K213" s="101">
        <f t="shared" ref="K213" si="153">TRUNC(G213*I213,2)</f>
        <v>3377.72</v>
      </c>
      <c r="L213" s="313"/>
      <c r="O213" s="92"/>
      <c r="P213" s="92"/>
    </row>
    <row r="214" spans="1:16" s="197" customFormat="1" ht="15">
      <c r="A214" s="196"/>
      <c r="B214" s="245" t="s">
        <v>7131</v>
      </c>
      <c r="C214" s="237"/>
      <c r="D214" s="237"/>
      <c r="E214" s="244" t="s">
        <v>7028</v>
      </c>
      <c r="F214" s="238"/>
      <c r="G214" s="239"/>
      <c r="H214" s="240"/>
      <c r="I214" s="241"/>
      <c r="J214" s="242"/>
      <c r="K214" s="243"/>
      <c r="L214" s="196"/>
      <c r="O214" s="92"/>
      <c r="P214" s="92"/>
    </row>
    <row r="215" spans="1:16" s="197" customFormat="1" ht="30">
      <c r="A215" s="196"/>
      <c r="B215" s="316" t="s">
        <v>7132</v>
      </c>
      <c r="C215" s="348">
        <v>92023</v>
      </c>
      <c r="D215" s="348" t="s">
        <v>9</v>
      </c>
      <c r="E215" s="188" t="str">
        <f>IFERROR(VLOOKUP($C215,'SINAPI-MT JULHO 2021'!$A$1:$D$11508,2,0),IFERROR(VLOOKUP($C215,'4-COMPO.ADM.PRF '!$B$12:$I$544,4,0),""))</f>
        <v>INTERRUPTOR SIMPLES (1 MÓDULO) COM 1 TOMADA DE EMBUTIR 2P+T 10 A,  INCLUINDO SUPORTE E PLACA - FORNECIMENTO E INSTALAÇÃO. AF_12/2015</v>
      </c>
      <c r="F215" s="89" t="str">
        <f>IFERROR(VLOOKUP($C215,'SINAPI-MT JULHO 2021'!$A$1:$D$11508,3,0),IFERROR(VLOOKUP($C215,'4-COMPO.ADM.PRF '!$B$12:$I$544,5,0),""))</f>
        <v>UN</v>
      </c>
      <c r="G215" s="349">
        <v>6</v>
      </c>
      <c r="H215" s="88">
        <f>IFERROR(VLOOKUP($C215,'SINAPI-MT JULHO 2021'!$A$1:$D$11508,4,0),IFERROR(VLOOKUP($C215,'4-COMPO.ADM.PRF '!$B$12:$I$544,8,0),""))</f>
        <v>33</v>
      </c>
      <c r="I215" s="90">
        <f>TRUNC(H215*'8-BDI'!$E$27,2)</f>
        <v>42.31</v>
      </c>
      <c r="J215" s="43">
        <f t="shared" si="150"/>
        <v>198</v>
      </c>
      <c r="K215" s="101">
        <f t="shared" si="151"/>
        <v>253.86</v>
      </c>
      <c r="L215" s="196"/>
      <c r="O215" s="92"/>
      <c r="P215" s="92"/>
    </row>
    <row r="216" spans="1:16" s="197" customFormat="1" ht="30">
      <c r="A216" s="196"/>
      <c r="B216" s="316" t="s">
        <v>7133</v>
      </c>
      <c r="C216" s="348">
        <v>91967</v>
      </c>
      <c r="D216" s="348" t="s">
        <v>9</v>
      </c>
      <c r="E216" s="188" t="str">
        <f>IFERROR(VLOOKUP($C216,'SINAPI-MT JULHO 2021'!$A$1:$D$11508,2,0),IFERROR(VLOOKUP($C216,'4-COMPO.ADM.PRF '!$B$12:$I$544,4,0),""))</f>
        <v>INTERRUPTOR SIMPLES (3 MÓDULOS), 10A/250V, INCLUINDO SUPORTE E PLACA - FORNECIMENTO E INSTALAÇÃO. AF_12/2015</v>
      </c>
      <c r="F216" s="89" t="str">
        <f>IFERROR(VLOOKUP($C216,'SINAPI-MT JULHO 2021'!$A$1:$D$11508,3,0),IFERROR(VLOOKUP($C216,'4-COMPO.ADM.PRF '!$B$12:$I$544,5,0),""))</f>
        <v>UN</v>
      </c>
      <c r="G216" s="349">
        <v>1</v>
      </c>
      <c r="H216" s="88">
        <f>IFERROR(VLOOKUP($C216,'SINAPI-MT JULHO 2021'!$A$1:$D$11508,4,0),IFERROR(VLOOKUP($C216,'4-COMPO.ADM.PRF '!$B$12:$I$544,8,0),""))</f>
        <v>40.5</v>
      </c>
      <c r="I216" s="90">
        <f>TRUNC(H216*'8-BDI'!$E$27,2)</f>
        <v>51.93</v>
      </c>
      <c r="J216" s="43">
        <f t="shared" si="150"/>
        <v>40.5</v>
      </c>
      <c r="K216" s="101">
        <f t="shared" si="151"/>
        <v>51.93</v>
      </c>
      <c r="L216" s="196"/>
      <c r="O216" s="92"/>
      <c r="P216" s="92"/>
    </row>
    <row r="217" spans="1:16" s="197" customFormat="1" ht="30">
      <c r="A217" s="196"/>
      <c r="B217" s="316" t="s">
        <v>7134</v>
      </c>
      <c r="C217" s="348">
        <v>91992</v>
      </c>
      <c r="D217" s="348" t="s">
        <v>9</v>
      </c>
      <c r="E217" s="188" t="str">
        <f>IFERROR(VLOOKUP($C217,'SINAPI-MT JULHO 2021'!$A$1:$D$11508,2,0),IFERROR(VLOOKUP($C217,'4-COMPO.ADM.PRF '!$B$12:$I$544,4,0),""))</f>
        <v>TOMADA ALTA DE EMBUTIR (1 MÓDULO), 2P+T 10 A, INCLUINDO SUPORTE E PLACA - FORNECIMENTO E INSTALAÇÃO. AF_12/2015</v>
      </c>
      <c r="F217" s="89" t="str">
        <f>IFERROR(VLOOKUP($C217,'SINAPI-MT JULHO 2021'!$A$1:$D$11508,3,0),IFERROR(VLOOKUP($C217,'4-COMPO.ADM.PRF '!$B$12:$I$544,5,0),""))</f>
        <v>UN</v>
      </c>
      <c r="G217" s="349">
        <v>5</v>
      </c>
      <c r="H217" s="88">
        <f>IFERROR(VLOOKUP($C217,'SINAPI-MT JULHO 2021'!$A$1:$D$11508,4,0),IFERROR(VLOOKUP($C217,'4-COMPO.ADM.PRF '!$B$12:$I$544,8,0),""))</f>
        <v>28.2</v>
      </c>
      <c r="I217" s="90">
        <f>TRUNC(H217*'8-BDI'!$E$27,2)</f>
        <v>36.159999999999997</v>
      </c>
      <c r="J217" s="43">
        <f t="shared" si="150"/>
        <v>141</v>
      </c>
      <c r="K217" s="101">
        <f t="shared" si="151"/>
        <v>180.8</v>
      </c>
      <c r="L217" s="196"/>
      <c r="O217" s="92"/>
      <c r="P217" s="92"/>
    </row>
    <row r="218" spans="1:16" s="197" customFormat="1" ht="30">
      <c r="A218" s="196"/>
      <c r="B218" s="316" t="s">
        <v>7135</v>
      </c>
      <c r="C218" s="348">
        <v>91993</v>
      </c>
      <c r="D218" s="348" t="s">
        <v>9</v>
      </c>
      <c r="E218" s="188" t="str">
        <f>IFERROR(VLOOKUP($C218,'SINAPI-MT JULHO 2021'!$A$1:$D$11508,2,0),IFERROR(VLOOKUP($C218,'4-COMPO.ADM.PRF '!$B$12:$I$544,4,0),""))</f>
        <v>TOMADA ALTA DE EMBUTIR (1 MÓDULO), 2P+T 20 A, INCLUINDO SUPORTE E PLACA - FORNECIMENTO E INSTALAÇÃO. AF_12/2015</v>
      </c>
      <c r="F218" s="89" t="str">
        <f>IFERROR(VLOOKUP($C218,'SINAPI-MT JULHO 2021'!$A$1:$D$11508,3,0),IFERROR(VLOOKUP($C218,'4-COMPO.ADM.PRF '!$B$12:$I$544,5,0),""))</f>
        <v>UN</v>
      </c>
      <c r="G218" s="349">
        <v>2</v>
      </c>
      <c r="H218" s="88">
        <f>IFERROR(VLOOKUP($C218,'SINAPI-MT JULHO 2021'!$A$1:$D$11508,4,0),IFERROR(VLOOKUP($C218,'4-COMPO.ADM.PRF '!$B$12:$I$544,8,0),""))</f>
        <v>29.97</v>
      </c>
      <c r="I218" s="90">
        <f>TRUNC(H218*'8-BDI'!$E$27,2)</f>
        <v>38.43</v>
      </c>
      <c r="J218" s="43">
        <f t="shared" si="150"/>
        <v>59.94</v>
      </c>
      <c r="K218" s="101">
        <f t="shared" si="151"/>
        <v>76.86</v>
      </c>
      <c r="L218" s="196"/>
      <c r="O218" s="92"/>
      <c r="P218" s="92"/>
    </row>
    <row r="219" spans="1:16" s="197" customFormat="1" ht="30">
      <c r="A219" s="196"/>
      <c r="B219" s="316" t="s">
        <v>7136</v>
      </c>
      <c r="C219" s="348">
        <v>92000</v>
      </c>
      <c r="D219" s="348" t="s">
        <v>9</v>
      </c>
      <c r="E219" s="188" t="str">
        <f>IFERROR(VLOOKUP($C219,'SINAPI-MT JULHO 2021'!$A$1:$D$11508,2,0),IFERROR(VLOOKUP($C219,'4-COMPO.ADM.PRF '!$B$12:$I$544,4,0),""))</f>
        <v>TOMADA BAIXA DE EMBUTIR (1 MÓDULO), 2P+T 10 A, INCLUINDO SUPORTE E PLACA - FORNECIMENTO E INSTALAÇÃO. AF_12/2015</v>
      </c>
      <c r="F219" s="89" t="str">
        <f>IFERROR(VLOOKUP($C219,'SINAPI-MT JULHO 2021'!$A$1:$D$11508,3,0),IFERROR(VLOOKUP($C219,'4-COMPO.ADM.PRF '!$B$12:$I$544,5,0),""))</f>
        <v>UN</v>
      </c>
      <c r="G219" s="349">
        <v>2</v>
      </c>
      <c r="H219" s="88">
        <f>IFERROR(VLOOKUP($C219,'SINAPI-MT JULHO 2021'!$A$1:$D$11508,4,0),IFERROR(VLOOKUP($C219,'4-COMPO.ADM.PRF '!$B$12:$I$544,8,0),""))</f>
        <v>19.78</v>
      </c>
      <c r="I219" s="90">
        <f>TRUNC(H219*'8-BDI'!$E$27,2)</f>
        <v>25.36</v>
      </c>
      <c r="J219" s="43">
        <f t="shared" si="150"/>
        <v>39.56</v>
      </c>
      <c r="K219" s="101">
        <f t="shared" si="151"/>
        <v>50.72</v>
      </c>
      <c r="L219" s="196"/>
      <c r="O219" s="92"/>
      <c r="P219" s="92"/>
    </row>
    <row r="220" spans="1:16" ht="15">
      <c r="B220" s="316" t="s">
        <v>7137</v>
      </c>
      <c r="C220" s="348" t="s">
        <v>7019</v>
      </c>
      <c r="D220" s="348" t="s">
        <v>632</v>
      </c>
      <c r="E220" s="188" t="str">
        <f>IFERROR(VLOOKUP($C220,'SINAPI-MT JULHO 2021'!$A$1:$D$11508,2,0),IFERROR(VLOOKUP($C220,'4-COMPO.ADM.PRF '!$B$12:$I$544,4,0),""))</f>
        <v>ESPELHO / PLACA CEGA 4" X 2", PARA INSTALACAO DE TOMADAS E INTERRUPTORES</v>
      </c>
      <c r="F220" s="89" t="str">
        <f>IFERROR(VLOOKUP($C220,'SINAPI-MT JULHO 2021'!$A$1:$D$11508,3,0),IFERROR(VLOOKUP($C220,'4-COMPO.ADM.PRF '!$B$12:$I$544,5,0),""))</f>
        <v>UNI</v>
      </c>
      <c r="G220" s="349">
        <v>2</v>
      </c>
      <c r="H220" s="88">
        <f>IFERROR(VLOOKUP($C220,'SINAPI-MT JULHO 2021'!$A$1:$D$11508,4,0),IFERROR(VLOOKUP($C220,'4-COMPO.ADM.PRF '!$B$12:$I$544,8,0),""))</f>
        <v>5.2</v>
      </c>
      <c r="I220" s="90">
        <f>TRUNC(H220*'8-BDI'!$E$27,2)</f>
        <v>6.66</v>
      </c>
      <c r="J220" s="43">
        <f t="shared" si="150"/>
        <v>10.4</v>
      </c>
      <c r="K220" s="101">
        <f t="shared" si="151"/>
        <v>13.32</v>
      </c>
      <c r="O220" s="92"/>
      <c r="P220" s="92"/>
    </row>
    <row r="221" spans="1:16" s="314" customFormat="1" ht="30">
      <c r="A221" s="313"/>
      <c r="B221" s="316" t="s">
        <v>7138</v>
      </c>
      <c r="C221" s="348">
        <v>91940</v>
      </c>
      <c r="D221" s="348" t="s">
        <v>9</v>
      </c>
      <c r="E221" s="188" t="str">
        <f>IFERROR(VLOOKUP($C221,'SINAPI-MT JULHO 2021'!$A$1:$D$11508,2,0),IFERROR(VLOOKUP($C221,'4-COMPO.ADM.PRF '!$B$12:$I$544,4,0),""))</f>
        <v>CAIXA RETANGULAR 4" X 2" MÉDIA (1,30 M DO PISO), PVC, INSTALADA EM PAREDE - FORNECIMENTO E INSTALAÇÃO. AF_12/2015</v>
      </c>
      <c r="F221" s="89" t="str">
        <f>IFERROR(VLOOKUP($C221,'SINAPI-MT JULHO 2021'!$A$1:$D$11508,3,0),IFERROR(VLOOKUP($C221,'4-COMPO.ADM.PRF '!$B$12:$I$544,5,0),""))</f>
        <v>UN</v>
      </c>
      <c r="G221" s="349">
        <v>8</v>
      </c>
      <c r="H221" s="88">
        <f>IFERROR(VLOOKUP($C221,'SINAPI-MT JULHO 2021'!$A$1:$D$11508,4,0),IFERROR(VLOOKUP($C221,'4-COMPO.ADM.PRF '!$B$12:$I$544,8,0),""))</f>
        <v>10.16</v>
      </c>
      <c r="I221" s="90">
        <f>TRUNC(H221*'8-BDI'!$E$27,2)</f>
        <v>13.02</v>
      </c>
      <c r="J221" s="43">
        <f t="shared" ref="J221" si="154">TRUNC(G221*H221,2)</f>
        <v>81.28</v>
      </c>
      <c r="K221" s="101">
        <f t="shared" ref="K221" si="155">TRUNC(G221*I221,2)</f>
        <v>104.16</v>
      </c>
      <c r="L221" s="313"/>
      <c r="O221" s="92"/>
      <c r="P221" s="92"/>
    </row>
    <row r="222" spans="1:16" ht="30">
      <c r="B222" s="316" t="s">
        <v>7205</v>
      </c>
      <c r="C222" s="348">
        <v>97881</v>
      </c>
      <c r="D222" s="348" t="s">
        <v>9</v>
      </c>
      <c r="E222" s="188" t="str">
        <f>IFERROR(VLOOKUP($C222,'SINAPI-MT JULHO 2021'!$A$1:$D$11508,2,0),IFERROR(VLOOKUP($C222,'4-COMPO.ADM.PRF '!$B$12:$I$544,4,0),""))</f>
        <v>CAIXA ENTERRADA ELÉTRICA RETANGULAR, EM CONCRETO PRÉ-MOLDADO, FUNDO COM BRITA, DIMENSÕES INTERNAS: 0,3X0,3X0,3 M. AF_12/2020</v>
      </c>
      <c r="F222" s="89" t="str">
        <f>IFERROR(VLOOKUP($C222,'SINAPI-MT JULHO 2021'!$A$1:$D$11508,3,0),IFERROR(VLOOKUP($C222,'4-COMPO.ADM.PRF '!$B$12:$I$544,5,0),""))</f>
        <v>UN</v>
      </c>
      <c r="G222" s="349">
        <v>13</v>
      </c>
      <c r="H222" s="88">
        <f>IFERROR(VLOOKUP($C222,'SINAPI-MT JULHO 2021'!$A$1:$D$11508,4,0),IFERROR(VLOOKUP($C222,'4-COMPO.ADM.PRF '!$B$12:$I$544,8,0),""))</f>
        <v>113.94</v>
      </c>
      <c r="I222" s="90">
        <f>TRUNC(H222*'8-BDI'!$E$27,2)</f>
        <v>146.11000000000001</v>
      </c>
      <c r="J222" s="43">
        <f t="shared" si="150"/>
        <v>1481.22</v>
      </c>
      <c r="K222" s="101">
        <f t="shared" si="151"/>
        <v>1899.43</v>
      </c>
      <c r="O222" s="92"/>
      <c r="P222" s="92"/>
    </row>
    <row r="223" spans="1:16" s="314" customFormat="1" ht="31.5" customHeight="1">
      <c r="A223" s="313"/>
      <c r="B223" s="245" t="s">
        <v>7139</v>
      </c>
      <c r="C223" s="237"/>
      <c r="D223" s="237"/>
      <c r="E223" s="244" t="s">
        <v>7029</v>
      </c>
      <c r="F223" s="238"/>
      <c r="G223" s="239"/>
      <c r="H223" s="240"/>
      <c r="I223" s="241"/>
      <c r="J223" s="242"/>
      <c r="K223" s="243"/>
      <c r="L223" s="313"/>
      <c r="O223" s="92"/>
      <c r="P223" s="92"/>
    </row>
    <row r="224" spans="1:16" s="314" customFormat="1" ht="31.5" customHeight="1">
      <c r="A224" s="313"/>
      <c r="B224" s="316" t="s">
        <v>7140</v>
      </c>
      <c r="C224" s="348">
        <v>90447</v>
      </c>
      <c r="D224" s="348" t="s">
        <v>9</v>
      </c>
      <c r="E224" s="188" t="str">
        <f>IFERROR(VLOOKUP($C224,'SINAPI-MT JULHO 2021'!$A$1:$D$11508,2,0),IFERROR(VLOOKUP($C224,'4-COMPO.ADM.PRF '!$B$12:$I$544,4,0),""))</f>
        <v>RASGO EM ALVENARIA PARA ELETRODUTOS COM DIAMETROS MENORES OU IGUAIS A 40 MM. AF_05/2015</v>
      </c>
      <c r="F224" s="89" t="str">
        <f>IFERROR(VLOOKUP($C224,'SINAPI-MT JULHO 2021'!$A$1:$D$11508,3,0),IFERROR(VLOOKUP($C224,'4-COMPO.ADM.PRF '!$B$12:$I$544,5,0),""))</f>
        <v>M</v>
      </c>
      <c r="G224" s="13">
        <v>6.8</v>
      </c>
      <c r="H224" s="88">
        <f>IFERROR(VLOOKUP($C224,'SINAPI-MT JULHO 2021'!$A$1:$D$11508,4,0),IFERROR(VLOOKUP($C224,'4-COMPO.ADM.PRF '!$B$12:$I$544,8,0),""))</f>
        <v>4.42</v>
      </c>
      <c r="I224" s="90">
        <f>TRUNC(H224*'8-BDI'!$E$27,2)</f>
        <v>5.66</v>
      </c>
      <c r="J224" s="43">
        <f t="shared" ref="J224:J226" si="156">TRUNC(G224*H224,2)</f>
        <v>30.05</v>
      </c>
      <c r="K224" s="101">
        <f t="shared" ref="K224:K226" si="157">TRUNC(G224*I224,2)</f>
        <v>38.479999999999997</v>
      </c>
      <c r="L224" s="313"/>
      <c r="O224" s="92"/>
      <c r="P224" s="92"/>
    </row>
    <row r="225" spans="1:16" s="314" customFormat="1" ht="31.5" customHeight="1">
      <c r="A225" s="313"/>
      <c r="B225" s="316" t="s">
        <v>7206</v>
      </c>
      <c r="C225" s="348">
        <v>93358</v>
      </c>
      <c r="D225" s="348" t="s">
        <v>9</v>
      </c>
      <c r="E225" s="188" t="str">
        <f>IFERROR(VLOOKUP($C225,'SINAPI-MT JULHO 2021'!$A$1:$D$11508,2,0),IFERROR(VLOOKUP($C225,'4-COMPO.ADM.PRF '!$B$12:$I$544,4,0),""))</f>
        <v>ESCAVAÇÃO MANUAL DE VALA COM PROFUNDIDADE MENOR OU IGUAL A 1,30 M. AF_02/2021</v>
      </c>
      <c r="F225" s="89" t="str">
        <f>IFERROR(VLOOKUP($C225,'SINAPI-MT JULHO 2021'!$A$1:$D$11508,3,0),IFERROR(VLOOKUP($C225,'4-COMPO.ADM.PRF '!$B$12:$I$544,5,0),""))</f>
        <v>M3</v>
      </c>
      <c r="G225" s="13">
        <v>16.942499999999999</v>
      </c>
      <c r="H225" s="88">
        <f>IFERROR(VLOOKUP($C225,'SINAPI-MT JULHO 2021'!$A$1:$D$11508,4,0),IFERROR(VLOOKUP($C225,'4-COMPO.ADM.PRF '!$B$12:$I$544,8,0),""))</f>
        <v>55.46</v>
      </c>
      <c r="I225" s="90">
        <f>TRUNC(H225*'8-BDI'!$E$27,2)</f>
        <v>71.12</v>
      </c>
      <c r="J225" s="43">
        <f t="shared" si="156"/>
        <v>939.63</v>
      </c>
      <c r="K225" s="101">
        <f t="shared" si="157"/>
        <v>1204.95</v>
      </c>
      <c r="L225" s="313"/>
      <c r="O225" s="92"/>
      <c r="P225" s="92"/>
    </row>
    <row r="226" spans="1:16" s="314" customFormat="1" ht="31.5" customHeight="1">
      <c r="A226" s="313"/>
      <c r="B226" s="316" t="s">
        <v>7207</v>
      </c>
      <c r="C226" s="348" t="s">
        <v>7192</v>
      </c>
      <c r="D226" s="348" t="s">
        <v>632</v>
      </c>
      <c r="E226" s="188" t="str">
        <f>IFERROR(VLOOKUP($C226,'SINAPI-MT JULHO 2021'!$A$1:$D$11508,2,0),IFERROR(VLOOKUP($C226,'4-COMPO.ADM.PRF '!$B$12:$I$544,4,0),""))</f>
        <v>REPARO EM PAREDE</v>
      </c>
      <c r="F226" s="89" t="str">
        <f>IFERROR(VLOOKUP($C226,'SINAPI-MT JULHO 2021'!$A$1:$D$11508,3,0),IFERROR(VLOOKUP($C226,'4-COMPO.ADM.PRF '!$B$12:$I$544,5,0),""))</f>
        <v>M2</v>
      </c>
      <c r="G226" s="13">
        <v>2.34</v>
      </c>
      <c r="H226" s="88">
        <f>IFERROR(VLOOKUP($C226,'SINAPI-MT JULHO 2021'!$A$1:$D$11508,4,0),IFERROR(VLOOKUP($C226,'4-COMPO.ADM.PRF '!$B$12:$I$544,8,0),""))</f>
        <v>38.64</v>
      </c>
      <c r="I226" s="90">
        <f>TRUNC(H226*'8-BDI'!$E$27,2)</f>
        <v>49.55</v>
      </c>
      <c r="J226" s="43">
        <f t="shared" si="156"/>
        <v>90.41</v>
      </c>
      <c r="K226" s="101">
        <f t="shared" si="157"/>
        <v>115.94</v>
      </c>
      <c r="L226" s="313"/>
      <c r="O226" s="92"/>
      <c r="P226" s="92"/>
    </row>
    <row r="227" spans="1:16" s="314" customFormat="1" ht="51.75" customHeight="1">
      <c r="A227" s="313"/>
      <c r="B227" s="316" t="s">
        <v>7208</v>
      </c>
      <c r="C227" s="348">
        <v>90457</v>
      </c>
      <c r="D227" s="348" t="s">
        <v>9</v>
      </c>
      <c r="E227" s="188" t="str">
        <f>IFERROR(VLOOKUP($C227,'SINAPI-MT JULHO 2021'!$A$1:$D$11508,2,0),IFERROR(VLOOKUP($C227,'4-COMPO.ADM.PRF '!$B$12:$I$544,4,0),""))</f>
        <v>QUEBRA EM ALVENARIA PARA INSTALAÇÃO DE QUADRO DISTRIBUIÇÃO PEQUENO (19X25 CM). AF_05/2015</v>
      </c>
      <c r="F227" s="89" t="str">
        <f>IFERROR(VLOOKUP($C227,'SINAPI-MT JULHO 2021'!$A$1:$D$11508,3,0),IFERROR(VLOOKUP($C227,'4-COMPO.ADM.PRF '!$B$12:$I$544,5,0),""))</f>
        <v>UN</v>
      </c>
      <c r="G227" s="13">
        <v>1</v>
      </c>
      <c r="H227" s="88">
        <f>IFERROR(VLOOKUP($C227,'SINAPI-MT JULHO 2021'!$A$1:$D$11508,4,0),IFERROR(VLOOKUP($C227,'4-COMPO.ADM.PRF '!$B$12:$I$544,8,0),""))</f>
        <v>6.49</v>
      </c>
      <c r="I227" s="90">
        <f>TRUNC(H227*'8-BDI'!$E$27,2)</f>
        <v>8.32</v>
      </c>
      <c r="J227" s="43">
        <f t="shared" ref="J227:J245" si="158">TRUNC(G227*H227,2)</f>
        <v>6.49</v>
      </c>
      <c r="K227" s="101">
        <f t="shared" ref="K227:K245" si="159">TRUNC(G227*I227,2)</f>
        <v>8.32</v>
      </c>
      <c r="L227" s="313"/>
      <c r="O227" s="92"/>
      <c r="P227" s="92"/>
    </row>
    <row r="228" spans="1:16" s="314" customFormat="1" ht="15">
      <c r="A228" s="313"/>
      <c r="B228" s="245" t="s">
        <v>7141</v>
      </c>
      <c r="C228" s="237"/>
      <c r="D228" s="237"/>
      <c r="E228" s="244" t="s">
        <v>7030</v>
      </c>
      <c r="F228" s="238"/>
      <c r="G228" s="239"/>
      <c r="H228" s="240"/>
      <c r="I228" s="241"/>
      <c r="J228" s="242"/>
      <c r="K228" s="243"/>
      <c r="L228" s="313"/>
      <c r="O228" s="92"/>
      <c r="P228" s="92"/>
    </row>
    <row r="229" spans="1:16" s="314" customFormat="1" ht="30">
      <c r="A229" s="313"/>
      <c r="B229" s="316" t="s">
        <v>7142</v>
      </c>
      <c r="C229" s="15">
        <v>93653</v>
      </c>
      <c r="D229" s="15" t="s">
        <v>9</v>
      </c>
      <c r="E229" s="188" t="str">
        <f>IFERROR(VLOOKUP($C229,'SINAPI-MT JULHO 2021'!$A$1:$D$11508,2,0),IFERROR(VLOOKUP($C229,'4-COMPO.ADM.PRF '!$B$12:$I$544,4,0),""))</f>
        <v>DISJUNTOR MONOPOLAR TIPO DIN, CORRENTE NOMINAL DE 10A - FORNECIMENTO E INSTALAÇÃO. AF_10/2020</v>
      </c>
      <c r="F229" s="89" t="str">
        <f>IFERROR(VLOOKUP($C229,'SINAPI-MT JULHO 2021'!$A$1:$D$11508,3,0),IFERROR(VLOOKUP($C229,'4-COMPO.ADM.PRF '!$B$12:$I$544,5,0),""))</f>
        <v>UN</v>
      </c>
      <c r="G229" s="13">
        <v>2</v>
      </c>
      <c r="H229" s="88">
        <f>IFERROR(VLOOKUP($C229,'SINAPI-MT JULHO 2021'!$A$1:$D$11508,4,0),IFERROR(VLOOKUP($C229,'4-COMPO.ADM.PRF '!$B$12:$I$544,8,0),""))</f>
        <v>11.32</v>
      </c>
      <c r="I229" s="90">
        <f>TRUNC(H229*'8-BDI'!$E$27,2)</f>
        <v>14.51</v>
      </c>
      <c r="J229" s="43">
        <f t="shared" si="158"/>
        <v>22.64</v>
      </c>
      <c r="K229" s="101">
        <f t="shared" si="159"/>
        <v>29.02</v>
      </c>
      <c r="L229" s="313"/>
      <c r="O229" s="92"/>
      <c r="P229" s="92"/>
    </row>
    <row r="230" spans="1:16" s="314" customFormat="1" ht="30">
      <c r="A230" s="313"/>
      <c r="B230" s="316" t="s">
        <v>7143</v>
      </c>
      <c r="C230" s="15">
        <v>93654</v>
      </c>
      <c r="D230" s="15" t="s">
        <v>9</v>
      </c>
      <c r="E230" s="188" t="str">
        <f>IFERROR(VLOOKUP($C230,'SINAPI-MT JULHO 2021'!$A$1:$D$11508,2,0),IFERROR(VLOOKUP($C230,'4-COMPO.ADM.PRF '!$B$12:$I$544,4,0),""))</f>
        <v>DISJUNTOR MONOPOLAR TIPO DIN, CORRENTE NOMINAL DE 16A - FORNECIMENTO E INSTALAÇÃO. AF_10/2020</v>
      </c>
      <c r="F230" s="89" t="str">
        <f>IFERROR(VLOOKUP($C230,'SINAPI-MT JULHO 2021'!$A$1:$D$11508,3,0),IFERROR(VLOOKUP($C230,'4-COMPO.ADM.PRF '!$B$12:$I$544,5,0),""))</f>
        <v>UN</v>
      </c>
      <c r="G230" s="13">
        <v>2</v>
      </c>
      <c r="H230" s="88">
        <f>IFERROR(VLOOKUP($C230,'SINAPI-MT JULHO 2021'!$A$1:$D$11508,4,0),IFERROR(VLOOKUP($C230,'4-COMPO.ADM.PRF '!$B$12:$I$544,8,0),""))</f>
        <v>11.72</v>
      </c>
      <c r="I230" s="90">
        <f>TRUNC(H230*'8-BDI'!$E$27,2)</f>
        <v>15.02</v>
      </c>
      <c r="J230" s="43">
        <f t="shared" si="158"/>
        <v>23.44</v>
      </c>
      <c r="K230" s="101">
        <f t="shared" si="159"/>
        <v>30.04</v>
      </c>
      <c r="L230" s="313"/>
      <c r="O230" s="92"/>
      <c r="P230" s="92"/>
    </row>
    <row r="231" spans="1:16" s="314" customFormat="1" ht="30">
      <c r="A231" s="313"/>
      <c r="B231" s="316" t="s">
        <v>7144</v>
      </c>
      <c r="C231" s="15">
        <v>93663</v>
      </c>
      <c r="D231" s="15" t="s">
        <v>9</v>
      </c>
      <c r="E231" s="188" t="str">
        <f>IFERROR(VLOOKUP($C231,'SINAPI-MT JULHO 2021'!$A$1:$D$11508,2,0),IFERROR(VLOOKUP($C231,'4-COMPO.ADM.PRF '!$B$12:$I$544,4,0),""))</f>
        <v>DISJUNTOR BIPOLAR TIPO DIN, CORRENTE NOMINAL DE 25A - FORNECIMENTO E INSTALAÇÃO. AF_10/2020</v>
      </c>
      <c r="F231" s="89" t="str">
        <f>IFERROR(VLOOKUP($C231,'SINAPI-MT JULHO 2021'!$A$1:$D$11508,3,0),IFERROR(VLOOKUP($C231,'4-COMPO.ADM.PRF '!$B$12:$I$544,5,0),""))</f>
        <v>UN</v>
      </c>
      <c r="G231" s="13">
        <v>2</v>
      </c>
      <c r="H231" s="88">
        <f>IFERROR(VLOOKUP($C231,'SINAPI-MT JULHO 2021'!$A$1:$D$11508,4,0),IFERROR(VLOOKUP($C231,'4-COMPO.ADM.PRF '!$B$12:$I$544,8,0),""))</f>
        <v>60.28</v>
      </c>
      <c r="I231" s="90">
        <f>TRUNC(H231*'8-BDI'!$E$27,2)</f>
        <v>77.3</v>
      </c>
      <c r="J231" s="43">
        <f t="shared" si="158"/>
        <v>120.56</v>
      </c>
      <c r="K231" s="101">
        <f t="shared" si="159"/>
        <v>154.6</v>
      </c>
      <c r="L231" s="313"/>
      <c r="O231" s="92"/>
      <c r="P231" s="92"/>
    </row>
    <row r="232" spans="1:16" s="314" customFormat="1" ht="30">
      <c r="A232" s="313"/>
      <c r="B232" s="316" t="s">
        <v>7145</v>
      </c>
      <c r="C232" s="15">
        <v>93666</v>
      </c>
      <c r="D232" s="15" t="s">
        <v>9</v>
      </c>
      <c r="E232" s="188" t="str">
        <f>IFERROR(VLOOKUP($C232,'SINAPI-MT JULHO 2021'!$A$1:$D$11508,2,0),IFERROR(VLOOKUP($C232,'4-COMPO.ADM.PRF '!$B$12:$I$544,4,0),""))</f>
        <v>DISJUNTOR BIPOLAR TIPO DIN, CORRENTE NOMINAL DE 50A - FORNECIMENTO E INSTALAÇÃO. AF_10/2020</v>
      </c>
      <c r="F232" s="89" t="str">
        <f>IFERROR(VLOOKUP($C232,'SINAPI-MT JULHO 2021'!$A$1:$D$11508,3,0),IFERROR(VLOOKUP($C232,'4-COMPO.ADM.PRF '!$B$12:$I$544,5,0),""))</f>
        <v>UN</v>
      </c>
      <c r="G232" s="13">
        <v>2</v>
      </c>
      <c r="H232" s="88">
        <f>IFERROR(VLOOKUP($C232,'SINAPI-MT JULHO 2021'!$A$1:$D$11508,4,0),IFERROR(VLOOKUP($C232,'4-COMPO.ADM.PRF '!$B$12:$I$544,8,0),""))</f>
        <v>68.45</v>
      </c>
      <c r="I232" s="90">
        <f>TRUNC(H232*'8-BDI'!$E$27,2)</f>
        <v>87.78</v>
      </c>
      <c r="J232" s="43">
        <f t="shared" si="158"/>
        <v>136.9</v>
      </c>
      <c r="K232" s="101">
        <f t="shared" si="159"/>
        <v>175.56</v>
      </c>
      <c r="L232" s="313"/>
      <c r="O232" s="92"/>
      <c r="P232" s="92"/>
    </row>
    <row r="233" spans="1:16" s="314" customFormat="1" ht="15">
      <c r="A233" s="313"/>
      <c r="B233" s="316" t="s">
        <v>7146</v>
      </c>
      <c r="C233" s="15" t="s">
        <v>7023</v>
      </c>
      <c r="D233" s="15" t="s">
        <v>632</v>
      </c>
      <c r="E233" s="188" t="str">
        <f>IFERROR(VLOOKUP($C233,'SINAPI-MT JULHO 2021'!$A$1:$D$11508,2,0),IFERROR(VLOOKUP($C233,'4-COMPO.ADM.PRF '!$B$12:$I$544,4,0),""))</f>
        <v>DISJUNTOR TERMOMAGNETICO TRIPOLAR 80A</v>
      </c>
      <c r="F233" s="89" t="str">
        <f>IFERROR(VLOOKUP($C233,'SINAPI-MT JULHO 2021'!$A$1:$D$11508,3,0),IFERROR(VLOOKUP($C233,'4-COMPO.ADM.PRF '!$B$12:$I$544,5,0),""))</f>
        <v>UN</v>
      </c>
      <c r="G233" s="13">
        <v>1</v>
      </c>
      <c r="H233" s="88">
        <f>IFERROR(VLOOKUP($C233,'SINAPI-MT JULHO 2021'!$A$1:$D$11508,4,0),IFERROR(VLOOKUP($C233,'4-COMPO.ADM.PRF '!$B$12:$I$544,8,0),""))</f>
        <v>375.16</v>
      </c>
      <c r="I233" s="90">
        <f>TRUNC(H233*'8-BDI'!$E$27,2)</f>
        <v>481.1</v>
      </c>
      <c r="J233" s="43">
        <f t="shared" ref="J233" si="160">TRUNC(G233*H233,2)</f>
        <v>375.16</v>
      </c>
      <c r="K233" s="101">
        <f t="shared" ref="K233" si="161">TRUNC(G233*I233,2)</f>
        <v>481.1</v>
      </c>
      <c r="L233" s="313"/>
      <c r="O233" s="92"/>
      <c r="P233" s="92"/>
    </row>
    <row r="234" spans="1:16" s="314" customFormat="1" ht="15">
      <c r="A234" s="313"/>
      <c r="B234" s="316" t="s">
        <v>7147</v>
      </c>
      <c r="C234" s="15" t="s">
        <v>7024</v>
      </c>
      <c r="D234" s="15" t="s">
        <v>632</v>
      </c>
      <c r="E234" s="188" t="str">
        <f>IFERROR(VLOOKUP($C234,'SINAPI-MT JULHO 2021'!$A$1:$D$11508,2,0),IFERROR(VLOOKUP($C234,'4-COMPO.ADM.PRF '!$B$12:$I$544,4,0),""))</f>
        <v>DISPOSITIVO DR, 2 POLOS, SENSIBILIDADE DE 30 MA, CORRENTE DE 25 A, TIPO AC</v>
      </c>
      <c r="F234" s="89" t="str">
        <f>IFERROR(VLOOKUP($C234,'SINAPI-MT JULHO 2021'!$A$1:$D$11508,3,0),IFERROR(VLOOKUP($C234,'4-COMPO.ADM.PRF '!$B$12:$I$544,5,0),""))</f>
        <v>UN</v>
      </c>
      <c r="G234" s="13">
        <v>3</v>
      </c>
      <c r="H234" s="88">
        <f>IFERROR(VLOOKUP($C234,'SINAPI-MT JULHO 2021'!$A$1:$D$11508,4,0),IFERROR(VLOOKUP($C234,'4-COMPO.ADM.PRF '!$B$12:$I$544,8,0),""))</f>
        <v>154.72999999999999</v>
      </c>
      <c r="I234" s="90">
        <f>TRUNC(H234*'8-BDI'!$E$27,2)</f>
        <v>198.42</v>
      </c>
      <c r="J234" s="43">
        <f t="shared" si="158"/>
        <v>464.19</v>
      </c>
      <c r="K234" s="101">
        <f t="shared" si="159"/>
        <v>595.26</v>
      </c>
      <c r="L234" s="313"/>
      <c r="O234" s="92"/>
      <c r="P234" s="92"/>
    </row>
    <row r="235" spans="1:16" s="314" customFormat="1" ht="15">
      <c r="A235" s="313"/>
      <c r="B235" s="316" t="s">
        <v>7209</v>
      </c>
      <c r="C235" s="15" t="s">
        <v>7017</v>
      </c>
      <c r="D235" s="15" t="s">
        <v>632</v>
      </c>
      <c r="E235" s="188" t="str">
        <f>IFERROR(VLOOKUP($C235,'SINAPI-MT JULHO 2021'!$A$1:$D$11508,2,0),IFERROR(VLOOKUP($C235,'4-COMPO.ADM.PRF '!$B$12:$I$544,4,0),""))</f>
        <v xml:space="preserve">DISPOSITIVO DE PROTEÇÃO CONTRA SURTO - 175V - 40KA </v>
      </c>
      <c r="F235" s="89" t="str">
        <f>IFERROR(VLOOKUP($C235,'SINAPI-MT JULHO 2021'!$A$1:$D$11508,3,0),IFERROR(VLOOKUP($C235,'4-COMPO.ADM.PRF '!$B$12:$I$544,5,0),""))</f>
        <v>UNI</v>
      </c>
      <c r="G235" s="13">
        <v>4</v>
      </c>
      <c r="H235" s="88">
        <f>IFERROR(VLOOKUP($C235,'SINAPI-MT JULHO 2021'!$A$1:$D$11508,4,0),IFERROR(VLOOKUP($C235,'4-COMPO.ADM.PRF '!$B$12:$I$544,8,0),""))</f>
        <v>111.12</v>
      </c>
      <c r="I235" s="90">
        <f>TRUNC(H235*'8-BDI'!$E$27,2)</f>
        <v>142.5</v>
      </c>
      <c r="J235" s="43">
        <f t="shared" si="158"/>
        <v>444.48</v>
      </c>
      <c r="K235" s="101">
        <f t="shared" si="159"/>
        <v>570</v>
      </c>
      <c r="L235" s="313"/>
      <c r="O235" s="92"/>
      <c r="P235" s="92"/>
    </row>
    <row r="236" spans="1:16" s="314" customFormat="1" ht="15">
      <c r="A236" s="313"/>
      <c r="B236" s="245" t="s">
        <v>7148</v>
      </c>
      <c r="C236" s="237"/>
      <c r="D236" s="237"/>
      <c r="E236" s="244" t="s">
        <v>7031</v>
      </c>
      <c r="F236" s="238"/>
      <c r="G236" s="239"/>
      <c r="H236" s="240"/>
      <c r="I236" s="241"/>
      <c r="J236" s="242"/>
      <c r="K236" s="243"/>
      <c r="L236" s="313"/>
      <c r="O236" s="92"/>
      <c r="P236" s="92"/>
    </row>
    <row r="237" spans="1:16" s="314" customFormat="1" ht="51.75" customHeight="1">
      <c r="A237" s="313"/>
      <c r="B237" s="316" t="s">
        <v>7149</v>
      </c>
      <c r="C237" s="15">
        <v>91834</v>
      </c>
      <c r="D237" s="15" t="s">
        <v>9</v>
      </c>
      <c r="E237" s="188" t="str">
        <f>IFERROR(VLOOKUP($C237,'SINAPI-MT JULHO 2021'!$A$1:$D$11508,2,0),IFERROR(VLOOKUP($C237,'4-COMPO.ADM.PRF '!$B$12:$I$544,4,0),""))</f>
        <v>ELETRODUTO FLEXÍVEL CORRUGADO, PVC, DN 25 MM (3/4"), PARA CIRCUITOS TERMINAIS, INSTALADO EM FORRO - FORNECIMENTO E INSTALAÇÃO. AF_12/2015</v>
      </c>
      <c r="F237" s="89" t="str">
        <f>IFERROR(VLOOKUP($C237,'SINAPI-MT JULHO 2021'!$A$1:$D$11508,3,0),IFERROR(VLOOKUP($C237,'4-COMPO.ADM.PRF '!$B$12:$I$544,5,0),""))</f>
        <v>M</v>
      </c>
      <c r="G237" s="13">
        <v>191.8</v>
      </c>
      <c r="H237" s="88">
        <f>IFERROR(VLOOKUP($C237,'SINAPI-MT JULHO 2021'!$A$1:$D$11508,4,0),IFERROR(VLOOKUP($C237,'4-COMPO.ADM.PRF '!$B$12:$I$544,8,0),""))</f>
        <v>6.76</v>
      </c>
      <c r="I237" s="90">
        <f>TRUNC(H237*'8-BDI'!$E$27,2)</f>
        <v>8.66</v>
      </c>
      <c r="J237" s="43">
        <f t="shared" si="158"/>
        <v>1296.56</v>
      </c>
      <c r="K237" s="101">
        <f t="shared" si="159"/>
        <v>1660.98</v>
      </c>
      <c r="L237" s="313"/>
      <c r="O237" s="92"/>
      <c r="P237" s="92"/>
    </row>
    <row r="238" spans="1:16" s="314" customFormat="1" ht="51.75" customHeight="1">
      <c r="A238" s="313"/>
      <c r="B238" s="316" t="s">
        <v>7150</v>
      </c>
      <c r="C238" s="15">
        <v>97667</v>
      </c>
      <c r="D238" s="15" t="s">
        <v>9</v>
      </c>
      <c r="E238" s="188" t="str">
        <f>IFERROR(VLOOKUP($C238,'SINAPI-MT JULHO 2021'!$A$1:$D$11508,2,0),IFERROR(VLOOKUP($C238,'4-COMPO.ADM.PRF '!$B$12:$I$544,4,0),""))</f>
        <v>ELETRODUTO FLEXÍVEL CORRUGADO, PEAD, DN 50 (1 ½)  - FORNECIMENTO E INSTALAÇÃO. AF_04/2016</v>
      </c>
      <c r="F238" s="89" t="str">
        <f>IFERROR(VLOOKUP($C238,'SINAPI-MT JULHO 2021'!$A$1:$D$11508,3,0),IFERROR(VLOOKUP($C238,'4-COMPO.ADM.PRF '!$B$12:$I$544,5,0),""))</f>
        <v>M</v>
      </c>
      <c r="G238" s="13">
        <v>275.5</v>
      </c>
      <c r="H238" s="88">
        <f>IFERROR(VLOOKUP($C238,'SINAPI-MT JULHO 2021'!$A$1:$D$11508,4,0),IFERROR(VLOOKUP($C238,'4-COMPO.ADM.PRF '!$B$12:$I$544,8,0),""))</f>
        <v>6.2</v>
      </c>
      <c r="I238" s="90">
        <f>TRUNC(H238*'8-BDI'!$E$27,2)</f>
        <v>7.95</v>
      </c>
      <c r="J238" s="43">
        <f t="shared" ref="J238:J239" si="162">TRUNC(G238*H238,2)</f>
        <v>1708.1</v>
      </c>
      <c r="K238" s="101">
        <f t="shared" ref="K238:K239" si="163">TRUNC(G238*I238,2)</f>
        <v>2190.2199999999998</v>
      </c>
      <c r="L238" s="313"/>
      <c r="O238" s="92"/>
      <c r="P238" s="92"/>
    </row>
    <row r="239" spans="1:16" s="314" customFormat="1" ht="51.75" customHeight="1">
      <c r="A239" s="313"/>
      <c r="B239" s="316" t="s">
        <v>7210</v>
      </c>
      <c r="C239" s="15">
        <v>91871</v>
      </c>
      <c r="D239" s="15" t="s">
        <v>9</v>
      </c>
      <c r="E239" s="188" t="str">
        <f>IFERROR(VLOOKUP($C239,'SINAPI-MT JULHO 2021'!$A$1:$D$11508,2,0),IFERROR(VLOOKUP($C239,'4-COMPO.ADM.PRF '!$B$12:$I$544,4,0),""))</f>
        <v>ELETRODUTO RÍGIDO ROSCÁVEL, PVC, DN 25 MM (3/4"), PARA CIRCUITOS TERMINAIS, INSTALADO EM PAREDE - FORNECIMENTO E INSTALAÇÃO. AF_12/2015</v>
      </c>
      <c r="F239" s="89" t="str">
        <f>IFERROR(VLOOKUP($C239,'SINAPI-MT JULHO 2021'!$A$1:$D$11508,3,0),IFERROR(VLOOKUP($C239,'4-COMPO.ADM.PRF '!$B$12:$I$544,5,0),""))</f>
        <v>M</v>
      </c>
      <c r="G239" s="13">
        <v>63.41</v>
      </c>
      <c r="H239" s="88">
        <f>IFERROR(VLOOKUP($C239,'SINAPI-MT JULHO 2021'!$A$1:$D$11508,4,0),IFERROR(VLOOKUP($C239,'4-COMPO.ADM.PRF '!$B$12:$I$544,8,0),""))</f>
        <v>8.9700000000000006</v>
      </c>
      <c r="I239" s="90">
        <f>TRUNC(H239*'8-BDI'!$E$27,2)</f>
        <v>11.5</v>
      </c>
      <c r="J239" s="43">
        <f t="shared" si="162"/>
        <v>568.78</v>
      </c>
      <c r="K239" s="101">
        <f t="shared" si="163"/>
        <v>729.21</v>
      </c>
      <c r="L239" s="313"/>
      <c r="O239" s="92"/>
      <c r="P239" s="92"/>
    </row>
    <row r="240" spans="1:16" s="314" customFormat="1" ht="51.75" customHeight="1">
      <c r="A240" s="313"/>
      <c r="B240" s="316" t="s">
        <v>7211</v>
      </c>
      <c r="C240" s="15">
        <v>91884</v>
      </c>
      <c r="D240" s="15" t="s">
        <v>9</v>
      </c>
      <c r="E240" s="188" t="str">
        <f>IFERROR(VLOOKUP($C240,'SINAPI-MT JULHO 2021'!$A$1:$D$11508,2,0),IFERROR(VLOOKUP($C240,'4-COMPO.ADM.PRF '!$B$12:$I$544,4,0),""))</f>
        <v>LUVA PARA ELETRODUTO, PVC, ROSCÁVEL, DN 25 MM (3/4"), PARA CIRCUITOS TERMINAIS, INSTALADA EM PAREDE - FORNECIMENTO E INSTALAÇÃO. AF_12/2015</v>
      </c>
      <c r="F240" s="89" t="str">
        <f>IFERROR(VLOOKUP($C240,'SINAPI-MT JULHO 2021'!$A$1:$D$11508,3,0),IFERROR(VLOOKUP($C240,'4-COMPO.ADM.PRF '!$B$12:$I$544,5,0),""))</f>
        <v>UN</v>
      </c>
      <c r="G240" s="13">
        <v>26</v>
      </c>
      <c r="H240" s="88">
        <f>IFERROR(VLOOKUP($C240,'SINAPI-MT JULHO 2021'!$A$1:$D$11508,4,0),IFERROR(VLOOKUP($C240,'4-COMPO.ADM.PRF '!$B$12:$I$544,8,0),""))</f>
        <v>5.99</v>
      </c>
      <c r="I240" s="90">
        <f>TRUNC(H240*'8-BDI'!$E$27,2)</f>
        <v>7.68</v>
      </c>
      <c r="J240" s="43">
        <f t="shared" si="158"/>
        <v>155.74</v>
      </c>
      <c r="K240" s="101">
        <f t="shared" si="159"/>
        <v>199.68</v>
      </c>
      <c r="L240" s="313"/>
      <c r="O240" s="92"/>
      <c r="P240" s="92"/>
    </row>
    <row r="241" spans="1:16" s="314" customFormat="1" ht="15">
      <c r="A241" s="313"/>
      <c r="B241" s="245" t="s">
        <v>7151</v>
      </c>
      <c r="C241" s="237"/>
      <c r="D241" s="237"/>
      <c r="E241" s="244" t="s">
        <v>7032</v>
      </c>
      <c r="F241" s="238"/>
      <c r="G241" s="239"/>
      <c r="H241" s="240"/>
      <c r="I241" s="241"/>
      <c r="J241" s="242"/>
      <c r="K241" s="243"/>
      <c r="L241" s="313"/>
      <c r="O241" s="92"/>
      <c r="P241" s="92"/>
    </row>
    <row r="242" spans="1:16" s="314" customFormat="1" ht="30">
      <c r="A242" s="313"/>
      <c r="B242" s="316" t="s">
        <v>7152</v>
      </c>
      <c r="C242" s="15" t="s">
        <v>7014</v>
      </c>
      <c r="D242" s="15" t="s">
        <v>632</v>
      </c>
      <c r="E242" s="188" t="str">
        <f>IFERROR(VLOOKUP($C242,'SINAPI-MT JULHO 2021'!$A$1:$D$11508,2,0),IFERROR(VLOOKUP($C242,'4-COMPO.ADM.PRF '!$B$12:$I$544,4,0),""))</f>
        <v>LUMINARIA DE TETO PLAFON/PLAFONIER EM PLASTICO COM BASE E27, POTENCIA 40 W (INCLUI LAMPADA LED) - FORNECIMENTO E INSTALAÇÃO</v>
      </c>
      <c r="F242" s="89" t="str">
        <f>IFERROR(VLOOKUP($C242,'SINAPI-MT JULHO 2021'!$A$1:$D$11508,3,0),IFERROR(VLOOKUP($C242,'4-COMPO.ADM.PRF '!$B$12:$I$544,5,0),""))</f>
        <v>UNI</v>
      </c>
      <c r="G242" s="13">
        <v>12</v>
      </c>
      <c r="H242" s="88">
        <f>IFERROR(VLOOKUP($C242,'SINAPI-MT JULHO 2021'!$A$1:$D$11508,4,0),IFERROR(VLOOKUP($C242,'4-COMPO.ADM.PRF '!$B$12:$I$544,8,0),""))</f>
        <v>69.760000000000005</v>
      </c>
      <c r="I242" s="90">
        <f>TRUNC(H242*'8-BDI'!$E$27,2)</f>
        <v>89.46</v>
      </c>
      <c r="J242" s="43">
        <f t="shared" si="158"/>
        <v>837.12</v>
      </c>
      <c r="K242" s="101">
        <f t="shared" si="159"/>
        <v>1073.52</v>
      </c>
      <c r="L242" s="313"/>
      <c r="O242" s="92"/>
      <c r="P242" s="92"/>
    </row>
    <row r="243" spans="1:16" s="314" customFormat="1" ht="51.75" customHeight="1">
      <c r="A243" s="313"/>
      <c r="B243" s="316" t="s">
        <v>7153</v>
      </c>
      <c r="C243" s="15" t="s">
        <v>7011</v>
      </c>
      <c r="D243" s="15" t="s">
        <v>632</v>
      </c>
      <c r="E243" s="188" t="str">
        <f>IFERROR(VLOOKUP($C243,'SINAPI-MT JULHO 2021'!$A$1:$D$11508,2,0),IFERROR(VLOOKUP($C243,'4-COMPO.ADM.PRF '!$B$12:$I$544,4,0),""))</f>
        <v>POSTE CONICO CONTINUO EM ACO GALVANIZADO RETO ENGASTADO</v>
      </c>
      <c r="F243" s="89" t="str">
        <f>IFERROR(VLOOKUP($C243,'SINAPI-MT JULHO 2021'!$A$1:$D$11508,3,0),IFERROR(VLOOKUP($C243,'4-COMPO.ADM.PRF '!$B$12:$I$544,5,0),""))</f>
        <v>UNI</v>
      </c>
      <c r="G243" s="13">
        <v>2</v>
      </c>
      <c r="H243" s="88">
        <f>IFERROR(VLOOKUP($C243,'SINAPI-MT JULHO 2021'!$A$1:$D$11508,4,0),IFERROR(VLOOKUP($C243,'4-COMPO.ADM.PRF '!$B$12:$I$544,8,0),""))</f>
        <v>3188.4</v>
      </c>
      <c r="I243" s="90">
        <f>TRUNC(H243*'8-BDI'!$E$27,2)</f>
        <v>4088.8</v>
      </c>
      <c r="J243" s="43">
        <f t="shared" si="158"/>
        <v>6376.8</v>
      </c>
      <c r="K243" s="101">
        <f t="shared" si="159"/>
        <v>8177.6</v>
      </c>
      <c r="L243" s="313"/>
      <c r="O243" s="92"/>
      <c r="P243" s="92"/>
    </row>
    <row r="244" spans="1:16" s="314" customFormat="1" ht="15">
      <c r="A244" s="313"/>
      <c r="B244" s="316" t="s">
        <v>7154</v>
      </c>
      <c r="C244" s="15" t="s">
        <v>7010</v>
      </c>
      <c r="D244" s="15" t="s">
        <v>632</v>
      </c>
      <c r="E244" s="188" t="str">
        <f>IFERROR(VLOOKUP($C244,'SINAPI-MT JULHO 2021'!$A$1:$D$11508,2,0),IFERROR(VLOOKUP($C244,'4-COMPO.ADM.PRF '!$B$12:$I$544,4,0),""))</f>
        <v>REFLETOR LED PARA CAMPO 500W 5500K IP66</v>
      </c>
      <c r="F244" s="89" t="str">
        <f>IFERROR(VLOOKUP($C244,'SINAPI-MT JULHO 2021'!$A$1:$D$11508,3,0),IFERROR(VLOOKUP($C244,'4-COMPO.ADM.PRF '!$B$12:$I$544,5,0),""))</f>
        <v>UNI</v>
      </c>
      <c r="G244" s="13">
        <v>30</v>
      </c>
      <c r="H244" s="88">
        <f>IFERROR(VLOOKUP($C244,'SINAPI-MT JULHO 2021'!$A$1:$D$11508,4,0),IFERROR(VLOOKUP($C244,'4-COMPO.ADM.PRF '!$B$12:$I$544,8,0),""))</f>
        <v>1164.32</v>
      </c>
      <c r="I244" s="90">
        <f>TRUNC(H244*'8-BDI'!$E$27,2)</f>
        <v>1493.12</v>
      </c>
      <c r="J244" s="43">
        <f t="shared" si="158"/>
        <v>34929.599999999999</v>
      </c>
      <c r="K244" s="101">
        <f t="shared" si="159"/>
        <v>44793.599999999999</v>
      </c>
      <c r="L244" s="313"/>
      <c r="O244" s="92"/>
      <c r="P244" s="92"/>
    </row>
    <row r="245" spans="1:16" s="314" customFormat="1" ht="15">
      <c r="A245" s="313"/>
      <c r="B245" s="316" t="s">
        <v>7155</v>
      </c>
      <c r="C245" s="15" t="s">
        <v>7013</v>
      </c>
      <c r="D245" s="15" t="s">
        <v>632</v>
      </c>
      <c r="E245" s="188" t="str">
        <f>IFERROR(VLOOKUP($C245,'SINAPI-MT JULHO 2021'!$A$1:$D$11508,2,0),IFERROR(VLOOKUP($C245,'4-COMPO.ADM.PRF '!$B$12:$I$544,4,0),""))</f>
        <v>REFLETOR LED 100W BIVOLT</v>
      </c>
      <c r="F245" s="89" t="str">
        <f>IFERROR(VLOOKUP($C245,'SINAPI-MT JULHO 2021'!$A$1:$D$11508,3,0),IFERROR(VLOOKUP($C245,'4-COMPO.ADM.PRF '!$B$12:$I$544,5,0),""))</f>
        <v>UNI</v>
      </c>
      <c r="G245" s="13">
        <v>8</v>
      </c>
      <c r="H245" s="88">
        <f>IFERROR(VLOOKUP($C245,'SINAPI-MT JULHO 2021'!$A$1:$D$11508,4,0),IFERROR(VLOOKUP($C245,'4-COMPO.ADM.PRF '!$B$12:$I$544,8,0),""))</f>
        <v>123.68</v>
      </c>
      <c r="I245" s="90">
        <f>TRUNC(H245*'8-BDI'!$E$27,2)</f>
        <v>158.6</v>
      </c>
      <c r="J245" s="43">
        <f t="shared" si="158"/>
        <v>989.44</v>
      </c>
      <c r="K245" s="101">
        <f t="shared" si="159"/>
        <v>1268.8</v>
      </c>
      <c r="L245" s="313"/>
      <c r="O245" s="92"/>
      <c r="P245" s="92"/>
    </row>
    <row r="246" spans="1:16" s="314" customFormat="1" ht="45">
      <c r="A246" s="313"/>
      <c r="B246" s="316" t="s">
        <v>7156</v>
      </c>
      <c r="C246" s="15">
        <v>101661</v>
      </c>
      <c r="D246" s="15" t="s">
        <v>9</v>
      </c>
      <c r="E246" s="188" t="str">
        <f>IFERROR(VLOOKUP($C246,'SINAPI-MT JULHO 2021'!$A$1:$D$11508,2,0),IFERROR(VLOOKUP($C246,'4-COMPO.ADM.PRF '!$B$12:$I$544,4,0),""))</f>
        <v>SUBSTITUIÇÃO DE LUMINÁRIA DE VAPOR DE MERCÚRIO/VAPOR DE SÓDIO POR LUMINÁRIA DE LED PARA ILUMINAÇÃO PÚBLICA (NÃO INCLUI FORNECIMENTO). AF_08/2020</v>
      </c>
      <c r="F246" s="89" t="str">
        <f>IFERROR(VLOOKUP($C246,'SINAPI-MT JULHO 2021'!$A$1:$D$11508,3,0),IFERROR(VLOOKUP($C246,'4-COMPO.ADM.PRF '!$B$12:$I$544,5,0),""))</f>
        <v>UN</v>
      </c>
      <c r="G246" s="13">
        <v>6</v>
      </c>
      <c r="H246" s="88">
        <f>IFERROR(VLOOKUP($C246,'SINAPI-MT JULHO 2021'!$A$1:$D$11508,4,0),IFERROR(VLOOKUP($C246,'4-COMPO.ADM.PRF '!$B$12:$I$544,8,0),""))</f>
        <v>79.14</v>
      </c>
      <c r="I246" s="90">
        <f>TRUNC(H246*'8-BDI'!$E$27,2)</f>
        <v>101.48</v>
      </c>
      <c r="J246" s="43">
        <f t="shared" ref="J246:J253" si="164">TRUNC(G246*H246,2)</f>
        <v>474.84</v>
      </c>
      <c r="K246" s="101">
        <f t="shared" ref="K246:K253" si="165">TRUNC(G246*I246,2)</f>
        <v>608.88</v>
      </c>
      <c r="L246" s="313"/>
      <c r="O246" s="92"/>
      <c r="P246" s="92"/>
    </row>
    <row r="247" spans="1:16" s="314" customFormat="1" ht="30">
      <c r="A247" s="313"/>
      <c r="B247" s="316" t="s">
        <v>7157</v>
      </c>
      <c r="C247" s="15">
        <v>101658</v>
      </c>
      <c r="D247" s="15" t="s">
        <v>9</v>
      </c>
      <c r="E247" s="188" t="str">
        <f>IFERROR(VLOOKUP($C247,'SINAPI-MT JULHO 2021'!$A$1:$D$11508,2,0),IFERROR(VLOOKUP($C247,'4-COMPO.ADM.PRF '!$B$12:$I$544,4,0),""))</f>
        <v>LUMINÁRIA DE LED PARA ILUMINAÇÃO PÚBLICA, DE 138 W ATÉ 180 W - FORNECIMENTO E INSTALAÇÃO. AF_08/2020</v>
      </c>
      <c r="F247" s="89" t="str">
        <f>IFERROR(VLOOKUP($C247,'SINAPI-MT JULHO 2021'!$A$1:$D$11508,3,0),IFERROR(VLOOKUP($C247,'4-COMPO.ADM.PRF '!$B$12:$I$544,5,0),""))</f>
        <v>UN</v>
      </c>
      <c r="G247" s="13">
        <v>14</v>
      </c>
      <c r="H247" s="88">
        <f>IFERROR(VLOOKUP($C247,'SINAPI-MT JULHO 2021'!$A$1:$D$11508,4,0),IFERROR(VLOOKUP($C247,'4-COMPO.ADM.PRF '!$B$12:$I$544,8,0),""))</f>
        <v>652.38</v>
      </c>
      <c r="I247" s="90">
        <f>TRUNC(H247*'8-BDI'!$E$27,2)</f>
        <v>836.61</v>
      </c>
      <c r="J247" s="43">
        <f t="shared" si="164"/>
        <v>9133.32</v>
      </c>
      <c r="K247" s="101">
        <f t="shared" si="165"/>
        <v>11712.54</v>
      </c>
      <c r="L247" s="313"/>
      <c r="O247" s="92"/>
      <c r="P247" s="92"/>
    </row>
    <row r="248" spans="1:16" s="314" customFormat="1" ht="45">
      <c r="A248" s="313"/>
      <c r="B248" s="316" t="s">
        <v>7158</v>
      </c>
      <c r="C248" s="15">
        <v>101636</v>
      </c>
      <c r="D248" s="15" t="s">
        <v>9</v>
      </c>
      <c r="E248" s="188" t="str">
        <f>IFERROR(VLOOKUP($C248,'SINAPI-MT JULHO 2021'!$A$1:$D$11508,2,0),IFERROR(VLOOKUP($C248,'4-COMPO.ADM.PRF '!$B$12:$I$544,4,0),""))</f>
        <v>BRAÇO PARA ILUMINAÇÃO PÚBLICA, EM TUBO DE AÇO GALVANIZADO, COMPRIMENTO DE 1,50 M, PARA FIXAÇÃO EM POSTE DE CONCRETO - FORNECIMENTO E INSTALAÇÃO. AF_08/2020</v>
      </c>
      <c r="F248" s="89" t="str">
        <f>IFERROR(VLOOKUP($C248,'SINAPI-MT JULHO 2021'!$A$1:$D$11508,3,0),IFERROR(VLOOKUP($C248,'4-COMPO.ADM.PRF '!$B$12:$I$544,5,0),""))</f>
        <v>UN</v>
      </c>
      <c r="G248" s="13">
        <v>1</v>
      </c>
      <c r="H248" s="88">
        <f>IFERROR(VLOOKUP($C248,'SINAPI-MT JULHO 2021'!$A$1:$D$11508,4,0),IFERROR(VLOOKUP($C248,'4-COMPO.ADM.PRF '!$B$12:$I$544,8,0),""))</f>
        <v>122.33</v>
      </c>
      <c r="I248" s="90">
        <f>TRUNC(H248*'8-BDI'!$E$27,2)</f>
        <v>156.87</v>
      </c>
      <c r="J248" s="43">
        <f t="shared" ref="J248:J251" si="166">TRUNC(G248*H248,2)</f>
        <v>122.33</v>
      </c>
      <c r="K248" s="101">
        <f t="shared" ref="K248:K251" si="167">TRUNC(G248*I248,2)</f>
        <v>156.87</v>
      </c>
      <c r="L248" s="313"/>
      <c r="O248" s="92"/>
      <c r="P248" s="92"/>
    </row>
    <row r="249" spans="1:16" s="314" customFormat="1" ht="15">
      <c r="A249" s="313"/>
      <c r="B249" s="316" t="s">
        <v>7159</v>
      </c>
      <c r="C249" s="15" t="s">
        <v>7021</v>
      </c>
      <c r="D249" s="15" t="s">
        <v>632</v>
      </c>
      <c r="E249" s="188" t="str">
        <f>IFERROR(VLOOKUP($C249,'SINAPI-MT JULHO 2021'!$A$1:$D$11508,2,0),IFERROR(VLOOKUP($C249,'4-COMPO.ADM.PRF '!$B$12:$I$544,4,0),""))</f>
        <v xml:space="preserve">SUPORTE PARA 4 LUMINÁRIAS PÚBLICA </v>
      </c>
      <c r="F249" s="89" t="str">
        <f>IFERROR(VLOOKUP($C249,'SINAPI-MT JULHO 2021'!$A$1:$D$11508,3,0),IFERROR(VLOOKUP($C249,'4-COMPO.ADM.PRF '!$B$12:$I$544,5,0),""))</f>
        <v>UN</v>
      </c>
      <c r="G249" s="13">
        <v>2</v>
      </c>
      <c r="H249" s="88">
        <f>IFERROR(VLOOKUP($C249,'SINAPI-MT JULHO 2021'!$A$1:$D$11508,4,0),IFERROR(VLOOKUP($C249,'4-COMPO.ADM.PRF '!$B$12:$I$544,8,0),""))</f>
        <v>260.44</v>
      </c>
      <c r="I249" s="90">
        <f>TRUNC(H249*'8-BDI'!$E$27,2)</f>
        <v>333.98</v>
      </c>
      <c r="J249" s="43">
        <f t="shared" si="166"/>
        <v>520.88</v>
      </c>
      <c r="K249" s="101">
        <f t="shared" si="167"/>
        <v>667.96</v>
      </c>
      <c r="L249" s="313"/>
      <c r="O249" s="92"/>
      <c r="P249" s="92"/>
    </row>
    <row r="250" spans="1:16" s="314" customFormat="1" ht="15">
      <c r="A250" s="313"/>
      <c r="B250" s="316" t="s">
        <v>7212</v>
      </c>
      <c r="C250" s="15" t="s">
        <v>7022</v>
      </c>
      <c r="D250" s="15" t="s">
        <v>632</v>
      </c>
      <c r="E250" s="188" t="str">
        <f>IFERROR(VLOOKUP($C250,'SINAPI-MT JULHO 2021'!$A$1:$D$11508,2,0),IFERROR(VLOOKUP($C250,'4-COMPO.ADM.PRF '!$B$12:$I$544,4,0),""))</f>
        <v>CRUZETA FERRO GALVANIZADO</v>
      </c>
      <c r="F250" s="89" t="str">
        <f>IFERROR(VLOOKUP($C250,'SINAPI-MT JULHO 2021'!$A$1:$D$11508,3,0),IFERROR(VLOOKUP($C250,'4-COMPO.ADM.PRF '!$B$12:$I$544,5,0),""))</f>
        <v>UN</v>
      </c>
      <c r="G250" s="13">
        <v>6</v>
      </c>
      <c r="H250" s="88">
        <f>IFERROR(VLOOKUP($C250,'SINAPI-MT JULHO 2021'!$A$1:$D$11508,4,0),IFERROR(VLOOKUP($C250,'4-COMPO.ADM.PRF '!$B$12:$I$544,8,0),""))</f>
        <v>302.16000000000003</v>
      </c>
      <c r="I250" s="90">
        <f>TRUNC(H250*'8-BDI'!$E$27,2)</f>
        <v>387.48</v>
      </c>
      <c r="J250" s="43">
        <f t="shared" si="166"/>
        <v>1812.96</v>
      </c>
      <c r="K250" s="101">
        <f t="shared" si="167"/>
        <v>2324.88</v>
      </c>
      <c r="L250" s="313"/>
      <c r="O250" s="92"/>
      <c r="P250" s="92"/>
    </row>
    <row r="251" spans="1:16" s="314" customFormat="1" ht="30">
      <c r="A251" s="313"/>
      <c r="B251" s="316" t="s">
        <v>7213</v>
      </c>
      <c r="C251" s="15">
        <v>101538</v>
      </c>
      <c r="D251" s="15" t="s">
        <v>9</v>
      </c>
      <c r="E251" s="188" t="str">
        <f>IFERROR(VLOOKUP($C251,'SINAPI-MT JULHO 2021'!$A$1:$D$11508,2,0),IFERROR(VLOOKUP($C251,'4-COMPO.ADM.PRF '!$B$12:$I$544,4,0),""))</f>
        <v>ARMAÇÃO SECUNDÁRIA, COM 1 ESTRIBO E 1 ISOLADOR - FORNECIMENTO E INSTALAÇÃO. AF_07/2020</v>
      </c>
      <c r="F251" s="89" t="str">
        <f>IFERROR(VLOOKUP($C251,'SINAPI-MT JULHO 2021'!$A$1:$D$11508,3,0),IFERROR(VLOOKUP($C251,'4-COMPO.ADM.PRF '!$B$12:$I$544,5,0),""))</f>
        <v>UN</v>
      </c>
      <c r="G251" s="13">
        <v>2</v>
      </c>
      <c r="H251" s="88">
        <f>IFERROR(VLOOKUP($C251,'SINAPI-MT JULHO 2021'!$A$1:$D$11508,4,0),IFERROR(VLOOKUP($C251,'4-COMPO.ADM.PRF '!$B$12:$I$544,8,0),""))</f>
        <v>40.340000000000003</v>
      </c>
      <c r="I251" s="90">
        <f>TRUNC(H251*'8-BDI'!$E$27,2)</f>
        <v>51.73</v>
      </c>
      <c r="J251" s="43">
        <f t="shared" si="166"/>
        <v>80.680000000000007</v>
      </c>
      <c r="K251" s="101">
        <f t="shared" si="167"/>
        <v>103.46</v>
      </c>
      <c r="L251" s="313"/>
      <c r="O251" s="92"/>
      <c r="P251" s="92"/>
    </row>
    <row r="252" spans="1:16" s="314" customFormat="1" ht="30">
      <c r="A252" s="313"/>
      <c r="B252" s="316" t="s">
        <v>7214</v>
      </c>
      <c r="C252" s="15">
        <v>101632</v>
      </c>
      <c r="D252" s="15" t="s">
        <v>9</v>
      </c>
      <c r="E252" s="188" t="str">
        <f>IFERROR(VLOOKUP($C252,'SINAPI-MT JULHO 2021'!$A$1:$D$11508,2,0),IFERROR(VLOOKUP($C252,'4-COMPO.ADM.PRF '!$B$12:$I$544,4,0),""))</f>
        <v>RELÉ FOTOELÉTRICO PARA COMANDO DE ILUMINAÇÃO EXTERNA 1000 W - FORNECIMENTO E INSTALAÇÃO. AF_08/2020</v>
      </c>
      <c r="F252" s="89" t="str">
        <f>IFERROR(VLOOKUP($C252,'SINAPI-MT JULHO 2021'!$A$1:$D$11508,3,0),IFERROR(VLOOKUP($C252,'4-COMPO.ADM.PRF '!$B$12:$I$544,5,0),""))</f>
        <v>UN</v>
      </c>
      <c r="G252" s="13">
        <v>2</v>
      </c>
      <c r="H252" s="88">
        <f>IFERROR(VLOOKUP($C252,'SINAPI-MT JULHO 2021'!$A$1:$D$11508,4,0),IFERROR(VLOOKUP($C252,'4-COMPO.ADM.PRF '!$B$12:$I$544,8,0),""))</f>
        <v>34.409999999999997</v>
      </c>
      <c r="I252" s="90">
        <f>TRUNC(H252*'8-BDI'!$E$27,2)</f>
        <v>44.12</v>
      </c>
      <c r="J252" s="43">
        <f t="shared" si="164"/>
        <v>68.819999999999993</v>
      </c>
      <c r="K252" s="101">
        <f t="shared" si="165"/>
        <v>88.24</v>
      </c>
      <c r="L252" s="313"/>
      <c r="O252" s="92"/>
      <c r="P252" s="92"/>
    </row>
    <row r="253" spans="1:16" s="314" customFormat="1" ht="15">
      <c r="A253" s="313"/>
      <c r="B253" s="316" t="s">
        <v>7215</v>
      </c>
      <c r="C253" s="15" t="s">
        <v>7025</v>
      </c>
      <c r="D253" s="15" t="s">
        <v>632</v>
      </c>
      <c r="E253" s="188" t="str">
        <f>IFERROR(VLOOKUP($C253,'SINAPI-MT JULHO 2021'!$A$1:$D$11508,2,0),IFERROR(VLOOKUP($C253,'4-COMPO.ADM.PRF '!$B$12:$I$544,4,0),""))</f>
        <v>CONECTOR DERIVAÇÃO PERFURANTE</v>
      </c>
      <c r="F253" s="89" t="str">
        <f>IFERROR(VLOOKUP($C253,'SINAPI-MT JULHO 2021'!$A$1:$D$11508,3,0),IFERROR(VLOOKUP($C253,'4-COMPO.ADM.PRF '!$B$12:$I$544,5,0),""))</f>
        <v>UN</v>
      </c>
      <c r="G253" s="13">
        <v>8</v>
      </c>
      <c r="H253" s="88">
        <f>IFERROR(VLOOKUP($C253,'SINAPI-MT JULHO 2021'!$A$1:$D$11508,4,0),IFERROR(VLOOKUP($C253,'4-COMPO.ADM.PRF '!$B$12:$I$544,8,0),""))</f>
        <v>10.78</v>
      </c>
      <c r="I253" s="90">
        <f>TRUNC(H253*'8-BDI'!$E$27,2)</f>
        <v>13.82</v>
      </c>
      <c r="J253" s="43">
        <f t="shared" si="164"/>
        <v>86.24</v>
      </c>
      <c r="K253" s="101">
        <f t="shared" si="165"/>
        <v>110.56</v>
      </c>
      <c r="L253" s="313"/>
      <c r="O253" s="92"/>
      <c r="P253" s="92"/>
    </row>
    <row r="254" spans="1:16" s="314" customFormat="1" ht="15">
      <c r="A254" s="313"/>
      <c r="B254" s="245" t="s">
        <v>7160</v>
      </c>
      <c r="C254" s="237"/>
      <c r="D254" s="237"/>
      <c r="E254" s="244" t="s">
        <v>7033</v>
      </c>
      <c r="F254" s="238"/>
      <c r="G254" s="239"/>
      <c r="H254" s="240"/>
      <c r="I254" s="241"/>
      <c r="J254" s="242"/>
      <c r="K254" s="243"/>
      <c r="L254" s="313"/>
      <c r="O254" s="92"/>
      <c r="P254" s="92"/>
    </row>
    <row r="255" spans="1:16" s="314" customFormat="1" ht="45">
      <c r="A255" s="313"/>
      <c r="B255" s="316" t="s">
        <v>7161</v>
      </c>
      <c r="C255" s="15">
        <v>101879</v>
      </c>
      <c r="D255" s="15" t="s">
        <v>9</v>
      </c>
      <c r="E255" s="188" t="str">
        <f>IFERROR(VLOOKUP($C255,'SINAPI-MT JULHO 2021'!$A$1:$D$11508,2,0),IFERROR(VLOOKUP($C255,'4-COMPO.ADM.PRF '!$B$12:$I$544,4,0),""))</f>
        <v>QUADRO DE DISTRIBUIÇÃO DE ENERGIA EM CHAPA DE AÇO GALVANIZADO, DE EMBUTIR, COM BARRAMENTO TRIFÁSICO, PARA 24 DISJUNTORES DIN 100A - FORNECIMENTO E INSTALAÇÃO. AF_10/2020</v>
      </c>
      <c r="F255" s="89" t="str">
        <f>IFERROR(VLOOKUP($C255,'SINAPI-MT JULHO 2021'!$A$1:$D$11508,3,0),IFERROR(VLOOKUP($C255,'4-COMPO.ADM.PRF '!$B$12:$I$544,5,0),""))</f>
        <v>UN</v>
      </c>
      <c r="G255" s="13">
        <v>1</v>
      </c>
      <c r="H255" s="88">
        <f>IFERROR(VLOOKUP($C255,'SINAPI-MT JULHO 2021'!$A$1:$D$11508,4,0),IFERROR(VLOOKUP($C255,'4-COMPO.ADM.PRF '!$B$12:$I$544,8,0),""))</f>
        <v>588.44000000000005</v>
      </c>
      <c r="I255" s="90">
        <f>TRUNC(H255*'8-BDI'!$E$27,2)</f>
        <v>754.61</v>
      </c>
      <c r="J255" s="43">
        <f t="shared" ref="J255:J257" si="168">TRUNC(G255*H255,2)</f>
        <v>588.44000000000005</v>
      </c>
      <c r="K255" s="101">
        <f t="shared" ref="K255:K257" si="169">TRUNC(G255*I255,2)</f>
        <v>754.61</v>
      </c>
      <c r="L255" s="313"/>
      <c r="O255" s="92"/>
      <c r="P255" s="92"/>
    </row>
    <row r="256" spans="1:16" s="314" customFormat="1" ht="15">
      <c r="A256" s="313"/>
      <c r="B256" s="245" t="s">
        <v>7162</v>
      </c>
      <c r="C256" s="237"/>
      <c r="D256" s="237"/>
      <c r="E256" s="244" t="s">
        <v>7034</v>
      </c>
      <c r="F256" s="238"/>
      <c r="G256" s="239"/>
      <c r="H256" s="240"/>
      <c r="I256" s="241"/>
      <c r="J256" s="242"/>
      <c r="K256" s="243"/>
      <c r="L256" s="313"/>
      <c r="O256" s="92"/>
      <c r="P256" s="92"/>
    </row>
    <row r="257" spans="1:16" s="314" customFormat="1" ht="30">
      <c r="A257" s="313"/>
      <c r="B257" s="316" t="s">
        <v>7163</v>
      </c>
      <c r="C257" s="15" t="s">
        <v>7026</v>
      </c>
      <c r="D257" s="15" t="s">
        <v>632</v>
      </c>
      <c r="E257" s="188" t="str">
        <f>IFERROR(VLOOKUP($C257,'SINAPI-MT JULHO 2021'!$A$1:$D$11508,2,0),IFERROR(VLOOKUP($C257,'4-COMPO.ADM.PRF '!$B$12:$I$544,4,0),""))</f>
        <v>PADRÃO DE ENTRADA DE ENERGIA TRIFÁSICO - T3 - ENTRADA AÉREA E SAÍDA SUBTERRÂNEA - PADRÃO ENERGISA-MT</v>
      </c>
      <c r="F257" s="89" t="str">
        <f>IFERROR(VLOOKUP($C257,'SINAPI-MT JULHO 2021'!$A$1:$D$11508,3,0),IFERROR(VLOOKUP($C257,'4-COMPO.ADM.PRF '!$B$12:$I$544,5,0),""))</f>
        <v xml:space="preserve">UN    </v>
      </c>
      <c r="G257" s="13">
        <v>1</v>
      </c>
      <c r="H257" s="88">
        <f>IFERROR(VLOOKUP($C257,'SINAPI-MT JULHO 2021'!$A$1:$D$11508,4,0),IFERROR(VLOOKUP($C257,'4-COMPO.ADM.PRF '!$B$12:$I$544,8,0),""))</f>
        <v>3222.12</v>
      </c>
      <c r="I257" s="90">
        <f>TRUNC(H257*'8-BDI'!$E$27,2)</f>
        <v>4132.04</v>
      </c>
      <c r="J257" s="43">
        <f t="shared" si="168"/>
        <v>3222.12</v>
      </c>
      <c r="K257" s="101">
        <f t="shared" si="169"/>
        <v>4132.04</v>
      </c>
      <c r="L257" s="313"/>
      <c r="O257" s="92"/>
      <c r="P257" s="92"/>
    </row>
    <row r="258" spans="1:16" ht="15" customHeight="1">
      <c r="B258" s="429" t="s">
        <v>6650</v>
      </c>
      <c r="C258" s="430"/>
      <c r="D258" s="430"/>
      <c r="E258" s="430"/>
      <c r="F258" s="430"/>
      <c r="G258" s="430"/>
      <c r="H258" s="430"/>
      <c r="I258" s="116"/>
      <c r="J258" s="102">
        <f>TRUNC(SUM(J209:J257),2)</f>
        <v>89324.49</v>
      </c>
      <c r="K258" s="102">
        <f>TRUNC(SUM(K209:K257),2)</f>
        <v>114530.11</v>
      </c>
      <c r="O258" s="92"/>
      <c r="P258" s="92"/>
    </row>
    <row r="259" spans="1:16" ht="15">
      <c r="B259" s="228" t="s">
        <v>7164</v>
      </c>
      <c r="C259" s="229"/>
      <c r="D259" s="230"/>
      <c r="E259" s="231" t="s">
        <v>6615</v>
      </c>
      <c r="F259" s="232"/>
      <c r="G259" s="233"/>
      <c r="H259" s="234"/>
      <c r="I259" s="234"/>
      <c r="J259" s="235"/>
      <c r="K259" s="236"/>
      <c r="O259" s="92"/>
      <c r="P259" s="92"/>
    </row>
    <row r="260" spans="1:16" ht="15">
      <c r="B260" s="316" t="s">
        <v>7165</v>
      </c>
      <c r="C260" s="15">
        <v>98504</v>
      </c>
      <c r="D260" s="15" t="s">
        <v>9</v>
      </c>
      <c r="E260" s="188" t="str">
        <f>IFERROR(VLOOKUP($C260,'SINAPI-MT JULHO 2021'!$A$1:$D$11508,2,0),IFERROR(VLOOKUP($C260,'4-COMPO.ADM.PRF '!$B$12:$I$544,4,0),""))</f>
        <v>PLANTIO DE GRAMA EM PLACAS. AF_05/2018</v>
      </c>
      <c r="F260" s="89" t="str">
        <f>IFERROR(VLOOKUP($C260,'SINAPI-MT JULHO 2021'!$A$1:$D$11508,3,0),IFERROR(VLOOKUP($C260,'4-COMPO.ADM.PRF '!$B$12:$I$544,5,0),""))</f>
        <v>M2</v>
      </c>
      <c r="G260" s="13">
        <v>6625</v>
      </c>
      <c r="H260" s="88">
        <f>IFERROR(VLOOKUP($C260,'SINAPI-MT JULHO 2021'!$A$1:$D$11508,4,0),IFERROR(VLOOKUP($C260,'4-COMPO.ADM.PRF '!$B$12:$I$544,8,0),""))</f>
        <v>11.42</v>
      </c>
      <c r="I260" s="90">
        <f>TRUNC(H260*'8-BDI'!$E$27,2)</f>
        <v>14.64</v>
      </c>
      <c r="J260" s="43">
        <f t="shared" ref="J260" si="170">TRUNC(G260*H260,2)</f>
        <v>75657.5</v>
      </c>
      <c r="K260" s="101">
        <f t="shared" ref="K260" si="171">TRUNC(G260*I260,2)</f>
        <v>96990</v>
      </c>
    </row>
    <row r="261" spans="1:16" ht="30">
      <c r="B261" s="316" t="s">
        <v>7166</v>
      </c>
      <c r="C261" s="15">
        <v>98510</v>
      </c>
      <c r="D261" s="15" t="s">
        <v>9</v>
      </c>
      <c r="E261" s="188" t="str">
        <f>IFERROR(VLOOKUP($C261,'SINAPI-MT JULHO 2021'!$A$1:$D$11508,2,0),IFERROR(VLOOKUP($C261,'4-COMPO.ADM.PRF '!$B$12:$I$544,4,0),""))</f>
        <v>PLANTIO DE ÁRVORE ORNAMENTAL COM ALTURA DE MUDA MENOR OU IGUAL A 2,00 M. AF_05/2018</v>
      </c>
      <c r="F261" s="89" t="str">
        <f>IFERROR(VLOOKUP($C261,'SINAPI-MT JULHO 2021'!$A$1:$D$11508,3,0),IFERROR(VLOOKUP($C261,'4-COMPO.ADM.PRF '!$B$12:$I$544,5,0),""))</f>
        <v>UN</v>
      </c>
      <c r="G261" s="13">
        <v>8</v>
      </c>
      <c r="H261" s="88">
        <f>IFERROR(VLOOKUP($C261,'SINAPI-MT JULHO 2021'!$A$1:$D$11508,4,0),IFERROR(VLOOKUP($C261,'4-COMPO.ADM.PRF '!$B$12:$I$544,8,0),""))</f>
        <v>77.08</v>
      </c>
      <c r="I261" s="90">
        <f>TRUNC(H261*'8-BDI'!$E$27,2)</f>
        <v>98.84</v>
      </c>
      <c r="J261" s="43">
        <f t="shared" ref="J261" si="172">TRUNC(G261*H261,2)</f>
        <v>616.64</v>
      </c>
      <c r="K261" s="101">
        <f t="shared" ref="K261" si="173">TRUNC(G261*I261,2)</f>
        <v>790.72</v>
      </c>
    </row>
    <row r="262" spans="1:16" ht="15" customHeight="1">
      <c r="B262" s="429" t="s">
        <v>6650</v>
      </c>
      <c r="C262" s="430"/>
      <c r="D262" s="430"/>
      <c r="E262" s="430"/>
      <c r="F262" s="430"/>
      <c r="G262" s="430"/>
      <c r="H262" s="430"/>
      <c r="I262" s="116"/>
      <c r="J262" s="102">
        <f>TRUNC(SUM(J260:J261),2)</f>
        <v>76274.14</v>
      </c>
      <c r="K262" s="102">
        <f>TRUNC(SUM(K260:K261),2)</f>
        <v>97780.72</v>
      </c>
    </row>
    <row r="263" spans="1:16" s="314" customFormat="1" ht="15" customHeight="1">
      <c r="A263" s="313"/>
      <c r="B263" s="228" t="s">
        <v>7167</v>
      </c>
      <c r="C263" s="229"/>
      <c r="D263" s="230"/>
      <c r="E263" s="231" t="s">
        <v>7181</v>
      </c>
      <c r="F263" s="232"/>
      <c r="G263" s="233"/>
      <c r="H263" s="234"/>
      <c r="I263" s="234"/>
      <c r="J263" s="235"/>
      <c r="K263" s="236"/>
      <c r="L263" s="313"/>
    </row>
    <row r="264" spans="1:16" s="314" customFormat="1" ht="30">
      <c r="A264" s="313"/>
      <c r="B264" s="361" t="s">
        <v>12630</v>
      </c>
      <c r="C264" s="15">
        <v>101905</v>
      </c>
      <c r="D264" s="15" t="s">
        <v>9</v>
      </c>
      <c r="E264" s="188" t="str">
        <f>IFERROR(VLOOKUP($C264,'SINAPI-MT JULHO 2021'!$A$1:$D$11508,2,0),IFERROR(VLOOKUP($C264,'4-COMPO.ADM.PRF '!$B$12:$I$544,4,0),""))</f>
        <v>EXTINTOR DE INCÊNDIO PORTÁTIL COM CARGA DE ÁGUA PRESSURIZADA DE 10 L, CLASSE A - FORNECIMENTO E INSTALAÇÃO. AF_10/2020_P</v>
      </c>
      <c r="F264" s="89" t="str">
        <f>IFERROR(VLOOKUP($C264,'SINAPI-MT JULHO 2021'!$A$1:$D$11508,3,0),IFERROR(VLOOKUP($C264,'4-COMPO.ADM.PRF '!$B$12:$I$544,5,0),""))</f>
        <v>UN</v>
      </c>
      <c r="G264" s="13">
        <v>1</v>
      </c>
      <c r="H264" s="88">
        <f>IFERROR(VLOOKUP($C264,'SINAPI-MT JULHO 2021'!$A$1:$D$11508,4,0),IFERROR(VLOOKUP($C264,'4-COMPO.ADM.PRF '!$B$12:$I$544,8,0),""))</f>
        <v>179.57</v>
      </c>
      <c r="I264" s="90">
        <f>TRUNC(H264*'8-BDI'!$E$27,2)</f>
        <v>230.28</v>
      </c>
      <c r="J264" s="43">
        <f t="shared" ref="J264" si="174">TRUNC(G264*H264,2)</f>
        <v>179.57</v>
      </c>
      <c r="K264" s="101">
        <f t="shared" ref="K264" si="175">TRUNC(G264*I264,2)</f>
        <v>230.28</v>
      </c>
      <c r="L264" s="313"/>
    </row>
    <row r="265" spans="1:16" s="314" customFormat="1" ht="15" customHeight="1">
      <c r="A265" s="313"/>
      <c r="B265" s="429" t="s">
        <v>6650</v>
      </c>
      <c r="C265" s="430"/>
      <c r="D265" s="430"/>
      <c r="E265" s="430"/>
      <c r="F265" s="430"/>
      <c r="G265" s="430"/>
      <c r="H265" s="430"/>
      <c r="I265" s="116"/>
      <c r="J265" s="102">
        <f>TRUNC(SUM(J264:J264),2)</f>
        <v>179.57</v>
      </c>
      <c r="K265" s="102">
        <f>TRUNC(SUM(K264:K264),2)</f>
        <v>230.28</v>
      </c>
      <c r="L265" s="313"/>
    </row>
    <row r="266" spans="1:16" s="92" customFormat="1" ht="15">
      <c r="A266" s="80"/>
      <c r="B266" s="228" t="s">
        <v>7182</v>
      </c>
      <c r="C266" s="229"/>
      <c r="D266" s="230"/>
      <c r="E266" s="231" t="s">
        <v>26</v>
      </c>
      <c r="F266" s="232"/>
      <c r="G266" s="233"/>
      <c r="H266" s="234"/>
      <c r="I266" s="234"/>
      <c r="J266" s="235"/>
      <c r="K266" s="236"/>
      <c r="L266" s="80"/>
    </row>
    <row r="267" spans="1:16" s="80" customFormat="1" ht="15">
      <c r="B267" s="12" t="s">
        <v>7183</v>
      </c>
      <c r="C267" s="133">
        <v>99814</v>
      </c>
      <c r="D267" s="133" t="s">
        <v>9</v>
      </c>
      <c r="E267" s="188" t="str">
        <f>IFERROR(VLOOKUP($C267,'SINAPI-MT JULHO 2021'!$A$1:$D$11508,2,0),IFERROR(VLOOKUP($C267,'4-COMPO.ADM.PRF '!$B$12:$I$544,4,0),""))</f>
        <v>LIMPEZA DE SUPERFÍCIE COM JATO DE ALTA PRESSÃO. AF_04/2019</v>
      </c>
      <c r="F267" s="89" t="str">
        <f>IFERROR(VLOOKUP($C267,'SINAPI-MT JULHO 2021'!$A$1:$D$11508,3,0),IFERROR(VLOOKUP($C267,'4-COMPO.ADM.PRF '!$B$12:$I$544,5,0),""))</f>
        <v>M2</v>
      </c>
      <c r="G267" s="11">
        <v>8871.76</v>
      </c>
      <c r="H267" s="88">
        <f>IFERROR(VLOOKUP($C267,'SINAPI-MT JULHO 2021'!$A$1:$D$11508,4,0),IFERROR(VLOOKUP($C267,'4-COMPO.ADM.PRF '!$B$12:$I$544,8,0),""))</f>
        <v>1.26</v>
      </c>
      <c r="I267" s="90">
        <f>TRUNC(H267*'8-BDI'!$E$27,2)</f>
        <v>1.61</v>
      </c>
      <c r="J267" s="43">
        <f>TRUNC(G267*H267,2)</f>
        <v>11178.41</v>
      </c>
      <c r="K267" s="101">
        <f>TRUNC(G267*I267,2)</f>
        <v>14283.53</v>
      </c>
    </row>
    <row r="268" spans="1:16" ht="15.75" customHeight="1" thickBot="1">
      <c r="B268" s="443" t="s">
        <v>6650</v>
      </c>
      <c r="C268" s="444"/>
      <c r="D268" s="444"/>
      <c r="E268" s="444"/>
      <c r="F268" s="444"/>
      <c r="G268" s="444"/>
      <c r="H268" s="444"/>
      <c r="I268" s="444"/>
      <c r="J268" s="211">
        <f>TRUNC(SUM(J267),2)</f>
        <v>11178.41</v>
      </c>
      <c r="K268" s="212">
        <f>TRUNC(SUM(K267),2)</f>
        <v>14283.53</v>
      </c>
    </row>
    <row r="269" spans="1:16" ht="15.75" customHeight="1" thickBot="1">
      <c r="B269" s="440" t="s">
        <v>4903</v>
      </c>
      <c r="C269" s="441"/>
      <c r="D269" s="441"/>
      <c r="E269" s="441"/>
      <c r="F269" s="441"/>
      <c r="G269" s="441"/>
      <c r="H269" s="441"/>
      <c r="I269" s="442"/>
      <c r="J269" s="321">
        <f>TRUNC(SUM(J268+J262+J258+J206+J197+J120+J108+J94+J90+J86+J79+J71+J61+J50+J46+J26+J23+J16+J265+J53),2)</f>
        <v>809674.14</v>
      </c>
      <c r="K269" s="321"/>
    </row>
    <row r="270" spans="1:16" ht="15.75" customHeight="1" thickBot="1">
      <c r="B270" s="437" t="s">
        <v>4902</v>
      </c>
      <c r="C270" s="438"/>
      <c r="D270" s="438"/>
      <c r="E270" s="438"/>
      <c r="F270" s="438"/>
      <c r="G270" s="438"/>
      <c r="H270" s="438"/>
      <c r="I270" s="439"/>
      <c r="J270" s="321"/>
      <c r="K270" s="321">
        <f>TRUNC(SUM(K268+K262+K258+K206+K197+K120+K108+K94+K90+K86+K79+K71+K61+K50+K46+K26+K23+K16+K265+K53),2)</f>
        <v>1038127.71</v>
      </c>
    </row>
    <row r="274" spans="5:5" ht="15">
      <c r="E274" s="205"/>
    </row>
    <row r="275" spans="5:5" ht="15">
      <c r="E275" s="206" t="s">
        <v>6660</v>
      </c>
    </row>
    <row r="276" spans="5:5" ht="15">
      <c r="E276" s="207" t="s">
        <v>6661</v>
      </c>
    </row>
  </sheetData>
  <protectedRanges>
    <protectedRange password="C715" sqref="G47:I48 G87:I87 G109:I109 G259:I259 G207:I207 I258 I262 G59:I59 G54:I55 G263:I263 I90 I108 I120 I265 I122 G121:I121 I169 I197 G198:I198 I206 G72:I72 G80:I80 G91:I91 I94 I208 I214 I223 I228 I236 I241 I254 I256 G104:I104 G51:I51 G62:I63 G68:I68 G95:I96 G101:I101" name="Intervalo3_18" securityDescriptor="O:WDG:WDD:(A;;CC;;;S-1-5-21-331323738-3957049979-2397494211-500)"/>
    <protectedRange sqref="I90 I120 I94 I108 I258 I262 I122 B121 I169 I197 I206 B259:B261 B207 I208 I214 I223 I228 I236 I241 B255 I254 B257 I256 B198:B205 I265 B209:B213 B215:B222 B224:B227 B229:B235 B237:B240 B242:B253 B109:B119 B123:B168 B170:B196 B263:B264" name="Intervalo2_16"/>
    <protectedRange password="C715" sqref="B268:B270" name="Intervalo3_19" securityDescriptor="O:WDG:WDD:(A;;CC;;;S-1-5-21-331323738-3957049979-2397494211-500)"/>
    <protectedRange sqref="B268:B270" name="Intervalo2_17"/>
    <protectedRange password="C715" sqref="B268:B270" name="Intervalo3_1_3" securityDescriptor="O:WDG:WDD:(A;;CC;;;S-1-5-21-331323738-3957049979-2397494211-500)"/>
    <protectedRange sqref="B268:B270" name="Intervalo2_1_3"/>
    <protectedRange password="C715" sqref="F268:F270" name="Intervalo3_8_7" securityDescriptor="O:WDG:WDD:(A;;CC;;;S-1-5-21-331323738-3957049979-2397494211-500)"/>
    <protectedRange password="C715" sqref="F268:F270" name="Intervalo3_3_1_7" securityDescriptor="O:WDG:WDD:(A;;CC;;;S-1-5-21-331323738-3957049979-2397494211-500)"/>
    <protectedRange password="C715" sqref="F268:F270" name="Intervalo3_4_1_1_1_1_7" securityDescriptor="O:WDG:WDD:(A;;CC;;;S-1-5-21-331323738-3957049979-2397494211-500)"/>
    <protectedRange password="C715" sqref="C215:D222" name="Intervalo3_18_1" securityDescriptor="O:WDG:WDD:(A;;CC;;;S-1-5-21-331323738-3957049979-2397494211-500)"/>
    <protectedRange password="C715" sqref="C224:D227" name="Intervalo3_18_1_1" securityDescriptor="O:WDG:WDD:(A;;CC;;;S-1-5-21-331323738-3957049979-2397494211-500)"/>
  </protectedRanges>
  <mergeCells count="29">
    <mergeCell ref="B270:I270"/>
    <mergeCell ref="B269:I269"/>
    <mergeCell ref="B262:H262"/>
    <mergeCell ref="B71:H71"/>
    <mergeCell ref="B258:H258"/>
    <mergeCell ref="B79:H79"/>
    <mergeCell ref="B94:H94"/>
    <mergeCell ref="B268:I268"/>
    <mergeCell ref="B197:H197"/>
    <mergeCell ref="B206:H206"/>
    <mergeCell ref="B265:H265"/>
    <mergeCell ref="B8:K8"/>
    <mergeCell ref="B53:H53"/>
    <mergeCell ref="B2:K3"/>
    <mergeCell ref="B16:H16"/>
    <mergeCell ref="B120:H120"/>
    <mergeCell ref="B90:H90"/>
    <mergeCell ref="B46:H46"/>
    <mergeCell ref="B23:H23"/>
    <mergeCell ref="B26:H26"/>
    <mergeCell ref="B108:H108"/>
    <mergeCell ref="B50:H50"/>
    <mergeCell ref="B9:K9"/>
    <mergeCell ref="B4:K4"/>
    <mergeCell ref="B5:K5"/>
    <mergeCell ref="B86:H86"/>
    <mergeCell ref="B6:K6"/>
    <mergeCell ref="B7:K7"/>
    <mergeCell ref="B61:H61"/>
  </mergeCells>
  <phoneticPr fontId="84" type="noConversion"/>
  <printOptions horizontalCentered="1"/>
  <pageMargins left="0.62992125984251968" right="3.937007874015748E-2" top="0.62992125984251968" bottom="0.62992125984251968" header="0" footer="3.937007874015748E-2"/>
  <pageSetup paperSize="9" scale="44" orientation="portrait" r:id="rId1"/>
  <headerFooter>
    <oddFooter>Página &amp;P de &amp;N</oddFooter>
  </headerFooter>
  <drawing r:id="rId2"/>
</worksheet>
</file>

<file path=xl/worksheets/sheet4.xml><?xml version="1.0" encoding="utf-8"?>
<worksheet xmlns="http://schemas.openxmlformats.org/spreadsheetml/2006/main" xmlns:r="http://schemas.openxmlformats.org/officeDocument/2006/relationships">
  <sheetPr>
    <pageSetUpPr fitToPage="1"/>
  </sheetPr>
  <dimension ref="B1:J58"/>
  <sheetViews>
    <sheetView view="pageBreakPreview" topLeftCell="A6" zoomScale="70" zoomScaleNormal="70" zoomScaleSheetLayoutView="70" workbookViewId="0">
      <selection activeCell="J57" sqref="B2:J57"/>
    </sheetView>
  </sheetViews>
  <sheetFormatPr defaultRowHeight="12.75"/>
  <cols>
    <col min="2" max="2" width="10.85546875" customWidth="1"/>
    <col min="3" max="3" width="58.140625" customWidth="1"/>
    <col min="4" max="4" width="23.42578125" style="5" bestFit="1" customWidth="1"/>
    <col min="5" max="5" width="16.7109375" customWidth="1"/>
    <col min="6" max="6" width="21" customWidth="1"/>
    <col min="7" max="7" width="21" bestFit="1" customWidth="1"/>
    <col min="8" max="8" width="22.140625" customWidth="1"/>
    <col min="9" max="10" width="23.28515625" bestFit="1" customWidth="1"/>
    <col min="11" max="11" width="10.28515625" bestFit="1" customWidth="1"/>
    <col min="12" max="12" width="11.28515625" bestFit="1" customWidth="1"/>
    <col min="13" max="13" width="10.5703125" bestFit="1" customWidth="1"/>
  </cols>
  <sheetData>
    <row r="1" spans="2:10" ht="45" customHeight="1" thickBot="1"/>
    <row r="2" spans="2:10" ht="97.5" customHeight="1" thickBot="1">
      <c r="B2" s="447"/>
      <c r="C2" s="448"/>
      <c r="D2" s="448"/>
      <c r="E2" s="448"/>
      <c r="F2" s="448"/>
      <c r="G2" s="448"/>
      <c r="H2" s="448"/>
      <c r="I2" s="448"/>
      <c r="J2" s="449"/>
    </row>
    <row r="3" spans="2:10" ht="22.5" customHeight="1">
      <c r="B3" s="450" t="str">
        <f>'2-ORÇAMENTO'!B4:G4</f>
        <v>OBRA: REFORMA DO MINI ESTÁDIO “CÂNDIDO JORDÃO DE MAGALHÃES” E A REVITALIZAÇÃO DO SEU ENTORNO</v>
      </c>
      <c r="C3" s="451"/>
      <c r="D3" s="451"/>
      <c r="E3" s="451"/>
      <c r="F3" s="451"/>
      <c r="G3" s="451"/>
      <c r="H3" s="451"/>
      <c r="I3" s="100"/>
      <c r="J3" s="537"/>
    </row>
    <row r="4" spans="2:10" ht="22.5" customHeight="1">
      <c r="B4" s="450" t="str">
        <f>'2-ORÇAMENTO'!B5:G5</f>
        <v>LOCAL: MINI ESTÁDIO “CÂNDIDO JORDÃO DE MAGALHÃES”</v>
      </c>
      <c r="C4" s="451"/>
      <c r="D4" s="451"/>
      <c r="E4" s="451"/>
      <c r="F4" s="451"/>
      <c r="G4" s="451"/>
      <c r="H4" s="451"/>
      <c r="I4" s="100"/>
      <c r="J4" s="537"/>
    </row>
    <row r="5" spans="2:10" ht="22.5" customHeight="1">
      <c r="B5" s="457" t="str">
        <f>'2-ORÇAMENTO'!B6:G6</f>
        <v xml:space="preserve">ENDEREÇO: RUA JOAQUIM DE  MAGALHÃES, DISTRITO DE BOM SUCESSO </v>
      </c>
      <c r="C5" s="458"/>
      <c r="D5" s="458"/>
      <c r="E5" s="458"/>
      <c r="F5" s="458"/>
      <c r="G5" s="458"/>
      <c r="H5" s="458"/>
      <c r="I5" s="100"/>
      <c r="J5" s="537"/>
    </row>
    <row r="6" spans="2:10" ht="22.5" customHeight="1">
      <c r="B6" s="450" t="str">
        <f>'2-ORÇAMENTO'!B7:G7</f>
        <v>MUNICÍPIO: VÁRZEA GRANDE - MT</v>
      </c>
      <c r="C6" s="451"/>
      <c r="D6" s="451"/>
      <c r="E6" s="451"/>
      <c r="F6" s="451"/>
      <c r="G6" s="451"/>
      <c r="H6" s="451"/>
      <c r="I6" s="100"/>
      <c r="J6" s="537"/>
    </row>
    <row r="7" spans="2:10" ht="22.5" customHeight="1" thickBot="1">
      <c r="B7" s="450" t="str">
        <f>'2-ORÇAMENTO'!B8:G8</f>
        <v>DATA BASE: SINAPI-MT JULHO - COM DESONERAÇÃO / 2021 - BDI - 28,24%</v>
      </c>
      <c r="C7" s="451"/>
      <c r="D7" s="451"/>
      <c r="E7" s="451"/>
      <c r="F7" s="451"/>
      <c r="G7" s="451"/>
      <c r="H7" s="451"/>
      <c r="I7" s="100"/>
      <c r="J7" s="537"/>
    </row>
    <row r="8" spans="2:10" ht="23.25" customHeight="1" thickBot="1">
      <c r="B8" s="466" t="s">
        <v>28</v>
      </c>
      <c r="C8" s="467"/>
      <c r="D8" s="467"/>
      <c r="E8" s="467"/>
      <c r="F8" s="467"/>
      <c r="G8" s="467"/>
      <c r="H8" s="467"/>
      <c r="I8" s="467"/>
      <c r="J8" s="468"/>
    </row>
    <row r="9" spans="2:10" ht="17.25" customHeight="1" thickBot="1">
      <c r="B9" s="452" t="s">
        <v>2</v>
      </c>
      <c r="C9" s="454" t="s">
        <v>11</v>
      </c>
      <c r="D9" s="455" t="s">
        <v>10</v>
      </c>
      <c r="E9" s="456"/>
      <c r="F9" s="461" t="s">
        <v>12</v>
      </c>
      <c r="G9" s="462"/>
      <c r="H9" s="462"/>
      <c r="I9" s="462"/>
      <c r="J9" s="463"/>
    </row>
    <row r="10" spans="2:10" ht="16.5" thickBot="1">
      <c r="B10" s="453"/>
      <c r="C10" s="402"/>
      <c r="D10" s="6" t="s">
        <v>13</v>
      </c>
      <c r="E10" s="7" t="s">
        <v>14</v>
      </c>
      <c r="F10" s="8" t="s">
        <v>3481</v>
      </c>
      <c r="G10" s="9" t="s">
        <v>3482</v>
      </c>
      <c r="H10" s="8" t="s">
        <v>3483</v>
      </c>
      <c r="I10" s="8" t="s">
        <v>7168</v>
      </c>
      <c r="J10" s="8" t="s">
        <v>10</v>
      </c>
    </row>
    <row r="11" spans="2:10" ht="18">
      <c r="B11" s="405" t="str">
        <f>'2-ORÇAMENTO'!B11</f>
        <v>1.0</v>
      </c>
      <c r="C11" s="406" t="str">
        <f>'2-ORÇAMENTO'!E11</f>
        <v xml:space="preserve">ADMINISTRAÇÃO DE OBRA </v>
      </c>
      <c r="D11" s="407">
        <f>'2-ORÇAMENTO'!K16</f>
        <v>59171.16</v>
      </c>
      <c r="E11" s="445">
        <f>D11/$D$53</f>
        <v>5.6997958372578268E-2</v>
      </c>
      <c r="F11" s="1">
        <f t="shared" ref="F11:I11" si="0">$D11*F12</f>
        <v>14792.79</v>
      </c>
      <c r="G11" s="1">
        <f t="shared" si="0"/>
        <v>14792.79</v>
      </c>
      <c r="H11" s="1">
        <f t="shared" si="0"/>
        <v>14792.79</v>
      </c>
      <c r="I11" s="1">
        <f t="shared" si="0"/>
        <v>14792.79</v>
      </c>
      <c r="J11" s="538">
        <f t="shared" ref="J11:J50" si="1">SUM(F11:I11)</f>
        <v>59171.16</v>
      </c>
    </row>
    <row r="12" spans="2:10" ht="18">
      <c r="B12" s="389"/>
      <c r="C12" s="390"/>
      <c r="D12" s="387"/>
      <c r="E12" s="446"/>
      <c r="F12" s="114">
        <v>0.25</v>
      </c>
      <c r="G12" s="114">
        <v>0.25</v>
      </c>
      <c r="H12" s="114">
        <v>0.25</v>
      </c>
      <c r="I12" s="114">
        <v>0.25</v>
      </c>
      <c r="J12" s="539">
        <f t="shared" si="1"/>
        <v>1</v>
      </c>
    </row>
    <row r="13" spans="2:10" ht="18" customHeight="1">
      <c r="B13" s="389" t="str">
        <f>'2-ORÇAMENTO'!B17</f>
        <v>2.0</v>
      </c>
      <c r="C13" s="390" t="str">
        <f>'2-ORÇAMENTO'!E17</f>
        <v>INSTALAÇÕES DE CANTEIRO E SERVIÇOS PRELIMINARES</v>
      </c>
      <c r="D13" s="387">
        <f>'2-ORÇAMENTO'!K23</f>
        <v>18312.71</v>
      </c>
      <c r="E13" s="445">
        <f>D13/$D$53</f>
        <v>1.7640132156765184E-2</v>
      </c>
      <c r="F13" s="1">
        <f>$D13*F14</f>
        <v>18312.71</v>
      </c>
      <c r="G13" s="1"/>
      <c r="H13" s="1"/>
      <c r="I13" s="1"/>
      <c r="J13" s="538">
        <f t="shared" si="1"/>
        <v>18312.71</v>
      </c>
    </row>
    <row r="14" spans="2:10" ht="18">
      <c r="B14" s="389"/>
      <c r="C14" s="390"/>
      <c r="D14" s="387"/>
      <c r="E14" s="446"/>
      <c r="F14" s="114">
        <v>1</v>
      </c>
      <c r="G14" s="114"/>
      <c r="H14" s="114"/>
      <c r="I14" s="114"/>
      <c r="J14" s="539">
        <f t="shared" si="1"/>
        <v>1</v>
      </c>
    </row>
    <row r="15" spans="2:10" ht="18">
      <c r="B15" s="389" t="str">
        <f>'2-ORÇAMENTO'!B24</f>
        <v>3.0</v>
      </c>
      <c r="C15" s="391" t="str">
        <f>'2-ORÇAMENTO'!E24</f>
        <v>MOVIMENTAÇÃO DE SOLO</v>
      </c>
      <c r="D15" s="387">
        <f>'2-ORÇAMENTO'!K26</f>
        <v>10429.24</v>
      </c>
      <c r="E15" s="445">
        <f>D15/$D$53</f>
        <v>1.0046201348387088E-2</v>
      </c>
      <c r="F15" s="1">
        <f>$D15*F16</f>
        <v>2085.848</v>
      </c>
      <c r="G15" s="1">
        <f>$D15*G16</f>
        <v>8343.3919999999998</v>
      </c>
      <c r="H15" s="1"/>
      <c r="I15" s="1"/>
      <c r="J15" s="538">
        <f t="shared" si="1"/>
        <v>10429.24</v>
      </c>
    </row>
    <row r="16" spans="2:10" ht="18">
      <c r="B16" s="389"/>
      <c r="C16" s="390"/>
      <c r="D16" s="387"/>
      <c r="E16" s="446"/>
      <c r="F16" s="114">
        <v>0.2</v>
      </c>
      <c r="G16" s="114">
        <v>0.8</v>
      </c>
      <c r="H16" s="114"/>
      <c r="I16" s="114"/>
      <c r="J16" s="539">
        <f t="shared" si="1"/>
        <v>1</v>
      </c>
    </row>
    <row r="17" spans="2:10" ht="18">
      <c r="B17" s="389" t="str">
        <f>'2-ORÇAMENTO'!B27</f>
        <v>4.0</v>
      </c>
      <c r="C17" s="391" t="str">
        <f>'2-ORÇAMENTO'!E27</f>
        <v>DEMOLIÇÕES E RETIRADAS</v>
      </c>
      <c r="D17" s="387">
        <f>'2-ORÇAMENTO'!K46</f>
        <v>44465.4</v>
      </c>
      <c r="E17" s="445">
        <f>D17/$D$53</f>
        <v>4.2832302395627221E-2</v>
      </c>
      <c r="F17" s="1">
        <f>$D17*F18</f>
        <v>44465.4</v>
      </c>
      <c r="G17" s="1"/>
      <c r="H17" s="1"/>
      <c r="I17" s="1"/>
      <c r="J17" s="538">
        <f t="shared" si="1"/>
        <v>44465.4</v>
      </c>
    </row>
    <row r="18" spans="2:10" ht="18">
      <c r="B18" s="389"/>
      <c r="C18" s="390"/>
      <c r="D18" s="387"/>
      <c r="E18" s="446"/>
      <c r="F18" s="114">
        <v>1</v>
      </c>
      <c r="G18" s="114"/>
      <c r="H18" s="114"/>
      <c r="I18" s="114"/>
      <c r="J18" s="539">
        <f t="shared" si="1"/>
        <v>1</v>
      </c>
    </row>
    <row r="19" spans="2:10" ht="18" customHeight="1">
      <c r="B19" s="389" t="str">
        <f>'2-ORÇAMENTO'!B47</f>
        <v>5.0</v>
      </c>
      <c r="C19" s="390" t="str">
        <f>'2-ORÇAMENTO'!E47</f>
        <v>FUNDAÇÃO</v>
      </c>
      <c r="D19" s="387">
        <f>'2-ORÇAMENTO'!K50</f>
        <v>34696.74</v>
      </c>
      <c r="E19" s="445">
        <f>D19/$D$53</f>
        <v>3.3422419675128406E-2</v>
      </c>
      <c r="F19" s="1">
        <f>$D19*F20</f>
        <v>5204.5109999999995</v>
      </c>
      <c r="G19" s="1">
        <f>$D19*G20</f>
        <v>17348.37</v>
      </c>
      <c r="H19" s="1">
        <f>$D19*H20</f>
        <v>12143.858999999999</v>
      </c>
      <c r="I19" s="1"/>
      <c r="J19" s="538">
        <f t="shared" si="1"/>
        <v>34696.74</v>
      </c>
    </row>
    <row r="20" spans="2:10" ht="18">
      <c r="B20" s="389"/>
      <c r="C20" s="390"/>
      <c r="D20" s="387"/>
      <c r="E20" s="446"/>
      <c r="F20" s="114">
        <v>0.15</v>
      </c>
      <c r="G20" s="114">
        <v>0.5</v>
      </c>
      <c r="H20" s="114">
        <v>0.35</v>
      </c>
      <c r="I20" s="114"/>
      <c r="J20" s="539">
        <f t="shared" si="1"/>
        <v>1</v>
      </c>
    </row>
    <row r="21" spans="2:10" s="310" customFormat="1" ht="18">
      <c r="B21" s="389" t="str">
        <f>'2-ORÇAMENTO'!B51</f>
        <v>6.0</v>
      </c>
      <c r="C21" s="390" t="str">
        <f>'2-ORÇAMENTO'!E51</f>
        <v>SUPERESTRUTURA</v>
      </c>
      <c r="D21" s="387">
        <f>'2-ORÇAMENTO'!K53</f>
        <v>4011.84</v>
      </c>
      <c r="E21" s="445">
        <f>D21/$D$53</f>
        <v>3.8644956312744992E-3</v>
      </c>
      <c r="F21" s="1"/>
      <c r="G21" s="1"/>
      <c r="H21" s="1">
        <f>$D21*H22</f>
        <v>4011.84</v>
      </c>
      <c r="I21" s="1"/>
      <c r="J21" s="538">
        <f t="shared" si="1"/>
        <v>4011.84</v>
      </c>
    </row>
    <row r="22" spans="2:10" s="310" customFormat="1" ht="18">
      <c r="B22" s="389"/>
      <c r="C22" s="390"/>
      <c r="D22" s="387"/>
      <c r="E22" s="446"/>
      <c r="F22" s="114"/>
      <c r="G22" s="114"/>
      <c r="H22" s="114">
        <v>1</v>
      </c>
      <c r="I22" s="114"/>
      <c r="J22" s="539">
        <f t="shared" si="1"/>
        <v>1</v>
      </c>
    </row>
    <row r="23" spans="2:10" ht="18">
      <c r="B23" s="389" t="str">
        <f>'2-ORÇAMENTO'!B54</f>
        <v>7.0</v>
      </c>
      <c r="C23" s="390" t="str">
        <f>'2-ORÇAMENTO'!E54</f>
        <v>FECHAMENTO EM ALVENARIA E CONCRETO</v>
      </c>
      <c r="D23" s="387">
        <f>'2-ORÇAMENTO'!K61</f>
        <v>9883.8799999999992</v>
      </c>
      <c r="E23" s="445">
        <f>D23/$D$53</f>
        <v>9.5208709918743993E-3</v>
      </c>
      <c r="F23" s="1"/>
      <c r="G23" s="1">
        <f>$D23*G24</f>
        <v>4941.9399999999996</v>
      </c>
      <c r="H23" s="1">
        <f>$D23*H24</f>
        <v>4941.9399999999996</v>
      </c>
      <c r="I23" s="1"/>
      <c r="J23" s="538">
        <f t="shared" si="1"/>
        <v>9883.8799999999992</v>
      </c>
    </row>
    <row r="24" spans="2:10" ht="18">
      <c r="B24" s="389"/>
      <c r="C24" s="390"/>
      <c r="D24" s="387"/>
      <c r="E24" s="446"/>
      <c r="F24" s="114"/>
      <c r="G24" s="114">
        <v>0.5</v>
      </c>
      <c r="H24" s="114">
        <v>0.5</v>
      </c>
      <c r="I24" s="114"/>
      <c r="J24" s="539">
        <f t="shared" si="1"/>
        <v>1</v>
      </c>
    </row>
    <row r="25" spans="2:10" ht="18">
      <c r="B25" s="389" t="str">
        <f>'2-ORÇAMENTO'!B62</f>
        <v>8.0</v>
      </c>
      <c r="C25" s="391" t="str">
        <f>'2-ORÇAMENTO'!E62</f>
        <v>REVESTIMENTO INTERNO E EXTERNO</v>
      </c>
      <c r="D25" s="387">
        <f>'2-ORÇAMENTO'!K71</f>
        <v>15266.22</v>
      </c>
      <c r="E25" s="445">
        <f>D25/$D$53</f>
        <v>1.470553175003873E-2</v>
      </c>
      <c r="F25" s="1"/>
      <c r="G25" s="1"/>
      <c r="H25" s="1">
        <f>$D25*H26</f>
        <v>7633.11</v>
      </c>
      <c r="I25" s="1">
        <f>$D25*I26</f>
        <v>7633.11</v>
      </c>
      <c r="J25" s="538">
        <f t="shared" si="1"/>
        <v>15266.22</v>
      </c>
    </row>
    <row r="26" spans="2:10" ht="18">
      <c r="B26" s="389"/>
      <c r="C26" s="390"/>
      <c r="D26" s="387"/>
      <c r="E26" s="446"/>
      <c r="F26" s="114"/>
      <c r="G26" s="114"/>
      <c r="H26" s="114">
        <v>0.5</v>
      </c>
      <c r="I26" s="114">
        <v>0.5</v>
      </c>
      <c r="J26" s="539">
        <f t="shared" si="1"/>
        <v>1</v>
      </c>
    </row>
    <row r="27" spans="2:10" s="310" customFormat="1" ht="18">
      <c r="B27" s="389" t="str">
        <f>'2-ORÇAMENTO'!B72</f>
        <v>9.0</v>
      </c>
      <c r="C27" s="391" t="str">
        <f>'2-ORÇAMENTO'!E72</f>
        <v>COBERTURA</v>
      </c>
      <c r="D27" s="387">
        <f>'2-ORÇAMENTO'!K79</f>
        <v>43573.41</v>
      </c>
      <c r="E27" s="445">
        <f t="shared" ref="E27" si="2">D27/$D$53</f>
        <v>4.197307285054553E-2</v>
      </c>
      <c r="F27" s="1"/>
      <c r="G27" s="1"/>
      <c r="H27" s="1">
        <f>$D27*H28</f>
        <v>21786.705000000002</v>
      </c>
      <c r="I27" s="1">
        <f>$D27*I28</f>
        <v>21786.705000000002</v>
      </c>
      <c r="J27" s="538">
        <f t="shared" si="1"/>
        <v>43573.41</v>
      </c>
    </row>
    <row r="28" spans="2:10" s="310" customFormat="1" ht="18">
      <c r="B28" s="389"/>
      <c r="C28" s="390"/>
      <c r="D28" s="387"/>
      <c r="E28" s="446"/>
      <c r="F28" s="114"/>
      <c r="G28" s="114"/>
      <c r="H28" s="114">
        <v>0.5</v>
      </c>
      <c r="I28" s="114">
        <v>0.5</v>
      </c>
      <c r="J28" s="539">
        <f t="shared" si="1"/>
        <v>1</v>
      </c>
    </row>
    <row r="29" spans="2:10" s="310" customFormat="1" ht="18">
      <c r="B29" s="389" t="str">
        <f>'2-ORÇAMENTO'!B80</f>
        <v>10.0</v>
      </c>
      <c r="C29" s="391" t="str">
        <f>'2-ORÇAMENTO'!E80</f>
        <v>ESQUADRIAS</v>
      </c>
      <c r="D29" s="387">
        <f>'2-ORÇAMENTO'!K86</f>
        <v>25029.06</v>
      </c>
      <c r="E29" s="445">
        <f t="shared" ref="E29" si="3">D29/$D$53</f>
        <v>2.4109808223884133E-2</v>
      </c>
      <c r="F29" s="1"/>
      <c r="G29" s="1"/>
      <c r="H29" s="1"/>
      <c r="I29" s="1">
        <f>$D29*I30</f>
        <v>25029.06</v>
      </c>
      <c r="J29" s="538">
        <f t="shared" si="1"/>
        <v>25029.06</v>
      </c>
    </row>
    <row r="30" spans="2:10" s="310" customFormat="1" ht="18">
      <c r="B30" s="389"/>
      <c r="C30" s="390"/>
      <c r="D30" s="387"/>
      <c r="E30" s="446"/>
      <c r="F30" s="114"/>
      <c r="G30" s="114"/>
      <c r="H30" s="114"/>
      <c r="I30" s="114">
        <v>1</v>
      </c>
      <c r="J30" s="539">
        <f t="shared" si="1"/>
        <v>1</v>
      </c>
    </row>
    <row r="31" spans="2:10" ht="18" customHeight="1">
      <c r="B31" s="389" t="str">
        <f>'2-ORÇAMENTO'!B87</f>
        <v>11.0</v>
      </c>
      <c r="C31" s="390" t="str">
        <f>'2-ORÇAMENTO'!E87</f>
        <v>PISOS INTERNOS E EXTERNOS E CALÇAMENTOS</v>
      </c>
      <c r="D31" s="387">
        <f>'2-ORÇAMENTO'!K90</f>
        <v>116517.36</v>
      </c>
      <c r="E31" s="445">
        <f>D31/$D$53</f>
        <v>0.11223798274299027</v>
      </c>
      <c r="F31" s="1">
        <f t="shared" ref="F31:I35" si="4">$D31*F32</f>
        <v>29129.34</v>
      </c>
      <c r="G31" s="1">
        <f t="shared" si="4"/>
        <v>29129.34</v>
      </c>
      <c r="H31" s="1">
        <f t="shared" si="4"/>
        <v>29129.34</v>
      </c>
      <c r="I31" s="1">
        <f t="shared" si="4"/>
        <v>29129.34</v>
      </c>
      <c r="J31" s="538">
        <f t="shared" si="1"/>
        <v>116517.36</v>
      </c>
    </row>
    <row r="32" spans="2:10" ht="18">
      <c r="B32" s="389"/>
      <c r="C32" s="390"/>
      <c r="D32" s="387"/>
      <c r="E32" s="446"/>
      <c r="F32" s="114">
        <v>0.25</v>
      </c>
      <c r="G32" s="114">
        <v>0.25</v>
      </c>
      <c r="H32" s="114">
        <v>0.25</v>
      </c>
      <c r="I32" s="114">
        <v>0.25</v>
      </c>
      <c r="J32" s="539">
        <f t="shared" si="1"/>
        <v>1</v>
      </c>
    </row>
    <row r="33" spans="2:10" s="310" customFormat="1" ht="18">
      <c r="B33" s="389" t="str">
        <f>'2-ORÇAMENTO'!B91</f>
        <v>12.0</v>
      </c>
      <c r="C33" s="390" t="str">
        <f>'2-ORÇAMENTO'!E91</f>
        <v xml:space="preserve">GRANITOS PARA PEITORIS, SOLEIRAS, DIVISÓRIAS E BANCADAS </v>
      </c>
      <c r="D33" s="387">
        <f>'2-ORÇAMENTO'!K94</f>
        <v>31962.02</v>
      </c>
      <c r="E33" s="445">
        <f>D33/$D$53</f>
        <v>3.0788138773407754E-2</v>
      </c>
      <c r="F33" s="1"/>
      <c r="G33" s="1"/>
      <c r="H33" s="1"/>
      <c r="I33" s="1">
        <f t="shared" si="4"/>
        <v>31962.02</v>
      </c>
      <c r="J33" s="538">
        <f t="shared" si="1"/>
        <v>31962.02</v>
      </c>
    </row>
    <row r="34" spans="2:10" s="310" customFormat="1" ht="18">
      <c r="B34" s="389"/>
      <c r="C34" s="390"/>
      <c r="D34" s="387"/>
      <c r="E34" s="446"/>
      <c r="F34" s="114"/>
      <c r="G34" s="114"/>
      <c r="H34" s="114"/>
      <c r="I34" s="114">
        <v>1</v>
      </c>
      <c r="J34" s="539">
        <f t="shared" si="1"/>
        <v>1</v>
      </c>
    </row>
    <row r="35" spans="2:10" ht="18">
      <c r="B35" s="389" t="str">
        <f>'2-ORÇAMENTO'!B95</f>
        <v>13.0</v>
      </c>
      <c r="C35" s="391" t="str">
        <f>'2-ORÇAMENTO'!E95</f>
        <v>PINTURA INTERNA E EXTERNA</v>
      </c>
      <c r="D35" s="387">
        <f>'2-ORÇAMENTO'!K108</f>
        <v>39382.85</v>
      </c>
      <c r="E35" s="445">
        <f>D35/$D$53</f>
        <v>3.793642113647077E-2</v>
      </c>
      <c r="F35" s="1"/>
      <c r="G35" s="1"/>
      <c r="H35" s="1"/>
      <c r="I35" s="1">
        <f t="shared" si="4"/>
        <v>39382.85</v>
      </c>
      <c r="J35" s="538">
        <f t="shared" si="1"/>
        <v>39382.85</v>
      </c>
    </row>
    <row r="36" spans="2:10" ht="18">
      <c r="B36" s="389"/>
      <c r="C36" s="390"/>
      <c r="D36" s="387"/>
      <c r="E36" s="446"/>
      <c r="F36" s="114"/>
      <c r="G36" s="114"/>
      <c r="H36" s="114"/>
      <c r="I36" s="114">
        <v>1</v>
      </c>
      <c r="J36" s="539">
        <f t="shared" si="1"/>
        <v>1</v>
      </c>
    </row>
    <row r="37" spans="2:10" ht="18">
      <c r="B37" s="389" t="str">
        <f>'2-ORÇAMENTO'!B109</f>
        <v>14.0</v>
      </c>
      <c r="C37" s="391" t="str">
        <f>'2-ORÇAMENTO'!E109</f>
        <v>SERVIÇOS DIVERSOS</v>
      </c>
      <c r="D37" s="387">
        <f>'2-ORÇAMENTO'!K120</f>
        <v>310166.3</v>
      </c>
      <c r="E37" s="445">
        <f>D37/$D$53</f>
        <v>0.29877470470372092</v>
      </c>
      <c r="F37" s="1">
        <f t="shared" ref="F37:H39" si="5">$D37*F38</f>
        <v>93049.89</v>
      </c>
      <c r="G37" s="1">
        <f t="shared" si="5"/>
        <v>124066.52</v>
      </c>
      <c r="H37" s="1">
        <f t="shared" si="5"/>
        <v>93049.89</v>
      </c>
      <c r="I37" s="1"/>
      <c r="J37" s="538">
        <f t="shared" si="1"/>
        <v>310166.3</v>
      </c>
    </row>
    <row r="38" spans="2:10" ht="18">
      <c r="B38" s="389"/>
      <c r="C38" s="390"/>
      <c r="D38" s="387"/>
      <c r="E38" s="446"/>
      <c r="F38" s="114">
        <v>0.3</v>
      </c>
      <c r="G38" s="114">
        <v>0.4</v>
      </c>
      <c r="H38" s="114">
        <v>0.3</v>
      </c>
      <c r="I38" s="114"/>
      <c r="J38" s="539">
        <f t="shared" si="1"/>
        <v>1</v>
      </c>
    </row>
    <row r="39" spans="2:10" s="310" customFormat="1" ht="18">
      <c r="B39" s="389" t="str">
        <f>'2-ORÇAMENTO'!B121</f>
        <v>15.0</v>
      </c>
      <c r="C39" s="391" t="str">
        <f>'2-ORÇAMENTO'!E121</f>
        <v>INSTALAÇÕES HIDROSSANITARIAS</v>
      </c>
      <c r="D39" s="387">
        <f>'2-ORÇAMENTO'!K197</f>
        <v>40837.06</v>
      </c>
      <c r="E39" s="445">
        <f t="shared" ref="E39" si="6">D39/$D$53</f>
        <v>3.9337221814452865E-2</v>
      </c>
      <c r="F39" s="1"/>
      <c r="G39" s="1">
        <f t="shared" si="5"/>
        <v>16334.824000000001</v>
      </c>
      <c r="H39" s="1">
        <f t="shared" si="5"/>
        <v>12251.117999999999</v>
      </c>
      <c r="I39" s="1">
        <f>$D39*I40</f>
        <v>12251.117999999999</v>
      </c>
      <c r="J39" s="538">
        <f t="shared" si="1"/>
        <v>40837.06</v>
      </c>
    </row>
    <row r="40" spans="2:10" s="310" customFormat="1" ht="18">
      <c r="B40" s="389"/>
      <c r="C40" s="390"/>
      <c r="D40" s="387"/>
      <c r="E40" s="446"/>
      <c r="F40" s="114"/>
      <c r="G40" s="114">
        <v>0.4</v>
      </c>
      <c r="H40" s="114">
        <v>0.3</v>
      </c>
      <c r="I40" s="114">
        <v>0.3</v>
      </c>
      <c r="J40" s="539">
        <f t="shared" si="1"/>
        <v>1</v>
      </c>
    </row>
    <row r="41" spans="2:10" s="310" customFormat="1" ht="18">
      <c r="B41" s="389" t="str">
        <f>'2-ORÇAMENTO'!B198</f>
        <v>16.0</v>
      </c>
      <c r="C41" s="391" t="str">
        <f>'2-ORÇAMENTO'!E198</f>
        <v>LOUÇAS E METAIS</v>
      </c>
      <c r="D41" s="387">
        <f>'2-ORÇAMENTO'!K206</f>
        <v>7597.82</v>
      </c>
      <c r="E41" s="445">
        <f t="shared" ref="E41" si="7">D41/$D$53</f>
        <v>7.3187719842291851E-3</v>
      </c>
      <c r="F41" s="1"/>
      <c r="G41" s="1"/>
      <c r="H41" s="1"/>
      <c r="I41" s="1">
        <f t="shared" ref="I41" si="8">$D41*I42</f>
        <v>7597.82</v>
      </c>
      <c r="J41" s="538">
        <f t="shared" si="1"/>
        <v>7597.82</v>
      </c>
    </row>
    <row r="42" spans="2:10" s="310" customFormat="1" ht="18">
      <c r="B42" s="389"/>
      <c r="C42" s="390"/>
      <c r="D42" s="387"/>
      <c r="E42" s="446"/>
      <c r="F42" s="114"/>
      <c r="G42" s="114"/>
      <c r="H42" s="114"/>
      <c r="I42" s="114">
        <v>1</v>
      </c>
      <c r="J42" s="539">
        <f t="shared" si="1"/>
        <v>1</v>
      </c>
    </row>
    <row r="43" spans="2:10" ht="18">
      <c r="B43" s="389" t="str">
        <f>'2-ORÇAMENTO'!B207</f>
        <v>17.0</v>
      </c>
      <c r="C43" s="391" t="str">
        <f>'2-ORÇAMENTO'!E207</f>
        <v>INSTALAÇÕES ELETRICAS</v>
      </c>
      <c r="D43" s="387">
        <f>'2-ORÇAMENTO'!K258</f>
        <v>114530.11</v>
      </c>
      <c r="E43" s="445">
        <f>D43/$D$53</f>
        <v>0.11032371922718449</v>
      </c>
      <c r="F43" s="1"/>
      <c r="G43" s="1">
        <f>$D43*G44</f>
        <v>34359.032999999996</v>
      </c>
      <c r="H43" s="1">
        <f>$D43*H44</f>
        <v>45812.044000000002</v>
      </c>
      <c r="I43" s="1">
        <f>$D43*I44</f>
        <v>34359.032999999996</v>
      </c>
      <c r="J43" s="538">
        <f t="shared" si="1"/>
        <v>114530.10999999999</v>
      </c>
    </row>
    <row r="44" spans="2:10" ht="18">
      <c r="B44" s="389"/>
      <c r="C44" s="390"/>
      <c r="D44" s="387"/>
      <c r="E44" s="446"/>
      <c r="F44" s="114"/>
      <c r="G44" s="114">
        <v>0.3</v>
      </c>
      <c r="H44" s="114">
        <v>0.4</v>
      </c>
      <c r="I44" s="114">
        <v>0.3</v>
      </c>
      <c r="J44" s="539">
        <f t="shared" si="1"/>
        <v>1</v>
      </c>
    </row>
    <row r="45" spans="2:10" ht="18">
      <c r="B45" s="389" t="str">
        <f>'2-ORÇAMENTO'!B259</f>
        <v>18.0</v>
      </c>
      <c r="C45" s="391" t="str">
        <f>'2-ORÇAMENTO'!E259</f>
        <v>PAISAGISMO</v>
      </c>
      <c r="D45" s="387">
        <f>'2-ORÇAMENTO'!K262</f>
        <v>97780.72</v>
      </c>
      <c r="E45" s="445">
        <f>D45/$D$53</f>
        <v>9.4189490424063535E-2</v>
      </c>
      <c r="F45" s="1"/>
      <c r="G45" s="1"/>
      <c r="H45" s="1"/>
      <c r="I45" s="1">
        <f t="shared" ref="I45" si="9">$D45*I46</f>
        <v>97780.72</v>
      </c>
      <c r="J45" s="538">
        <f t="shared" si="1"/>
        <v>97780.72</v>
      </c>
    </row>
    <row r="46" spans="2:10" ht="18">
      <c r="B46" s="389"/>
      <c r="C46" s="390"/>
      <c r="D46" s="387"/>
      <c r="E46" s="446"/>
      <c r="F46" s="114"/>
      <c r="G46" s="114"/>
      <c r="H46" s="114"/>
      <c r="I46" s="114">
        <v>1</v>
      </c>
      <c r="J46" s="539">
        <f t="shared" si="1"/>
        <v>1</v>
      </c>
    </row>
    <row r="47" spans="2:10" s="310" customFormat="1" ht="18">
      <c r="B47" s="389" t="str">
        <f>'2-ORÇAMENTO'!B263</f>
        <v>19.0</v>
      </c>
      <c r="C47" s="391" t="str">
        <f>'2-ORÇAMENTO'!E263</f>
        <v>SISTEMA DE PROTEÇÃO E COMBATE A INCENDIO E PANICO</v>
      </c>
      <c r="D47" s="387">
        <f>'2-ORÇAMENTO'!K265</f>
        <v>230.28</v>
      </c>
      <c r="E47" s="445">
        <f>D47/$D$53</f>
        <v>2.2182241913184267E-4</v>
      </c>
      <c r="F47" s="1"/>
      <c r="G47" s="1"/>
      <c r="H47" s="1"/>
      <c r="I47" s="1">
        <f t="shared" ref="I47" si="10">$D47*I48</f>
        <v>230.28</v>
      </c>
      <c r="J47" s="538">
        <f t="shared" si="1"/>
        <v>230.28</v>
      </c>
    </row>
    <row r="48" spans="2:10" s="310" customFormat="1" ht="18">
      <c r="B48" s="389"/>
      <c r="C48" s="390"/>
      <c r="D48" s="387"/>
      <c r="E48" s="446"/>
      <c r="F48" s="114"/>
      <c r="G48" s="114"/>
      <c r="H48" s="114"/>
      <c r="I48" s="114">
        <v>1</v>
      </c>
      <c r="J48" s="539">
        <f t="shared" si="1"/>
        <v>1</v>
      </c>
    </row>
    <row r="49" spans="2:10" ht="18">
      <c r="B49" s="389" t="str">
        <f>'2-ORÇAMENTO'!B266</f>
        <v>20.0</v>
      </c>
      <c r="C49" s="391" t="str">
        <f>'2-ORÇAMENTO'!E266</f>
        <v>LIMPEZA GERAL DA OBRA</v>
      </c>
      <c r="D49" s="387">
        <f>'2-ORÇAMENTO'!K268</f>
        <v>14283.53</v>
      </c>
      <c r="E49" s="445">
        <f>D49/$D$53</f>
        <v>1.3758933378244957E-2</v>
      </c>
      <c r="F49" s="1"/>
      <c r="G49" s="1"/>
      <c r="H49" s="1"/>
      <c r="I49" s="1">
        <f t="shared" ref="I49" si="11">$D49*I50</f>
        <v>14283.53</v>
      </c>
      <c r="J49" s="538">
        <f t="shared" si="1"/>
        <v>14283.53</v>
      </c>
    </row>
    <row r="50" spans="2:10" ht="18.75" thickBot="1">
      <c r="B50" s="394"/>
      <c r="C50" s="395"/>
      <c r="D50" s="396"/>
      <c r="E50" s="446"/>
      <c r="F50" s="114"/>
      <c r="G50" s="114"/>
      <c r="H50" s="114"/>
      <c r="I50" s="114">
        <v>1</v>
      </c>
      <c r="J50" s="539">
        <f t="shared" si="1"/>
        <v>1</v>
      </c>
    </row>
    <row r="51" spans="2:10" ht="18.75" thickBot="1">
      <c r="B51" s="464" t="s">
        <v>16</v>
      </c>
      <c r="C51" s="465"/>
      <c r="D51" s="106"/>
      <c r="E51" s="103"/>
      <c r="F51" s="111">
        <f>SUM(F11+F13+F19+F15+F17+F23+F25+F31+F35+F37+F43+F45+F49+F41+F39+F33+F29+F27+F47+F21)</f>
        <v>207040.489</v>
      </c>
      <c r="G51" s="111">
        <f>SUM(G11+G13+G19+G15+G17+G23+G25+G31+G35+G37+G43+G45+G49+G41+G39+G33+G29+G27+G47+G21)</f>
        <v>249316.209</v>
      </c>
      <c r="H51" s="111">
        <f>SUM(H11+H13+H19+H15+H17+H23+H25+H31+H35+H37+H43+H45+H49+H41+H39+H33+H29+H27+H47+H21)</f>
        <v>245552.63599999997</v>
      </c>
      <c r="I51" s="111">
        <f>SUM(I11+I13+I19+I15+I17+I23+I25+I31+I35+I37+I43+I45+I49+I41+I39+I33+I29+I27+I47+I21)</f>
        <v>336218.37600000005</v>
      </c>
      <c r="J51" s="540">
        <f>SUM(J11+J13+J19+J15+J17+J23+J25+J31+J35+J37+J43+J45+J49+J41+J39+J33+J29+J27+J47+J21)</f>
        <v>1038127.71</v>
      </c>
    </row>
    <row r="52" spans="2:10" ht="18.75" thickBot="1">
      <c r="B52" s="464" t="s">
        <v>3291</v>
      </c>
      <c r="C52" s="465"/>
      <c r="D52" s="105"/>
      <c r="E52" s="104"/>
      <c r="F52" s="112">
        <f t="shared" ref="F52:J52" si="12">F51/$D$53</f>
        <v>0.1994364344633475</v>
      </c>
      <c r="G52" s="109">
        <f t="shared" si="12"/>
        <v>0.24015947806652807</v>
      </c>
      <c r="H52" s="109">
        <f t="shared" si="12"/>
        <v>0.23653413123901681</v>
      </c>
      <c r="I52" s="109">
        <f t="shared" si="12"/>
        <v>0.3238699562311077</v>
      </c>
      <c r="J52" s="109">
        <f t="shared" si="12"/>
        <v>1</v>
      </c>
    </row>
    <row r="53" spans="2:10" ht="18.75" thickBot="1">
      <c r="B53" s="459" t="s">
        <v>3484</v>
      </c>
      <c r="C53" s="460"/>
      <c r="D53" s="107">
        <f>TRUNC(SUM(D11:D50),2)</f>
        <v>1038127.71</v>
      </c>
      <c r="E53" s="108">
        <f>SUM(E11:E50)</f>
        <v>1</v>
      </c>
      <c r="F53" s="113">
        <f>F51</f>
        <v>207040.489</v>
      </c>
      <c r="G53" s="110">
        <f>G51+F53</f>
        <v>456356.69799999997</v>
      </c>
      <c r="H53" s="110">
        <f>H51+G53</f>
        <v>701909.33399999992</v>
      </c>
      <c r="I53" s="110">
        <f>I51+H53</f>
        <v>1038127.71</v>
      </c>
      <c r="J53" s="110">
        <f>J51</f>
        <v>1038127.71</v>
      </c>
    </row>
    <row r="54" spans="2:10" ht="51.75" customHeight="1">
      <c r="B54" s="20"/>
      <c r="C54" s="100"/>
      <c r="D54" s="21"/>
      <c r="E54" s="100"/>
      <c r="F54" s="100"/>
      <c r="G54" s="100"/>
      <c r="H54" s="100"/>
      <c r="I54" s="100"/>
      <c r="J54" s="537"/>
    </row>
    <row r="55" spans="2:10" ht="18">
      <c r="B55" s="20"/>
      <c r="C55" s="206" t="s">
        <v>6660</v>
      </c>
      <c r="D55" s="22"/>
      <c r="E55" s="100"/>
      <c r="F55" s="100"/>
      <c r="G55" s="100"/>
      <c r="H55" s="100"/>
      <c r="I55" s="100"/>
      <c r="J55" s="537"/>
    </row>
    <row r="56" spans="2:10" ht="15">
      <c r="B56" s="28"/>
      <c r="C56" s="541" t="s">
        <v>6661</v>
      </c>
      <c r="D56" s="293" t="s">
        <v>3494</v>
      </c>
      <c r="E56" s="23"/>
      <c r="F56" s="24"/>
      <c r="G56" s="16"/>
      <c r="H56" s="17"/>
      <c r="I56" s="100"/>
      <c r="J56" s="537"/>
    </row>
    <row r="57" spans="2:10" ht="15.75" thickBot="1">
      <c r="B57" s="115"/>
      <c r="C57" s="134"/>
      <c r="D57" s="25"/>
      <c r="E57" s="26"/>
      <c r="F57" s="27"/>
      <c r="G57" s="18"/>
      <c r="H57" s="19"/>
      <c r="I57" s="542"/>
      <c r="J57" s="543"/>
    </row>
    <row r="58" spans="2:10">
      <c r="B58" s="100"/>
      <c r="C58" s="100"/>
      <c r="D58" s="21"/>
      <c r="E58" s="100"/>
      <c r="F58" s="100"/>
      <c r="G58" s="100"/>
      <c r="H58" s="100"/>
    </row>
  </sheetData>
  <mergeCells count="94">
    <mergeCell ref="B8:J8"/>
    <mergeCell ref="C15:C16"/>
    <mergeCell ref="D15:D16"/>
    <mergeCell ref="D17:D18"/>
    <mergeCell ref="B49:B50"/>
    <mergeCell ref="C49:C50"/>
    <mergeCell ref="D49:D50"/>
    <mergeCell ref="E49:E50"/>
    <mergeCell ref="B37:B38"/>
    <mergeCell ref="C37:C38"/>
    <mergeCell ref="D43:D44"/>
    <mergeCell ref="D45:D46"/>
    <mergeCell ref="E45:E46"/>
    <mergeCell ref="C19:C20"/>
    <mergeCell ref="D19:D20"/>
    <mergeCell ref="C11:C12"/>
    <mergeCell ref="D11:D12"/>
    <mergeCell ref="F9:J9"/>
    <mergeCell ref="B52:C52"/>
    <mergeCell ref="B51:C51"/>
    <mergeCell ref="E37:E38"/>
    <mergeCell ref="B45:B46"/>
    <mergeCell ref="C43:C44"/>
    <mergeCell ref="C45:C46"/>
    <mergeCell ref="C35:C36"/>
    <mergeCell ref="C25:C26"/>
    <mergeCell ref="B31:B32"/>
    <mergeCell ref="C31:C32"/>
    <mergeCell ref="B27:B28"/>
    <mergeCell ref="B29:B30"/>
    <mergeCell ref="B33:B34"/>
    <mergeCell ref="B39:B40"/>
    <mergeCell ref="B53:C53"/>
    <mergeCell ref="E13:E14"/>
    <mergeCell ref="E19:E20"/>
    <mergeCell ref="B23:B24"/>
    <mergeCell ref="C23:C24"/>
    <mergeCell ref="D23:D24"/>
    <mergeCell ref="E23:E24"/>
    <mergeCell ref="B13:B14"/>
    <mergeCell ref="C13:C14"/>
    <mergeCell ref="D13:D14"/>
    <mergeCell ref="B15:B16"/>
    <mergeCell ref="B17:B18"/>
    <mergeCell ref="C17:C18"/>
    <mergeCell ref="B25:B26"/>
    <mergeCell ref="B35:B36"/>
    <mergeCell ref="B43:B44"/>
    <mergeCell ref="C27:C28"/>
    <mergeCell ref="D25:D26"/>
    <mergeCell ref="D35:D36"/>
    <mergeCell ref="E15:E16"/>
    <mergeCell ref="E17:E18"/>
    <mergeCell ref="E25:E26"/>
    <mergeCell ref="E35:E36"/>
    <mergeCell ref="C29:C30"/>
    <mergeCell ref="D27:D28"/>
    <mergeCell ref="D31:D32"/>
    <mergeCell ref="E31:E32"/>
    <mergeCell ref="D29:D30"/>
    <mergeCell ref="E27:E28"/>
    <mergeCell ref="E29:E30"/>
    <mergeCell ref="B47:B48"/>
    <mergeCell ref="C47:C48"/>
    <mergeCell ref="D47:D48"/>
    <mergeCell ref="E47:E48"/>
    <mergeCell ref="C33:C34"/>
    <mergeCell ref="D33:D34"/>
    <mergeCell ref="E33:E34"/>
    <mergeCell ref="C39:C40"/>
    <mergeCell ref="C41:C42"/>
    <mergeCell ref="D39:D40"/>
    <mergeCell ref="D41:D42"/>
    <mergeCell ref="E39:E40"/>
    <mergeCell ref="E41:E42"/>
    <mergeCell ref="E43:E44"/>
    <mergeCell ref="B41:B42"/>
    <mergeCell ref="D37:D38"/>
    <mergeCell ref="B21:B22"/>
    <mergeCell ref="C21:C22"/>
    <mergeCell ref="D21:D22"/>
    <mergeCell ref="E21:E22"/>
    <mergeCell ref="B2:J2"/>
    <mergeCell ref="B7:H7"/>
    <mergeCell ref="B9:B10"/>
    <mergeCell ref="C9:C10"/>
    <mergeCell ref="D9:E9"/>
    <mergeCell ref="B11:B12"/>
    <mergeCell ref="E11:E12"/>
    <mergeCell ref="B3:H3"/>
    <mergeCell ref="B4:H4"/>
    <mergeCell ref="B5:H5"/>
    <mergeCell ref="B6:H6"/>
    <mergeCell ref="B19:B20"/>
  </mergeCells>
  <phoneticPr fontId="33" type="noConversion"/>
  <conditionalFormatting sqref="F1:H1 F3:H7 F9 F28:G28 F30:H32 F34:H38 F40 F42:H42 F10:H20 F52:H1048576 F48:H50 I17:I20 I23:I24 F23:H26 F45:H46 F43:F44">
    <cfRule type="containsText" dxfId="326" priority="740" operator="containsText" text="%">
      <formula>NOT(ISERROR(SEARCH("%",F1)))</formula>
    </cfRule>
  </conditionalFormatting>
  <conditionalFormatting sqref="G11:H12 F11:F16 F28:G28 F30:H32 F34:H38 F40 F42:H42 F13:H20 F52:F53 F48:H50 I17:I20 I23:I24 F23:H26 F45:H46 F43:F44">
    <cfRule type="containsText" dxfId="325" priority="738" operator="containsText" text="%">
      <formula>NOT(ISERROR(SEARCH("%",F11)))</formula>
    </cfRule>
  </conditionalFormatting>
  <conditionalFormatting sqref="G11:H12 F11:F16 F28:G28 F30:H32 F34:H38 F40 F42:H42 F13:H20 F52:F53 F48:H50 I17:I20 I23:I24 F23:H26 F45:H46 F43:F44">
    <cfRule type="containsText" dxfId="324" priority="732" operator="containsText" text="%">
      <formula>NOT(ISERROR(SEARCH("%",F11)))</formula>
    </cfRule>
  </conditionalFormatting>
  <conditionalFormatting sqref="H20">
    <cfRule type="containsText" dxfId="323" priority="691" operator="containsText" text="%">
      <formula>NOT(ISERROR(SEARCH("%",H20)))</formula>
    </cfRule>
  </conditionalFormatting>
  <conditionalFormatting sqref="H20">
    <cfRule type="containsText" dxfId="322" priority="690" operator="containsText" text="%">
      <formula>NOT(ISERROR(SEARCH("%",H20)))</formula>
    </cfRule>
  </conditionalFormatting>
  <conditionalFormatting sqref="H30 H24:H26">
    <cfRule type="containsText" dxfId="321" priority="689" operator="containsText" text="%">
      <formula>NOT(ISERROR(SEARCH("%",H24)))</formula>
    </cfRule>
  </conditionalFormatting>
  <conditionalFormatting sqref="H30 H24:H26">
    <cfRule type="containsText" dxfId="320" priority="688" operator="containsText" text="%">
      <formula>NOT(ISERROR(SEARCH("%",H24)))</formula>
    </cfRule>
  </conditionalFormatting>
  <conditionalFormatting sqref="G31">
    <cfRule type="containsText" dxfId="319" priority="679" operator="containsText" text="%">
      <formula>NOT(ISERROR(SEARCH("%",G31)))</formula>
    </cfRule>
  </conditionalFormatting>
  <conditionalFormatting sqref="G31">
    <cfRule type="containsText" dxfId="318" priority="678" operator="containsText" text="%">
      <formula>NOT(ISERROR(SEARCH("%",G31)))</formula>
    </cfRule>
  </conditionalFormatting>
  <conditionalFormatting sqref="H31">
    <cfRule type="containsText" dxfId="317" priority="677" operator="containsText" text="%">
      <formula>NOT(ISERROR(SEARCH("%",H31)))</formula>
    </cfRule>
  </conditionalFormatting>
  <conditionalFormatting sqref="H31">
    <cfRule type="containsText" dxfId="316" priority="676" operator="containsText" text="%">
      <formula>NOT(ISERROR(SEARCH("%",H31)))</formula>
    </cfRule>
  </conditionalFormatting>
  <conditionalFormatting sqref="H38 H42 H48:H50 H45:H46">
    <cfRule type="containsText" dxfId="315" priority="683" operator="containsText" text="%">
      <formula>NOT(ISERROR(SEARCH("%",H38)))</formula>
    </cfRule>
  </conditionalFormatting>
  <conditionalFormatting sqref="H38 H42 H48:H50 H45:H46">
    <cfRule type="containsText" dxfId="314" priority="682" operator="containsText" text="%">
      <formula>NOT(ISERROR(SEARCH("%",H38)))</formula>
    </cfRule>
  </conditionalFormatting>
  <conditionalFormatting sqref="G23">
    <cfRule type="containsText" dxfId="313" priority="681" operator="containsText" text="%">
      <formula>NOT(ISERROR(SEARCH("%",G23)))</formula>
    </cfRule>
  </conditionalFormatting>
  <conditionalFormatting sqref="G23">
    <cfRule type="containsText" dxfId="312" priority="680" operator="containsText" text="%">
      <formula>NOT(ISERROR(SEARCH("%",G23)))</formula>
    </cfRule>
  </conditionalFormatting>
  <conditionalFormatting sqref="G23">
    <cfRule type="containsText" dxfId="311" priority="675" operator="containsText" text="%">
      <formula>NOT(ISERROR(SEARCH("%",G23)))</formula>
    </cfRule>
  </conditionalFormatting>
  <conditionalFormatting sqref="G23">
    <cfRule type="containsText" dxfId="310" priority="674" operator="containsText" text="%">
      <formula>NOT(ISERROR(SEARCH("%",G23)))</formula>
    </cfRule>
  </conditionalFormatting>
  <conditionalFormatting sqref="G31">
    <cfRule type="containsText" dxfId="309" priority="673" operator="containsText" text="%">
      <formula>NOT(ISERROR(SEARCH("%",G31)))</formula>
    </cfRule>
  </conditionalFormatting>
  <conditionalFormatting sqref="G31">
    <cfRule type="containsText" dxfId="308" priority="672" operator="containsText" text="%">
      <formula>NOT(ISERROR(SEARCH("%",G31)))</formula>
    </cfRule>
  </conditionalFormatting>
  <conditionalFormatting sqref="H31">
    <cfRule type="containsText" dxfId="307" priority="671" operator="containsText" text="%">
      <formula>NOT(ISERROR(SEARCH("%",H31)))</formula>
    </cfRule>
  </conditionalFormatting>
  <conditionalFormatting sqref="H31">
    <cfRule type="containsText" dxfId="306" priority="670" operator="containsText" text="%">
      <formula>NOT(ISERROR(SEARCH("%",H31)))</formula>
    </cfRule>
  </conditionalFormatting>
  <conditionalFormatting sqref="H37">
    <cfRule type="containsText" dxfId="305" priority="669" operator="containsText" text="%">
      <formula>NOT(ISERROR(SEARCH("%",H37)))</formula>
    </cfRule>
  </conditionalFormatting>
  <conditionalFormatting sqref="H37">
    <cfRule type="containsText" dxfId="304" priority="668" operator="containsText" text="%">
      <formula>NOT(ISERROR(SEARCH("%",H37)))</formula>
    </cfRule>
  </conditionalFormatting>
  <conditionalFormatting sqref="G23">
    <cfRule type="containsText" dxfId="303" priority="667" operator="containsText" text="%">
      <formula>NOT(ISERROR(SEARCH("%",G23)))</formula>
    </cfRule>
  </conditionalFormatting>
  <conditionalFormatting sqref="G23">
    <cfRule type="containsText" dxfId="302" priority="666" operator="containsText" text="%">
      <formula>NOT(ISERROR(SEARCH("%",G23)))</formula>
    </cfRule>
  </conditionalFormatting>
  <conditionalFormatting sqref="G31">
    <cfRule type="containsText" dxfId="301" priority="665" operator="containsText" text="%">
      <formula>NOT(ISERROR(SEARCH("%",G31)))</formula>
    </cfRule>
  </conditionalFormatting>
  <conditionalFormatting sqref="G31">
    <cfRule type="containsText" dxfId="300" priority="664" operator="containsText" text="%">
      <formula>NOT(ISERROR(SEARCH("%",G31)))</formula>
    </cfRule>
  </conditionalFormatting>
  <conditionalFormatting sqref="H31">
    <cfRule type="containsText" dxfId="299" priority="663" operator="containsText" text="%">
      <formula>NOT(ISERROR(SEARCH("%",H31)))</formula>
    </cfRule>
  </conditionalFormatting>
  <conditionalFormatting sqref="H31">
    <cfRule type="containsText" dxfId="298" priority="662" operator="containsText" text="%">
      <formula>NOT(ISERROR(SEARCH("%",H31)))</formula>
    </cfRule>
  </conditionalFormatting>
  <conditionalFormatting sqref="H37">
    <cfRule type="containsText" dxfId="297" priority="661" operator="containsText" text="%">
      <formula>NOT(ISERROR(SEARCH("%",H37)))</formula>
    </cfRule>
  </conditionalFormatting>
  <conditionalFormatting sqref="H37">
    <cfRule type="containsText" dxfId="296" priority="660" operator="containsText" text="%">
      <formula>NOT(ISERROR(SEARCH("%",H37)))</formula>
    </cfRule>
  </conditionalFormatting>
  <conditionalFormatting sqref="H35">
    <cfRule type="containsText" dxfId="295" priority="659" operator="containsText" text="%">
      <formula>NOT(ISERROR(SEARCH("%",H35)))</formula>
    </cfRule>
  </conditionalFormatting>
  <conditionalFormatting sqref="H35">
    <cfRule type="containsText" dxfId="294" priority="658" operator="containsText" text="%">
      <formula>NOT(ISERROR(SEARCH("%",H35)))</formula>
    </cfRule>
  </conditionalFormatting>
  <conditionalFormatting sqref="H25">
    <cfRule type="containsText" dxfId="293" priority="657" operator="containsText" text="%">
      <formula>NOT(ISERROR(SEARCH("%",H25)))</formula>
    </cfRule>
  </conditionalFormatting>
  <conditionalFormatting sqref="H25">
    <cfRule type="containsText" dxfId="292" priority="656" operator="containsText" text="%">
      <formula>NOT(ISERROR(SEARCH("%",H25)))</formula>
    </cfRule>
  </conditionalFormatting>
  <conditionalFormatting sqref="H36">
    <cfRule type="containsText" dxfId="291" priority="655" operator="containsText" text="%">
      <formula>NOT(ISERROR(SEARCH("%",H36)))</formula>
    </cfRule>
  </conditionalFormatting>
  <conditionalFormatting sqref="H36">
    <cfRule type="containsText" dxfId="290" priority="654" operator="containsText" text="%">
      <formula>NOT(ISERROR(SEARCH("%",H36)))</formula>
    </cfRule>
  </conditionalFormatting>
  <conditionalFormatting sqref="H35">
    <cfRule type="containsText" dxfId="289" priority="653" operator="containsText" text="%">
      <formula>NOT(ISERROR(SEARCH("%",H35)))</formula>
    </cfRule>
  </conditionalFormatting>
  <conditionalFormatting sqref="H35">
    <cfRule type="containsText" dxfId="288" priority="652" operator="containsText" text="%">
      <formula>NOT(ISERROR(SEARCH("%",H35)))</formula>
    </cfRule>
  </conditionalFormatting>
  <conditionalFormatting sqref="H35">
    <cfRule type="containsText" dxfId="287" priority="651" operator="containsText" text="%">
      <formula>NOT(ISERROR(SEARCH("%",H35)))</formula>
    </cfRule>
  </conditionalFormatting>
  <conditionalFormatting sqref="H35">
    <cfRule type="containsText" dxfId="286" priority="650" operator="containsText" text="%">
      <formula>NOT(ISERROR(SEARCH("%",H35)))</formula>
    </cfRule>
  </conditionalFormatting>
  <conditionalFormatting sqref="I10:I16 I31:I32 I34 I44 I52:I53 I37:I38">
    <cfRule type="containsText" dxfId="285" priority="645" operator="containsText" text="%">
      <formula>NOT(ISERROR(SEARCH("%",I10)))</formula>
    </cfRule>
  </conditionalFormatting>
  <conditionalFormatting sqref="I11:I16 I31:I32 I34 I44 I37:I38">
    <cfRule type="containsText" dxfId="284" priority="644" operator="containsText" text="%">
      <formula>NOT(ISERROR(SEARCH("%",I11)))</formula>
    </cfRule>
  </conditionalFormatting>
  <conditionalFormatting sqref="I11:I16 I31:I32 I34 I44 I37:I38">
    <cfRule type="containsText" dxfId="283" priority="643" operator="containsText" text="%">
      <formula>NOT(ISERROR(SEARCH("%",I11)))</formula>
    </cfRule>
  </conditionalFormatting>
  <conditionalFormatting sqref="I20">
    <cfRule type="containsText" dxfId="282" priority="642" operator="containsText" text="%">
      <formula>NOT(ISERROR(SEARCH("%",I20)))</formula>
    </cfRule>
  </conditionalFormatting>
  <conditionalFormatting sqref="I20">
    <cfRule type="containsText" dxfId="281" priority="641" operator="containsText" text="%">
      <formula>NOT(ISERROR(SEARCH("%",I20)))</formula>
    </cfRule>
  </conditionalFormatting>
  <conditionalFormatting sqref="I24">
    <cfRule type="containsText" dxfId="280" priority="640" operator="containsText" text="%">
      <formula>NOT(ISERROR(SEARCH("%",I24)))</formula>
    </cfRule>
  </conditionalFormatting>
  <conditionalFormatting sqref="I24">
    <cfRule type="containsText" dxfId="279" priority="639" operator="containsText" text="%">
      <formula>NOT(ISERROR(SEARCH("%",I24)))</formula>
    </cfRule>
  </conditionalFormatting>
  <conditionalFormatting sqref="I31">
    <cfRule type="containsText" dxfId="278" priority="636" operator="containsText" text="%">
      <formula>NOT(ISERROR(SEARCH("%",I31)))</formula>
    </cfRule>
  </conditionalFormatting>
  <conditionalFormatting sqref="I31">
    <cfRule type="containsText" dxfId="277" priority="635" operator="containsText" text="%">
      <formula>NOT(ISERROR(SEARCH("%",I31)))</formula>
    </cfRule>
  </conditionalFormatting>
  <conditionalFormatting sqref="I38 I44">
    <cfRule type="containsText" dxfId="276" priority="638" operator="containsText" text="%">
      <formula>NOT(ISERROR(SEARCH("%",I38)))</formula>
    </cfRule>
  </conditionalFormatting>
  <conditionalFormatting sqref="I38 I44">
    <cfRule type="containsText" dxfId="275" priority="637" operator="containsText" text="%">
      <formula>NOT(ISERROR(SEARCH("%",I38)))</formula>
    </cfRule>
  </conditionalFormatting>
  <conditionalFormatting sqref="I31">
    <cfRule type="containsText" dxfId="274" priority="634" operator="containsText" text="%">
      <formula>NOT(ISERROR(SEARCH("%",I31)))</formula>
    </cfRule>
  </conditionalFormatting>
  <conditionalFormatting sqref="I31">
    <cfRule type="containsText" dxfId="273" priority="633" operator="containsText" text="%">
      <formula>NOT(ISERROR(SEARCH("%",I31)))</formula>
    </cfRule>
  </conditionalFormatting>
  <conditionalFormatting sqref="I37">
    <cfRule type="containsText" dxfId="272" priority="632" operator="containsText" text="%">
      <formula>NOT(ISERROR(SEARCH("%",I37)))</formula>
    </cfRule>
  </conditionalFormatting>
  <conditionalFormatting sqref="I37">
    <cfRule type="containsText" dxfId="271" priority="631" operator="containsText" text="%">
      <formula>NOT(ISERROR(SEARCH("%",I37)))</formula>
    </cfRule>
  </conditionalFormatting>
  <conditionalFormatting sqref="I31">
    <cfRule type="containsText" dxfId="270" priority="630" operator="containsText" text="%">
      <formula>NOT(ISERROR(SEARCH("%",I31)))</formula>
    </cfRule>
  </conditionalFormatting>
  <conditionalFormatting sqref="I31">
    <cfRule type="containsText" dxfId="269" priority="629" operator="containsText" text="%">
      <formula>NOT(ISERROR(SEARCH("%",I31)))</formula>
    </cfRule>
  </conditionalFormatting>
  <conditionalFormatting sqref="I37">
    <cfRule type="containsText" dxfId="268" priority="628" operator="containsText" text="%">
      <formula>NOT(ISERROR(SEARCH("%",I37)))</formula>
    </cfRule>
  </conditionalFormatting>
  <conditionalFormatting sqref="I37">
    <cfRule type="containsText" dxfId="267" priority="627" operator="containsText" text="%">
      <formula>NOT(ISERROR(SEARCH("%",I37)))</formula>
    </cfRule>
  </conditionalFormatting>
  <conditionalFormatting sqref="F27:G27">
    <cfRule type="containsText" dxfId="266" priority="505" operator="containsText" text="%">
      <formula>NOT(ISERROR(SEARCH("%",F27)))</formula>
    </cfRule>
  </conditionalFormatting>
  <conditionalFormatting sqref="F27:G27">
    <cfRule type="containsText" dxfId="265" priority="504" operator="containsText" text="%">
      <formula>NOT(ISERROR(SEARCH("%",F27)))</formula>
    </cfRule>
  </conditionalFormatting>
  <conditionalFormatting sqref="J10:J20 J31:J32 J35:J38 J43:J46 J49:J50 J23:J26 J52:J53">
    <cfRule type="containsText" dxfId="264" priority="552" operator="containsText" text="%">
      <formula>NOT(ISERROR(SEARCH("%",J10)))</formula>
    </cfRule>
  </conditionalFormatting>
  <conditionalFormatting sqref="J11:J20 J31:J32 J35:J38 J43:J46 J49:J50 J23:J26">
    <cfRule type="containsText" dxfId="263" priority="551" operator="containsText" text="%">
      <formula>NOT(ISERROR(SEARCH("%",J11)))</formula>
    </cfRule>
  </conditionalFormatting>
  <conditionalFormatting sqref="J11:J20 J31:J32 J35:J38 J43:J46 J49:J50 J23:J26">
    <cfRule type="containsText" dxfId="262" priority="550" operator="containsText" text="%">
      <formula>NOT(ISERROR(SEARCH("%",J11)))</formula>
    </cfRule>
  </conditionalFormatting>
  <conditionalFormatting sqref="J20">
    <cfRule type="containsText" dxfId="261" priority="549" operator="containsText" text="%">
      <formula>NOT(ISERROR(SEARCH("%",J20)))</formula>
    </cfRule>
  </conditionalFormatting>
  <conditionalFormatting sqref="J20">
    <cfRule type="containsText" dxfId="260" priority="548" operator="containsText" text="%">
      <formula>NOT(ISERROR(SEARCH("%",J20)))</formula>
    </cfRule>
  </conditionalFormatting>
  <conditionalFormatting sqref="J24:J26">
    <cfRule type="containsText" dxfId="259" priority="547" operator="containsText" text="%">
      <formula>NOT(ISERROR(SEARCH("%",J24)))</formula>
    </cfRule>
  </conditionalFormatting>
  <conditionalFormatting sqref="J24:J26">
    <cfRule type="containsText" dxfId="258" priority="546" operator="containsText" text="%">
      <formula>NOT(ISERROR(SEARCH("%",J24)))</formula>
    </cfRule>
  </conditionalFormatting>
  <conditionalFormatting sqref="J31">
    <cfRule type="containsText" dxfId="257" priority="543" operator="containsText" text="%">
      <formula>NOT(ISERROR(SEARCH("%",J31)))</formula>
    </cfRule>
  </conditionalFormatting>
  <conditionalFormatting sqref="J31">
    <cfRule type="containsText" dxfId="256" priority="542" operator="containsText" text="%">
      <formula>NOT(ISERROR(SEARCH("%",J31)))</formula>
    </cfRule>
  </conditionalFormatting>
  <conditionalFormatting sqref="J38 J43:J46 J49:J50">
    <cfRule type="containsText" dxfId="255" priority="545" operator="containsText" text="%">
      <formula>NOT(ISERROR(SEARCH("%",J38)))</formula>
    </cfRule>
  </conditionalFormatting>
  <conditionalFormatting sqref="J38 J43:J46 J49:J50">
    <cfRule type="containsText" dxfId="254" priority="544" operator="containsText" text="%">
      <formula>NOT(ISERROR(SEARCH("%",J38)))</formula>
    </cfRule>
  </conditionalFormatting>
  <conditionalFormatting sqref="J31">
    <cfRule type="containsText" dxfId="253" priority="541" operator="containsText" text="%">
      <formula>NOT(ISERROR(SEARCH("%",J31)))</formula>
    </cfRule>
  </conditionalFormatting>
  <conditionalFormatting sqref="J31">
    <cfRule type="containsText" dxfId="252" priority="540" operator="containsText" text="%">
      <formula>NOT(ISERROR(SEARCH("%",J31)))</formula>
    </cfRule>
  </conditionalFormatting>
  <conditionalFormatting sqref="J37">
    <cfRule type="containsText" dxfId="251" priority="539" operator="containsText" text="%">
      <formula>NOT(ISERROR(SEARCH("%",J37)))</formula>
    </cfRule>
  </conditionalFormatting>
  <conditionalFormatting sqref="J37">
    <cfRule type="containsText" dxfId="250" priority="538" operator="containsText" text="%">
      <formula>NOT(ISERROR(SEARCH("%",J37)))</formula>
    </cfRule>
  </conditionalFormatting>
  <conditionalFormatting sqref="J31">
    <cfRule type="containsText" dxfId="249" priority="537" operator="containsText" text="%">
      <formula>NOT(ISERROR(SEARCH("%",J31)))</formula>
    </cfRule>
  </conditionalFormatting>
  <conditionalFormatting sqref="J31">
    <cfRule type="containsText" dxfId="248" priority="536" operator="containsText" text="%">
      <formula>NOT(ISERROR(SEARCH("%",J31)))</formula>
    </cfRule>
  </conditionalFormatting>
  <conditionalFormatting sqref="J37">
    <cfRule type="containsText" dxfId="247" priority="535" operator="containsText" text="%">
      <formula>NOT(ISERROR(SEARCH("%",J37)))</formula>
    </cfRule>
  </conditionalFormatting>
  <conditionalFormatting sqref="J37">
    <cfRule type="containsText" dxfId="246" priority="534" operator="containsText" text="%">
      <formula>NOT(ISERROR(SEARCH("%",J37)))</formula>
    </cfRule>
  </conditionalFormatting>
  <conditionalFormatting sqref="J35">
    <cfRule type="containsText" dxfId="245" priority="533" operator="containsText" text="%">
      <formula>NOT(ISERROR(SEARCH("%",J35)))</formula>
    </cfRule>
  </conditionalFormatting>
  <conditionalFormatting sqref="J35">
    <cfRule type="containsText" dxfId="244" priority="532" operator="containsText" text="%">
      <formula>NOT(ISERROR(SEARCH("%",J35)))</formula>
    </cfRule>
  </conditionalFormatting>
  <conditionalFormatting sqref="J25">
    <cfRule type="containsText" dxfId="243" priority="531" operator="containsText" text="%">
      <formula>NOT(ISERROR(SEARCH("%",J25)))</formula>
    </cfRule>
  </conditionalFormatting>
  <conditionalFormatting sqref="J25">
    <cfRule type="containsText" dxfId="242" priority="530" operator="containsText" text="%">
      <formula>NOT(ISERROR(SEARCH("%",J25)))</formula>
    </cfRule>
  </conditionalFormatting>
  <conditionalFormatting sqref="J36">
    <cfRule type="containsText" dxfId="241" priority="529" operator="containsText" text="%">
      <formula>NOT(ISERROR(SEARCH("%",J36)))</formula>
    </cfRule>
  </conditionalFormatting>
  <conditionalFormatting sqref="J36">
    <cfRule type="containsText" dxfId="240" priority="528" operator="containsText" text="%">
      <formula>NOT(ISERROR(SEARCH("%",J36)))</formula>
    </cfRule>
  </conditionalFormatting>
  <conditionalFormatting sqref="J35">
    <cfRule type="containsText" dxfId="239" priority="527" operator="containsText" text="%">
      <formula>NOT(ISERROR(SEARCH("%",J35)))</formula>
    </cfRule>
  </conditionalFormatting>
  <conditionalFormatting sqref="J35">
    <cfRule type="containsText" dxfId="238" priority="526" operator="containsText" text="%">
      <formula>NOT(ISERROR(SEARCH("%",J35)))</formula>
    </cfRule>
  </conditionalFormatting>
  <conditionalFormatting sqref="J35">
    <cfRule type="containsText" dxfId="237" priority="525" operator="containsText" text="%">
      <formula>NOT(ISERROR(SEARCH("%",J35)))</formula>
    </cfRule>
  </conditionalFormatting>
  <conditionalFormatting sqref="J35">
    <cfRule type="containsText" dxfId="236" priority="524" operator="containsText" text="%">
      <formula>NOT(ISERROR(SEARCH("%",J35)))</formula>
    </cfRule>
  </conditionalFormatting>
  <conditionalFormatting sqref="F27:G27">
    <cfRule type="containsText" dxfId="235" priority="506" operator="containsText" text="%">
      <formula>NOT(ISERROR(SEARCH("%",F27)))</formula>
    </cfRule>
  </conditionalFormatting>
  <conditionalFormatting sqref="F29:H29">
    <cfRule type="containsText" dxfId="234" priority="471" operator="containsText" text="%">
      <formula>NOT(ISERROR(SEARCH("%",F29)))</formula>
    </cfRule>
  </conditionalFormatting>
  <conditionalFormatting sqref="F29:H29">
    <cfRule type="containsText" dxfId="233" priority="470" operator="containsText" text="%">
      <formula>NOT(ISERROR(SEARCH("%",F29)))</formula>
    </cfRule>
  </conditionalFormatting>
  <conditionalFormatting sqref="F29:H29">
    <cfRule type="containsText" dxfId="232" priority="469" operator="containsText" text="%">
      <formula>NOT(ISERROR(SEARCH("%",F29)))</formula>
    </cfRule>
  </conditionalFormatting>
  <conditionalFormatting sqref="H29">
    <cfRule type="containsText" dxfId="231" priority="468" operator="containsText" text="%">
      <formula>NOT(ISERROR(SEARCH("%",H29)))</formula>
    </cfRule>
  </conditionalFormatting>
  <conditionalFormatting sqref="H29">
    <cfRule type="containsText" dxfId="230" priority="467" operator="containsText" text="%">
      <formula>NOT(ISERROR(SEARCH("%",H29)))</formula>
    </cfRule>
  </conditionalFormatting>
  <conditionalFormatting sqref="H29">
    <cfRule type="containsText" dxfId="229" priority="466" operator="containsText" text="%">
      <formula>NOT(ISERROR(SEARCH("%",H29)))</formula>
    </cfRule>
  </conditionalFormatting>
  <conditionalFormatting sqref="H29">
    <cfRule type="containsText" dxfId="228" priority="465" operator="containsText" text="%">
      <formula>NOT(ISERROR(SEARCH("%",H29)))</formula>
    </cfRule>
  </conditionalFormatting>
  <conditionalFormatting sqref="F33:H33">
    <cfRule type="containsText" dxfId="227" priority="436" operator="containsText" text="%">
      <formula>NOT(ISERROR(SEARCH("%",F33)))</formula>
    </cfRule>
  </conditionalFormatting>
  <conditionalFormatting sqref="F33:H33">
    <cfRule type="containsText" dxfId="226" priority="435" operator="containsText" text="%">
      <formula>NOT(ISERROR(SEARCH("%",F33)))</formula>
    </cfRule>
  </conditionalFormatting>
  <conditionalFormatting sqref="F33:H33">
    <cfRule type="containsText" dxfId="225" priority="434" operator="containsText" text="%">
      <formula>NOT(ISERROR(SEARCH("%",F33)))</formula>
    </cfRule>
  </conditionalFormatting>
  <conditionalFormatting sqref="H33">
    <cfRule type="containsText" dxfId="224" priority="433" operator="containsText" text="%">
      <formula>NOT(ISERROR(SEARCH("%",H33)))</formula>
    </cfRule>
  </conditionalFormatting>
  <conditionalFormatting sqref="H33">
    <cfRule type="containsText" dxfId="223" priority="432" operator="containsText" text="%">
      <formula>NOT(ISERROR(SEARCH("%",H33)))</formula>
    </cfRule>
  </conditionalFormatting>
  <conditionalFormatting sqref="H33">
    <cfRule type="containsText" dxfId="222" priority="431" operator="containsText" text="%">
      <formula>NOT(ISERROR(SEARCH("%",H33)))</formula>
    </cfRule>
  </conditionalFormatting>
  <conditionalFormatting sqref="H33">
    <cfRule type="containsText" dxfId="221" priority="430" operator="containsText" text="%">
      <formula>NOT(ISERROR(SEARCH("%",H33)))</formula>
    </cfRule>
  </conditionalFormatting>
  <conditionalFormatting sqref="J33:J34">
    <cfRule type="containsText" dxfId="220" priority="322" operator="containsText" text="%">
      <formula>NOT(ISERROR(SEARCH("%",J33)))</formula>
    </cfRule>
  </conditionalFormatting>
  <conditionalFormatting sqref="J33:J34">
    <cfRule type="containsText" dxfId="219" priority="321" operator="containsText" text="%">
      <formula>NOT(ISERROR(SEARCH("%",J33)))</formula>
    </cfRule>
  </conditionalFormatting>
  <conditionalFormatting sqref="J33:J34">
    <cfRule type="containsText" dxfId="218" priority="320" operator="containsText" text="%">
      <formula>NOT(ISERROR(SEARCH("%",J33)))</formula>
    </cfRule>
  </conditionalFormatting>
  <conditionalFormatting sqref="J47:J48">
    <cfRule type="containsText" dxfId="217" priority="168" operator="containsText" text="%">
      <formula>NOT(ISERROR(SEARCH("%",J47)))</formula>
    </cfRule>
  </conditionalFormatting>
  <conditionalFormatting sqref="J47:J48">
    <cfRule type="containsText" dxfId="216" priority="167" operator="containsText" text="%">
      <formula>NOT(ISERROR(SEARCH("%",J47)))</formula>
    </cfRule>
  </conditionalFormatting>
  <conditionalFormatting sqref="F39">
    <cfRule type="containsText" dxfId="215" priority="401" operator="containsText" text="%">
      <formula>NOT(ISERROR(SEARCH("%",F39)))</formula>
    </cfRule>
  </conditionalFormatting>
  <conditionalFormatting sqref="F39">
    <cfRule type="containsText" dxfId="214" priority="400" operator="containsText" text="%">
      <formula>NOT(ISERROR(SEARCH("%",F39)))</formula>
    </cfRule>
  </conditionalFormatting>
  <conditionalFormatting sqref="F39">
    <cfRule type="containsText" dxfId="213" priority="399" operator="containsText" text="%">
      <formula>NOT(ISERROR(SEARCH("%",F39)))</formula>
    </cfRule>
  </conditionalFormatting>
  <conditionalFormatting sqref="I27:I28">
    <cfRule type="containsText" dxfId="212" priority="243" operator="containsText" text="%">
      <formula>NOT(ISERROR(SEARCH("%",I27)))</formula>
    </cfRule>
  </conditionalFormatting>
  <conditionalFormatting sqref="I27:I28">
    <cfRule type="containsText" dxfId="211" priority="242" operator="containsText" text="%">
      <formula>NOT(ISERROR(SEARCH("%",I27)))</formula>
    </cfRule>
  </conditionalFormatting>
  <conditionalFormatting sqref="F41:H41">
    <cfRule type="containsText" dxfId="210" priority="366" operator="containsText" text="%">
      <formula>NOT(ISERROR(SEARCH("%",F41)))</formula>
    </cfRule>
  </conditionalFormatting>
  <conditionalFormatting sqref="F41:H41">
    <cfRule type="containsText" dxfId="209" priority="365" operator="containsText" text="%">
      <formula>NOT(ISERROR(SEARCH("%",F41)))</formula>
    </cfRule>
  </conditionalFormatting>
  <conditionalFormatting sqref="F41:H41">
    <cfRule type="containsText" dxfId="208" priority="364" operator="containsText" text="%">
      <formula>NOT(ISERROR(SEARCH("%",F41)))</formula>
    </cfRule>
  </conditionalFormatting>
  <conditionalFormatting sqref="H41">
    <cfRule type="containsText" dxfId="207" priority="363" operator="containsText" text="%">
      <formula>NOT(ISERROR(SEARCH("%",H41)))</formula>
    </cfRule>
  </conditionalFormatting>
  <conditionalFormatting sqref="H41">
    <cfRule type="containsText" dxfId="206" priority="362" operator="containsText" text="%">
      <formula>NOT(ISERROR(SEARCH("%",H41)))</formula>
    </cfRule>
  </conditionalFormatting>
  <conditionalFormatting sqref="H41">
    <cfRule type="containsText" dxfId="205" priority="361" operator="containsText" text="%">
      <formula>NOT(ISERROR(SEARCH("%",H41)))</formula>
    </cfRule>
  </conditionalFormatting>
  <conditionalFormatting sqref="H41">
    <cfRule type="containsText" dxfId="204" priority="360" operator="containsText" text="%">
      <formula>NOT(ISERROR(SEARCH("%",H41)))</formula>
    </cfRule>
  </conditionalFormatting>
  <conditionalFormatting sqref="I29">
    <cfRule type="containsText" dxfId="203" priority="230" operator="containsText" text="%">
      <formula>NOT(ISERROR(SEARCH("%",I29)))</formula>
    </cfRule>
  </conditionalFormatting>
  <conditionalFormatting sqref="I29">
    <cfRule type="containsText" dxfId="202" priority="229" operator="containsText" text="%">
      <formula>NOT(ISERROR(SEARCH("%",I29)))</formula>
    </cfRule>
  </conditionalFormatting>
  <conditionalFormatting sqref="I30">
    <cfRule type="containsText" dxfId="201" priority="228" operator="containsText" text="%">
      <formula>NOT(ISERROR(SEARCH("%",I30)))</formula>
    </cfRule>
  </conditionalFormatting>
  <conditionalFormatting sqref="I30">
    <cfRule type="containsText" dxfId="200" priority="227" operator="containsText" text="%">
      <formula>NOT(ISERROR(SEARCH("%",I30)))</formula>
    </cfRule>
  </conditionalFormatting>
  <conditionalFormatting sqref="J27:J28">
    <cfRule type="containsText" dxfId="199" priority="328" operator="containsText" text="%">
      <formula>NOT(ISERROR(SEARCH("%",J27)))</formula>
    </cfRule>
  </conditionalFormatting>
  <conditionalFormatting sqref="J27:J28">
    <cfRule type="containsText" dxfId="198" priority="327" operator="containsText" text="%">
      <formula>NOT(ISERROR(SEARCH("%",J27)))</formula>
    </cfRule>
  </conditionalFormatting>
  <conditionalFormatting sqref="J27:J28">
    <cfRule type="containsText" dxfId="197" priority="326" operator="containsText" text="%">
      <formula>NOT(ISERROR(SEARCH("%",J27)))</formula>
    </cfRule>
  </conditionalFormatting>
  <conditionalFormatting sqref="J29:J30">
    <cfRule type="containsText" dxfId="196" priority="325" operator="containsText" text="%">
      <formula>NOT(ISERROR(SEARCH("%",J29)))</formula>
    </cfRule>
  </conditionalFormatting>
  <conditionalFormatting sqref="J29:J30">
    <cfRule type="containsText" dxfId="195" priority="324" operator="containsText" text="%">
      <formula>NOT(ISERROR(SEARCH("%",J29)))</formula>
    </cfRule>
  </conditionalFormatting>
  <conditionalFormatting sqref="J29:J30">
    <cfRule type="containsText" dxfId="194" priority="323" operator="containsText" text="%">
      <formula>NOT(ISERROR(SEARCH("%",J29)))</formula>
    </cfRule>
  </conditionalFormatting>
  <conditionalFormatting sqref="J39:J40">
    <cfRule type="containsText" dxfId="193" priority="319" operator="containsText" text="%">
      <formula>NOT(ISERROR(SEARCH("%",J39)))</formula>
    </cfRule>
  </conditionalFormatting>
  <conditionalFormatting sqref="J39:J40">
    <cfRule type="containsText" dxfId="192" priority="318" operator="containsText" text="%">
      <formula>NOT(ISERROR(SEARCH("%",J39)))</formula>
    </cfRule>
  </conditionalFormatting>
  <conditionalFormatting sqref="J39:J40">
    <cfRule type="containsText" dxfId="191" priority="317" operator="containsText" text="%">
      <formula>NOT(ISERROR(SEARCH("%",J39)))</formula>
    </cfRule>
  </conditionalFormatting>
  <conditionalFormatting sqref="J41:J42">
    <cfRule type="containsText" dxfId="190" priority="316" operator="containsText" text="%">
      <formula>NOT(ISERROR(SEARCH("%",J41)))</formula>
    </cfRule>
  </conditionalFormatting>
  <conditionalFormatting sqref="J41:J42">
    <cfRule type="containsText" dxfId="189" priority="315" operator="containsText" text="%">
      <formula>NOT(ISERROR(SEARCH("%",J41)))</formula>
    </cfRule>
  </conditionalFormatting>
  <conditionalFormatting sqref="J41:J42">
    <cfRule type="containsText" dxfId="188" priority="314" operator="containsText" text="%">
      <formula>NOT(ISERROR(SEARCH("%",J41)))</formula>
    </cfRule>
  </conditionalFormatting>
  <conditionalFormatting sqref="I43">
    <cfRule type="containsText" dxfId="187" priority="313" operator="containsText" text="%">
      <formula>NOT(ISERROR(SEARCH("%",I43)))</formula>
    </cfRule>
  </conditionalFormatting>
  <conditionalFormatting sqref="I43">
    <cfRule type="containsText" dxfId="186" priority="312" operator="containsText" text="%">
      <formula>NOT(ISERROR(SEARCH("%",I43)))</formula>
    </cfRule>
  </conditionalFormatting>
  <conditionalFormatting sqref="I43">
    <cfRule type="containsText" dxfId="185" priority="311" operator="containsText" text="%">
      <formula>NOT(ISERROR(SEARCH("%",I43)))</formula>
    </cfRule>
  </conditionalFormatting>
  <conditionalFormatting sqref="I43">
    <cfRule type="containsText" dxfId="184" priority="310" operator="containsText" text="%">
      <formula>NOT(ISERROR(SEARCH("%",I43)))</formula>
    </cfRule>
  </conditionalFormatting>
  <conditionalFormatting sqref="I43">
    <cfRule type="containsText" dxfId="183" priority="309" operator="containsText" text="%">
      <formula>NOT(ISERROR(SEARCH("%",I43)))</formula>
    </cfRule>
  </conditionalFormatting>
  <conditionalFormatting sqref="I39:I40">
    <cfRule type="containsText" dxfId="182" priority="303" operator="containsText" text="%">
      <formula>NOT(ISERROR(SEARCH("%",I39)))</formula>
    </cfRule>
  </conditionalFormatting>
  <conditionalFormatting sqref="I39:I40">
    <cfRule type="containsText" dxfId="181" priority="302" operator="containsText" text="%">
      <formula>NOT(ISERROR(SEARCH("%",I39)))</formula>
    </cfRule>
  </conditionalFormatting>
  <conditionalFormatting sqref="I39:I40">
    <cfRule type="containsText" dxfId="180" priority="301" operator="containsText" text="%">
      <formula>NOT(ISERROR(SEARCH("%",I39)))</formula>
    </cfRule>
  </conditionalFormatting>
  <conditionalFormatting sqref="I40">
    <cfRule type="containsText" dxfId="179" priority="300" operator="containsText" text="%">
      <formula>NOT(ISERROR(SEARCH("%",I40)))</formula>
    </cfRule>
  </conditionalFormatting>
  <conditionalFormatting sqref="I40">
    <cfRule type="containsText" dxfId="178" priority="299" operator="containsText" text="%">
      <formula>NOT(ISERROR(SEARCH("%",I40)))</formula>
    </cfRule>
  </conditionalFormatting>
  <conditionalFormatting sqref="I39">
    <cfRule type="containsText" dxfId="177" priority="298" operator="containsText" text="%">
      <formula>NOT(ISERROR(SEARCH("%",I39)))</formula>
    </cfRule>
  </conditionalFormatting>
  <conditionalFormatting sqref="I39">
    <cfRule type="containsText" dxfId="176" priority="297" operator="containsText" text="%">
      <formula>NOT(ISERROR(SEARCH("%",I39)))</formula>
    </cfRule>
  </conditionalFormatting>
  <conditionalFormatting sqref="I39">
    <cfRule type="containsText" dxfId="175" priority="296" operator="containsText" text="%">
      <formula>NOT(ISERROR(SEARCH("%",I39)))</formula>
    </cfRule>
  </conditionalFormatting>
  <conditionalFormatting sqref="I39">
    <cfRule type="containsText" dxfId="174" priority="295" operator="containsText" text="%">
      <formula>NOT(ISERROR(SEARCH("%",I39)))</formula>
    </cfRule>
  </conditionalFormatting>
  <conditionalFormatting sqref="J47:J48">
    <cfRule type="containsText" dxfId="173" priority="169" operator="containsText" text="%">
      <formula>NOT(ISERROR(SEARCH("%",J47)))</formula>
    </cfRule>
  </conditionalFormatting>
  <conditionalFormatting sqref="J47:J48">
    <cfRule type="containsText" dxfId="172" priority="166" operator="containsText" text="%">
      <formula>NOT(ISERROR(SEARCH("%",J47)))</formula>
    </cfRule>
  </conditionalFormatting>
  <conditionalFormatting sqref="J47:J48">
    <cfRule type="containsText" dxfId="171" priority="165" operator="containsText" text="%">
      <formula>NOT(ISERROR(SEARCH("%",J47)))</formula>
    </cfRule>
  </conditionalFormatting>
  <conditionalFormatting sqref="H24">
    <cfRule type="containsText" dxfId="170" priority="264" operator="containsText" text="%">
      <formula>NOT(ISERROR(SEARCH("%",H24)))</formula>
    </cfRule>
  </conditionalFormatting>
  <conditionalFormatting sqref="H24">
    <cfRule type="containsText" dxfId="169" priority="263" operator="containsText" text="%">
      <formula>NOT(ISERROR(SEARCH("%",H24)))</formula>
    </cfRule>
  </conditionalFormatting>
  <conditionalFormatting sqref="H26">
    <cfRule type="containsText" dxfId="168" priority="262" operator="containsText" text="%">
      <formula>NOT(ISERROR(SEARCH("%",H26)))</formula>
    </cfRule>
  </conditionalFormatting>
  <conditionalFormatting sqref="H26">
    <cfRule type="containsText" dxfId="167" priority="261" operator="containsText" text="%">
      <formula>NOT(ISERROR(SEARCH("%",H26)))</formula>
    </cfRule>
  </conditionalFormatting>
  <conditionalFormatting sqref="I25:I26">
    <cfRule type="containsText" dxfId="166" priority="260" operator="containsText" text="%">
      <formula>NOT(ISERROR(SEARCH("%",I25)))</formula>
    </cfRule>
  </conditionalFormatting>
  <conditionalFormatting sqref="I25:I26">
    <cfRule type="containsText" dxfId="165" priority="259" operator="containsText" text="%">
      <formula>NOT(ISERROR(SEARCH("%",I25)))</formula>
    </cfRule>
  </conditionalFormatting>
  <conditionalFormatting sqref="I25:I26">
    <cfRule type="containsText" dxfId="164" priority="258" operator="containsText" text="%">
      <formula>NOT(ISERROR(SEARCH("%",I25)))</formula>
    </cfRule>
  </conditionalFormatting>
  <conditionalFormatting sqref="I26">
    <cfRule type="containsText" dxfId="163" priority="257" operator="containsText" text="%">
      <formula>NOT(ISERROR(SEARCH("%",I26)))</formula>
    </cfRule>
  </conditionalFormatting>
  <conditionalFormatting sqref="I26">
    <cfRule type="containsText" dxfId="162" priority="256" operator="containsText" text="%">
      <formula>NOT(ISERROR(SEARCH("%",I26)))</formula>
    </cfRule>
  </conditionalFormatting>
  <conditionalFormatting sqref="I26">
    <cfRule type="containsText" dxfId="161" priority="255" operator="containsText" text="%">
      <formula>NOT(ISERROR(SEARCH("%",I26)))</formula>
    </cfRule>
  </conditionalFormatting>
  <conditionalFormatting sqref="I26">
    <cfRule type="containsText" dxfId="160" priority="254" operator="containsText" text="%">
      <formula>NOT(ISERROR(SEARCH("%",I26)))</formula>
    </cfRule>
  </conditionalFormatting>
  <conditionalFormatting sqref="H27:H28">
    <cfRule type="containsText" dxfId="159" priority="253" operator="containsText" text="%">
      <formula>NOT(ISERROR(SEARCH("%",H27)))</formula>
    </cfRule>
  </conditionalFormatting>
  <conditionalFormatting sqref="H27:H28">
    <cfRule type="containsText" dxfId="158" priority="252" operator="containsText" text="%">
      <formula>NOT(ISERROR(SEARCH("%",H27)))</formula>
    </cfRule>
  </conditionalFormatting>
  <conditionalFormatting sqref="H27:H28">
    <cfRule type="containsText" dxfId="157" priority="251" operator="containsText" text="%">
      <formula>NOT(ISERROR(SEARCH("%",H27)))</formula>
    </cfRule>
  </conditionalFormatting>
  <conditionalFormatting sqref="H27:H28">
    <cfRule type="containsText" dxfId="156" priority="250" operator="containsText" text="%">
      <formula>NOT(ISERROR(SEARCH("%",H27)))</formula>
    </cfRule>
  </conditionalFormatting>
  <conditionalFormatting sqref="H27:H28">
    <cfRule type="containsText" dxfId="155" priority="249" operator="containsText" text="%">
      <formula>NOT(ISERROR(SEARCH("%",H27)))</formula>
    </cfRule>
  </conditionalFormatting>
  <conditionalFormatting sqref="H27">
    <cfRule type="containsText" dxfId="154" priority="248" operator="containsText" text="%">
      <formula>NOT(ISERROR(SEARCH("%",H27)))</formula>
    </cfRule>
  </conditionalFormatting>
  <conditionalFormatting sqref="H27">
    <cfRule type="containsText" dxfId="153" priority="247" operator="containsText" text="%">
      <formula>NOT(ISERROR(SEARCH("%",H27)))</formula>
    </cfRule>
  </conditionalFormatting>
  <conditionalFormatting sqref="H28">
    <cfRule type="containsText" dxfId="152" priority="246" operator="containsText" text="%">
      <formula>NOT(ISERROR(SEARCH("%",H28)))</formula>
    </cfRule>
  </conditionalFormatting>
  <conditionalFormatting sqref="H28">
    <cfRule type="containsText" dxfId="151" priority="245" operator="containsText" text="%">
      <formula>NOT(ISERROR(SEARCH("%",H28)))</formula>
    </cfRule>
  </conditionalFormatting>
  <conditionalFormatting sqref="I27:I28">
    <cfRule type="containsText" dxfId="150" priority="244" operator="containsText" text="%">
      <formula>NOT(ISERROR(SEARCH("%",I27)))</formula>
    </cfRule>
  </conditionalFormatting>
  <conditionalFormatting sqref="I27:I28">
    <cfRule type="containsText" dxfId="149" priority="241" operator="containsText" text="%">
      <formula>NOT(ISERROR(SEARCH("%",I27)))</formula>
    </cfRule>
  </conditionalFormatting>
  <conditionalFormatting sqref="I27:I28">
    <cfRule type="containsText" dxfId="148" priority="240" operator="containsText" text="%">
      <formula>NOT(ISERROR(SEARCH("%",I27)))</formula>
    </cfRule>
  </conditionalFormatting>
  <conditionalFormatting sqref="I27">
    <cfRule type="containsText" dxfId="147" priority="239" operator="containsText" text="%">
      <formula>NOT(ISERROR(SEARCH("%",I27)))</formula>
    </cfRule>
  </conditionalFormatting>
  <conditionalFormatting sqref="I27">
    <cfRule type="containsText" dxfId="146" priority="238" operator="containsText" text="%">
      <formula>NOT(ISERROR(SEARCH("%",I27)))</formula>
    </cfRule>
  </conditionalFormatting>
  <conditionalFormatting sqref="I28">
    <cfRule type="containsText" dxfId="145" priority="237" operator="containsText" text="%">
      <formula>NOT(ISERROR(SEARCH("%",I28)))</formula>
    </cfRule>
  </conditionalFormatting>
  <conditionalFormatting sqref="I28">
    <cfRule type="containsText" dxfId="144" priority="236" operator="containsText" text="%">
      <formula>NOT(ISERROR(SEARCH("%",I28)))</formula>
    </cfRule>
  </conditionalFormatting>
  <conditionalFormatting sqref="I29:I30">
    <cfRule type="containsText" dxfId="143" priority="235" operator="containsText" text="%">
      <formula>NOT(ISERROR(SEARCH("%",I29)))</formula>
    </cfRule>
  </conditionalFormatting>
  <conditionalFormatting sqref="I29:I30">
    <cfRule type="containsText" dxfId="142" priority="234" operator="containsText" text="%">
      <formula>NOT(ISERROR(SEARCH("%",I29)))</formula>
    </cfRule>
  </conditionalFormatting>
  <conditionalFormatting sqref="I29:I30">
    <cfRule type="containsText" dxfId="141" priority="233" operator="containsText" text="%">
      <formula>NOT(ISERROR(SEARCH("%",I29)))</formula>
    </cfRule>
  </conditionalFormatting>
  <conditionalFormatting sqref="I29:I30">
    <cfRule type="containsText" dxfId="140" priority="232" operator="containsText" text="%">
      <formula>NOT(ISERROR(SEARCH("%",I29)))</formula>
    </cfRule>
  </conditionalFormatting>
  <conditionalFormatting sqref="I29:I30">
    <cfRule type="containsText" dxfId="139" priority="231" operator="containsText" text="%">
      <formula>NOT(ISERROR(SEARCH("%",I29)))</formula>
    </cfRule>
  </conditionalFormatting>
  <conditionalFormatting sqref="F47:H47">
    <cfRule type="containsText" dxfId="138" priority="194" operator="containsText" text="%">
      <formula>NOT(ISERROR(SEARCH("%",F47)))</formula>
    </cfRule>
  </conditionalFormatting>
  <conditionalFormatting sqref="F47:H47">
    <cfRule type="containsText" dxfId="137" priority="193" operator="containsText" text="%">
      <formula>NOT(ISERROR(SEARCH("%",F47)))</formula>
    </cfRule>
  </conditionalFormatting>
  <conditionalFormatting sqref="F47:H47">
    <cfRule type="containsText" dxfId="136" priority="192" operator="containsText" text="%">
      <formula>NOT(ISERROR(SEARCH("%",F47)))</formula>
    </cfRule>
  </conditionalFormatting>
  <conditionalFormatting sqref="H47">
    <cfRule type="containsText" dxfId="135" priority="191" operator="containsText" text="%">
      <formula>NOT(ISERROR(SEARCH("%",H47)))</formula>
    </cfRule>
  </conditionalFormatting>
  <conditionalFormatting sqref="H47">
    <cfRule type="containsText" dxfId="134" priority="190" operator="containsText" text="%">
      <formula>NOT(ISERROR(SEARCH("%",H47)))</formula>
    </cfRule>
  </conditionalFormatting>
  <conditionalFormatting sqref="G51">
    <cfRule type="containsText" dxfId="133" priority="124" operator="containsText" text="%">
      <formula>NOT(ISERROR(SEARCH("%",G51)))</formula>
    </cfRule>
  </conditionalFormatting>
  <conditionalFormatting sqref="G51">
    <cfRule type="containsText" dxfId="132" priority="123" operator="containsText" text="%">
      <formula>NOT(ISERROR(SEARCH("%",G51)))</formula>
    </cfRule>
  </conditionalFormatting>
  <conditionalFormatting sqref="I45">
    <cfRule type="containsText" dxfId="131" priority="76" operator="containsText" text="%">
      <formula>NOT(ISERROR(SEARCH("%",I45)))</formula>
    </cfRule>
  </conditionalFormatting>
  <conditionalFormatting sqref="I45">
    <cfRule type="containsText" dxfId="130" priority="75" operator="containsText" text="%">
      <formula>NOT(ISERROR(SEARCH("%",I45)))</formula>
    </cfRule>
  </conditionalFormatting>
  <conditionalFormatting sqref="I47">
    <cfRule type="containsText" dxfId="129" priority="56" operator="containsText" text="%">
      <formula>NOT(ISERROR(SEARCH("%",I47)))</formula>
    </cfRule>
  </conditionalFormatting>
  <conditionalFormatting sqref="I47">
    <cfRule type="containsText" dxfId="128" priority="55" operator="containsText" text="%">
      <formula>NOT(ISERROR(SEARCH("%",I47)))</formula>
    </cfRule>
  </conditionalFormatting>
  <conditionalFormatting sqref="I47">
    <cfRule type="containsText" dxfId="127" priority="54" operator="containsText" text="%">
      <formula>NOT(ISERROR(SEARCH("%",I47)))</formula>
    </cfRule>
  </conditionalFormatting>
  <conditionalFormatting sqref="I47">
    <cfRule type="containsText" dxfId="126" priority="53" operator="containsText" text="%">
      <formula>NOT(ISERROR(SEARCH("%",I47)))</formula>
    </cfRule>
  </conditionalFormatting>
  <conditionalFormatting sqref="I41">
    <cfRule type="containsText" dxfId="125" priority="42" operator="containsText" text="%">
      <formula>NOT(ISERROR(SEARCH("%",I41)))</formula>
    </cfRule>
  </conditionalFormatting>
  <conditionalFormatting sqref="I41">
    <cfRule type="containsText" dxfId="124" priority="41" operator="containsText" text="%">
      <formula>NOT(ISERROR(SEARCH("%",I41)))</formula>
    </cfRule>
  </conditionalFormatting>
  <conditionalFormatting sqref="F21:I22">
    <cfRule type="containsText" dxfId="123" priority="141" operator="containsText" text="%">
      <formula>NOT(ISERROR(SEARCH("%",F21)))</formula>
    </cfRule>
  </conditionalFormatting>
  <conditionalFormatting sqref="F21:I22">
    <cfRule type="containsText" dxfId="122" priority="140" operator="containsText" text="%">
      <formula>NOT(ISERROR(SEARCH("%",F21)))</formula>
    </cfRule>
  </conditionalFormatting>
  <conditionalFormatting sqref="F21:I22">
    <cfRule type="containsText" dxfId="121" priority="139" operator="containsText" text="%">
      <formula>NOT(ISERROR(SEARCH("%",F21)))</formula>
    </cfRule>
  </conditionalFormatting>
  <conditionalFormatting sqref="F51">
    <cfRule type="containsText" dxfId="120" priority="144" operator="containsText" text="%">
      <formula>NOT(ISERROR(SEARCH("%",F51)))</formula>
    </cfRule>
  </conditionalFormatting>
  <conditionalFormatting sqref="F51">
    <cfRule type="containsText" dxfId="119" priority="143" operator="containsText" text="%">
      <formula>NOT(ISERROR(SEARCH("%",F51)))</formula>
    </cfRule>
  </conditionalFormatting>
  <conditionalFormatting sqref="F51">
    <cfRule type="containsText" dxfId="118" priority="142" operator="containsText" text="%">
      <formula>NOT(ISERROR(SEARCH("%",F51)))</formula>
    </cfRule>
  </conditionalFormatting>
  <conditionalFormatting sqref="H39">
    <cfRule type="containsText" dxfId="117" priority="33" operator="containsText" text="%">
      <formula>NOT(ISERROR(SEARCH("%",H39)))</formula>
    </cfRule>
  </conditionalFormatting>
  <conditionalFormatting sqref="H39">
    <cfRule type="containsText" dxfId="116" priority="32" operator="containsText" text="%">
      <formula>NOT(ISERROR(SEARCH("%",H39)))</formula>
    </cfRule>
  </conditionalFormatting>
  <conditionalFormatting sqref="H22">
    <cfRule type="containsText" dxfId="115" priority="138" operator="containsText" text="%">
      <formula>NOT(ISERROR(SEARCH("%",H22)))</formula>
    </cfRule>
  </conditionalFormatting>
  <conditionalFormatting sqref="H22">
    <cfRule type="containsText" dxfId="114" priority="137" operator="containsText" text="%">
      <formula>NOT(ISERROR(SEARCH("%",H22)))</formula>
    </cfRule>
  </conditionalFormatting>
  <conditionalFormatting sqref="I22">
    <cfRule type="containsText" dxfId="113" priority="136" operator="containsText" text="%">
      <formula>NOT(ISERROR(SEARCH("%",I22)))</formula>
    </cfRule>
  </conditionalFormatting>
  <conditionalFormatting sqref="I22">
    <cfRule type="containsText" dxfId="112" priority="135" operator="containsText" text="%">
      <formula>NOT(ISERROR(SEARCH("%",I22)))</formula>
    </cfRule>
  </conditionalFormatting>
  <conditionalFormatting sqref="J21:J22">
    <cfRule type="containsText" dxfId="111" priority="130" operator="containsText" text="%">
      <formula>NOT(ISERROR(SEARCH("%",J21)))</formula>
    </cfRule>
  </conditionalFormatting>
  <conditionalFormatting sqref="J21:J22">
    <cfRule type="containsText" dxfId="110" priority="129" operator="containsText" text="%">
      <formula>NOT(ISERROR(SEARCH("%",J21)))</formula>
    </cfRule>
  </conditionalFormatting>
  <conditionalFormatting sqref="J21:J22">
    <cfRule type="containsText" dxfId="109" priority="128" operator="containsText" text="%">
      <formula>NOT(ISERROR(SEARCH("%",J21)))</formula>
    </cfRule>
  </conditionalFormatting>
  <conditionalFormatting sqref="J22">
    <cfRule type="containsText" dxfId="108" priority="127" operator="containsText" text="%">
      <formula>NOT(ISERROR(SEARCH("%",J22)))</formula>
    </cfRule>
  </conditionalFormatting>
  <conditionalFormatting sqref="J22">
    <cfRule type="containsText" dxfId="107" priority="126" operator="containsText" text="%">
      <formula>NOT(ISERROR(SEARCH("%",J22)))</formula>
    </cfRule>
  </conditionalFormatting>
  <conditionalFormatting sqref="G51">
    <cfRule type="containsText" dxfId="106" priority="125" operator="containsText" text="%">
      <formula>NOT(ISERROR(SEARCH("%",G51)))</formula>
    </cfRule>
  </conditionalFormatting>
  <conditionalFormatting sqref="H51">
    <cfRule type="containsText" dxfId="105" priority="122" operator="containsText" text="%">
      <formula>NOT(ISERROR(SEARCH("%",H51)))</formula>
    </cfRule>
  </conditionalFormatting>
  <conditionalFormatting sqref="H51">
    <cfRule type="containsText" dxfId="104" priority="121" operator="containsText" text="%">
      <formula>NOT(ISERROR(SEARCH("%",H51)))</formula>
    </cfRule>
  </conditionalFormatting>
  <conditionalFormatting sqref="H51">
    <cfRule type="containsText" dxfId="103" priority="120" operator="containsText" text="%">
      <formula>NOT(ISERROR(SEARCH("%",H51)))</formula>
    </cfRule>
  </conditionalFormatting>
  <conditionalFormatting sqref="I51">
    <cfRule type="containsText" dxfId="102" priority="119" operator="containsText" text="%">
      <formula>NOT(ISERROR(SEARCH("%",I51)))</formula>
    </cfRule>
  </conditionalFormatting>
  <conditionalFormatting sqref="I51">
    <cfRule type="containsText" dxfId="101" priority="118" operator="containsText" text="%">
      <formula>NOT(ISERROR(SEARCH("%",I51)))</formula>
    </cfRule>
  </conditionalFormatting>
  <conditionalFormatting sqref="I51">
    <cfRule type="containsText" dxfId="100" priority="117" operator="containsText" text="%">
      <formula>NOT(ISERROR(SEARCH("%",I51)))</formula>
    </cfRule>
  </conditionalFormatting>
  <conditionalFormatting sqref="J51">
    <cfRule type="containsText" dxfId="99" priority="110" operator="containsText" text="%">
      <formula>NOT(ISERROR(SEARCH("%",J51)))</formula>
    </cfRule>
  </conditionalFormatting>
  <conditionalFormatting sqref="J51">
    <cfRule type="containsText" dxfId="98" priority="109" operator="containsText" text="%">
      <formula>NOT(ISERROR(SEARCH("%",J51)))</formula>
    </cfRule>
  </conditionalFormatting>
  <conditionalFormatting sqref="J51">
    <cfRule type="containsText" dxfId="97" priority="108" operator="containsText" text="%">
      <formula>NOT(ISERROR(SEARCH("%",J51)))</formula>
    </cfRule>
  </conditionalFormatting>
  <conditionalFormatting sqref="I33">
    <cfRule type="containsText" dxfId="96" priority="107" operator="containsText" text="%">
      <formula>NOT(ISERROR(SEARCH("%",I33)))</formula>
    </cfRule>
  </conditionalFormatting>
  <conditionalFormatting sqref="I33">
    <cfRule type="containsText" dxfId="95" priority="106" operator="containsText" text="%">
      <formula>NOT(ISERROR(SEARCH("%",I33)))</formula>
    </cfRule>
  </conditionalFormatting>
  <conditionalFormatting sqref="I33">
    <cfRule type="containsText" dxfId="94" priority="105" operator="containsText" text="%">
      <formula>NOT(ISERROR(SEARCH("%",I33)))</formula>
    </cfRule>
  </conditionalFormatting>
  <conditionalFormatting sqref="I33">
    <cfRule type="containsText" dxfId="93" priority="104" operator="containsText" text="%">
      <formula>NOT(ISERROR(SEARCH("%",I33)))</formula>
    </cfRule>
  </conditionalFormatting>
  <conditionalFormatting sqref="I33">
    <cfRule type="containsText" dxfId="92" priority="103" operator="containsText" text="%">
      <formula>NOT(ISERROR(SEARCH("%",I33)))</formula>
    </cfRule>
  </conditionalFormatting>
  <conditionalFormatting sqref="I33">
    <cfRule type="containsText" dxfId="91" priority="102" operator="containsText" text="%">
      <formula>NOT(ISERROR(SEARCH("%",I33)))</formula>
    </cfRule>
  </conditionalFormatting>
  <conditionalFormatting sqref="I33">
    <cfRule type="containsText" dxfId="90" priority="101" operator="containsText" text="%">
      <formula>NOT(ISERROR(SEARCH("%",I33)))</formula>
    </cfRule>
  </conditionalFormatting>
  <conditionalFormatting sqref="I33">
    <cfRule type="containsText" dxfId="89" priority="100" operator="containsText" text="%">
      <formula>NOT(ISERROR(SEARCH("%",I33)))</formula>
    </cfRule>
  </conditionalFormatting>
  <conditionalFormatting sqref="I33">
    <cfRule type="containsText" dxfId="88" priority="99" operator="containsText" text="%">
      <formula>NOT(ISERROR(SEARCH("%",I33)))</formula>
    </cfRule>
  </conditionalFormatting>
  <conditionalFormatting sqref="I36">
    <cfRule type="containsText" dxfId="87" priority="98" operator="containsText" text="%">
      <formula>NOT(ISERROR(SEARCH("%",I36)))</formula>
    </cfRule>
  </conditionalFormatting>
  <conditionalFormatting sqref="I36">
    <cfRule type="containsText" dxfId="86" priority="97" operator="containsText" text="%">
      <formula>NOT(ISERROR(SEARCH("%",I36)))</formula>
    </cfRule>
  </conditionalFormatting>
  <conditionalFormatting sqref="I36">
    <cfRule type="containsText" dxfId="85" priority="96" operator="containsText" text="%">
      <formula>NOT(ISERROR(SEARCH("%",I36)))</formula>
    </cfRule>
  </conditionalFormatting>
  <conditionalFormatting sqref="I35">
    <cfRule type="containsText" dxfId="84" priority="95" operator="containsText" text="%">
      <formula>NOT(ISERROR(SEARCH("%",I35)))</formula>
    </cfRule>
  </conditionalFormatting>
  <conditionalFormatting sqref="I35">
    <cfRule type="containsText" dxfId="83" priority="94" operator="containsText" text="%">
      <formula>NOT(ISERROR(SEARCH("%",I35)))</formula>
    </cfRule>
  </conditionalFormatting>
  <conditionalFormatting sqref="I35">
    <cfRule type="containsText" dxfId="82" priority="93" operator="containsText" text="%">
      <formula>NOT(ISERROR(SEARCH("%",I35)))</formula>
    </cfRule>
  </conditionalFormatting>
  <conditionalFormatting sqref="I35">
    <cfRule type="containsText" dxfId="81" priority="92" operator="containsText" text="%">
      <formula>NOT(ISERROR(SEARCH("%",I35)))</formula>
    </cfRule>
  </conditionalFormatting>
  <conditionalFormatting sqref="I35">
    <cfRule type="containsText" dxfId="80" priority="91" operator="containsText" text="%">
      <formula>NOT(ISERROR(SEARCH("%",I35)))</formula>
    </cfRule>
  </conditionalFormatting>
  <conditionalFormatting sqref="I35">
    <cfRule type="containsText" dxfId="79" priority="90" operator="containsText" text="%">
      <formula>NOT(ISERROR(SEARCH("%",I35)))</formula>
    </cfRule>
  </conditionalFormatting>
  <conditionalFormatting sqref="I35">
    <cfRule type="containsText" dxfId="78" priority="89" operator="containsText" text="%">
      <formula>NOT(ISERROR(SEARCH("%",I35)))</formula>
    </cfRule>
  </conditionalFormatting>
  <conditionalFormatting sqref="I35">
    <cfRule type="containsText" dxfId="77" priority="88" operator="containsText" text="%">
      <formula>NOT(ISERROR(SEARCH("%",I35)))</formula>
    </cfRule>
  </conditionalFormatting>
  <conditionalFormatting sqref="I35">
    <cfRule type="containsText" dxfId="76" priority="87" operator="containsText" text="%">
      <formula>NOT(ISERROR(SEARCH("%",I35)))</formula>
    </cfRule>
  </conditionalFormatting>
  <conditionalFormatting sqref="I46">
    <cfRule type="containsText" dxfId="75" priority="86" operator="containsText" text="%">
      <formula>NOT(ISERROR(SEARCH("%",I46)))</formula>
    </cfRule>
  </conditionalFormatting>
  <conditionalFormatting sqref="I46">
    <cfRule type="containsText" dxfId="74" priority="85" operator="containsText" text="%">
      <formula>NOT(ISERROR(SEARCH("%",I46)))</formula>
    </cfRule>
  </conditionalFormatting>
  <conditionalFormatting sqref="I46">
    <cfRule type="containsText" dxfId="73" priority="84" operator="containsText" text="%">
      <formula>NOT(ISERROR(SEARCH("%",I46)))</formula>
    </cfRule>
  </conditionalFormatting>
  <conditionalFormatting sqref="I45">
    <cfRule type="containsText" dxfId="72" priority="83" operator="containsText" text="%">
      <formula>NOT(ISERROR(SEARCH("%",I45)))</formula>
    </cfRule>
  </conditionalFormatting>
  <conditionalFormatting sqref="I45">
    <cfRule type="containsText" dxfId="71" priority="82" operator="containsText" text="%">
      <formula>NOT(ISERROR(SEARCH("%",I45)))</formula>
    </cfRule>
  </conditionalFormatting>
  <conditionalFormatting sqref="I45">
    <cfRule type="containsText" dxfId="70" priority="81" operator="containsText" text="%">
      <formula>NOT(ISERROR(SEARCH("%",I45)))</formula>
    </cfRule>
  </conditionalFormatting>
  <conditionalFormatting sqref="I45">
    <cfRule type="containsText" dxfId="69" priority="80" operator="containsText" text="%">
      <formula>NOT(ISERROR(SEARCH("%",I45)))</formula>
    </cfRule>
  </conditionalFormatting>
  <conditionalFormatting sqref="I45">
    <cfRule type="containsText" dxfId="68" priority="79" operator="containsText" text="%">
      <formula>NOT(ISERROR(SEARCH("%",I45)))</formula>
    </cfRule>
  </conditionalFormatting>
  <conditionalFormatting sqref="I45">
    <cfRule type="containsText" dxfId="67" priority="78" operator="containsText" text="%">
      <formula>NOT(ISERROR(SEARCH("%",I45)))</formula>
    </cfRule>
  </conditionalFormatting>
  <conditionalFormatting sqref="I45">
    <cfRule type="containsText" dxfId="66" priority="77" operator="containsText" text="%">
      <formula>NOT(ISERROR(SEARCH("%",I45)))</formula>
    </cfRule>
  </conditionalFormatting>
  <conditionalFormatting sqref="I50">
    <cfRule type="containsText" dxfId="65" priority="74" operator="containsText" text="%">
      <formula>NOT(ISERROR(SEARCH("%",I50)))</formula>
    </cfRule>
  </conditionalFormatting>
  <conditionalFormatting sqref="I50">
    <cfRule type="containsText" dxfId="64" priority="73" operator="containsText" text="%">
      <formula>NOT(ISERROR(SEARCH("%",I50)))</formula>
    </cfRule>
  </conditionalFormatting>
  <conditionalFormatting sqref="I50">
    <cfRule type="containsText" dxfId="63" priority="72" operator="containsText" text="%">
      <formula>NOT(ISERROR(SEARCH("%",I50)))</formula>
    </cfRule>
  </conditionalFormatting>
  <conditionalFormatting sqref="I49">
    <cfRule type="containsText" dxfId="62" priority="71" operator="containsText" text="%">
      <formula>NOT(ISERROR(SEARCH("%",I49)))</formula>
    </cfRule>
  </conditionalFormatting>
  <conditionalFormatting sqref="I49">
    <cfRule type="containsText" dxfId="61" priority="70" operator="containsText" text="%">
      <formula>NOT(ISERROR(SEARCH("%",I49)))</formula>
    </cfRule>
  </conditionalFormatting>
  <conditionalFormatting sqref="I49">
    <cfRule type="containsText" dxfId="60" priority="69" operator="containsText" text="%">
      <formula>NOT(ISERROR(SEARCH("%",I49)))</formula>
    </cfRule>
  </conditionalFormatting>
  <conditionalFormatting sqref="I49">
    <cfRule type="containsText" dxfId="59" priority="68" operator="containsText" text="%">
      <formula>NOT(ISERROR(SEARCH("%",I49)))</formula>
    </cfRule>
  </conditionalFormatting>
  <conditionalFormatting sqref="I49">
    <cfRule type="containsText" dxfId="58" priority="67" operator="containsText" text="%">
      <formula>NOT(ISERROR(SEARCH("%",I49)))</formula>
    </cfRule>
  </conditionalFormatting>
  <conditionalFormatting sqref="I49">
    <cfRule type="containsText" dxfId="57" priority="66" operator="containsText" text="%">
      <formula>NOT(ISERROR(SEARCH("%",I49)))</formula>
    </cfRule>
  </conditionalFormatting>
  <conditionalFormatting sqref="I49">
    <cfRule type="containsText" dxfId="56" priority="65" operator="containsText" text="%">
      <formula>NOT(ISERROR(SEARCH("%",I49)))</formula>
    </cfRule>
  </conditionalFormatting>
  <conditionalFormatting sqref="I49">
    <cfRule type="containsText" dxfId="55" priority="64" operator="containsText" text="%">
      <formula>NOT(ISERROR(SEARCH("%",I49)))</formula>
    </cfRule>
  </conditionalFormatting>
  <conditionalFormatting sqref="I49">
    <cfRule type="containsText" dxfId="54" priority="63" operator="containsText" text="%">
      <formula>NOT(ISERROR(SEARCH("%",I49)))</formula>
    </cfRule>
  </conditionalFormatting>
  <conditionalFormatting sqref="I48">
    <cfRule type="containsText" dxfId="53" priority="62" operator="containsText" text="%">
      <formula>NOT(ISERROR(SEARCH("%",I48)))</formula>
    </cfRule>
  </conditionalFormatting>
  <conditionalFormatting sqref="I48">
    <cfRule type="containsText" dxfId="52" priority="61" operator="containsText" text="%">
      <formula>NOT(ISERROR(SEARCH("%",I48)))</formula>
    </cfRule>
  </conditionalFormatting>
  <conditionalFormatting sqref="I48">
    <cfRule type="containsText" dxfId="51" priority="60" operator="containsText" text="%">
      <formula>NOT(ISERROR(SEARCH("%",I48)))</formula>
    </cfRule>
  </conditionalFormatting>
  <conditionalFormatting sqref="I47">
    <cfRule type="containsText" dxfId="50" priority="59" operator="containsText" text="%">
      <formula>NOT(ISERROR(SEARCH("%",I47)))</formula>
    </cfRule>
  </conditionalFormatting>
  <conditionalFormatting sqref="I47">
    <cfRule type="containsText" dxfId="49" priority="58" operator="containsText" text="%">
      <formula>NOT(ISERROR(SEARCH("%",I47)))</formula>
    </cfRule>
  </conditionalFormatting>
  <conditionalFormatting sqref="I47">
    <cfRule type="containsText" dxfId="48" priority="57" operator="containsText" text="%">
      <formula>NOT(ISERROR(SEARCH("%",I47)))</formula>
    </cfRule>
  </conditionalFormatting>
  <conditionalFormatting sqref="I47">
    <cfRule type="containsText" dxfId="47" priority="52" operator="containsText" text="%">
      <formula>NOT(ISERROR(SEARCH("%",I47)))</formula>
    </cfRule>
  </conditionalFormatting>
  <conditionalFormatting sqref="I47">
    <cfRule type="containsText" dxfId="46" priority="51" operator="containsText" text="%">
      <formula>NOT(ISERROR(SEARCH("%",I47)))</formula>
    </cfRule>
  </conditionalFormatting>
  <conditionalFormatting sqref="I42">
    <cfRule type="containsText" dxfId="45" priority="50" operator="containsText" text="%">
      <formula>NOT(ISERROR(SEARCH("%",I42)))</formula>
    </cfRule>
  </conditionalFormatting>
  <conditionalFormatting sqref="I42">
    <cfRule type="containsText" dxfId="44" priority="49" operator="containsText" text="%">
      <formula>NOT(ISERROR(SEARCH("%",I42)))</formula>
    </cfRule>
  </conditionalFormatting>
  <conditionalFormatting sqref="I42">
    <cfRule type="containsText" dxfId="43" priority="48" operator="containsText" text="%">
      <formula>NOT(ISERROR(SEARCH("%",I42)))</formula>
    </cfRule>
  </conditionalFormatting>
  <conditionalFormatting sqref="I41">
    <cfRule type="containsText" dxfId="42" priority="47" operator="containsText" text="%">
      <formula>NOT(ISERROR(SEARCH("%",I41)))</formula>
    </cfRule>
  </conditionalFormatting>
  <conditionalFormatting sqref="I41">
    <cfRule type="containsText" dxfId="41" priority="46" operator="containsText" text="%">
      <formula>NOT(ISERROR(SEARCH("%",I41)))</formula>
    </cfRule>
  </conditionalFormatting>
  <conditionalFormatting sqref="I41">
    <cfRule type="containsText" dxfId="40" priority="45" operator="containsText" text="%">
      <formula>NOT(ISERROR(SEARCH("%",I41)))</formula>
    </cfRule>
  </conditionalFormatting>
  <conditionalFormatting sqref="I41">
    <cfRule type="containsText" dxfId="39" priority="44" operator="containsText" text="%">
      <formula>NOT(ISERROR(SEARCH("%",I41)))</formula>
    </cfRule>
  </conditionalFormatting>
  <conditionalFormatting sqref="I41">
    <cfRule type="containsText" dxfId="38" priority="43" operator="containsText" text="%">
      <formula>NOT(ISERROR(SEARCH("%",I41)))</formula>
    </cfRule>
  </conditionalFormatting>
  <conditionalFormatting sqref="I41">
    <cfRule type="containsText" dxfId="37" priority="40" operator="containsText" text="%">
      <formula>NOT(ISERROR(SEARCH("%",I41)))</formula>
    </cfRule>
  </conditionalFormatting>
  <conditionalFormatting sqref="I41">
    <cfRule type="containsText" dxfId="36" priority="39" operator="containsText" text="%">
      <formula>NOT(ISERROR(SEARCH("%",I41)))</formula>
    </cfRule>
  </conditionalFormatting>
  <conditionalFormatting sqref="H39:H40">
    <cfRule type="containsText" dxfId="35" priority="38" operator="containsText" text="%">
      <formula>NOT(ISERROR(SEARCH("%",H39)))</formula>
    </cfRule>
  </conditionalFormatting>
  <conditionalFormatting sqref="H39:H40">
    <cfRule type="containsText" dxfId="34" priority="37" operator="containsText" text="%">
      <formula>NOT(ISERROR(SEARCH("%",H39)))</formula>
    </cfRule>
  </conditionalFormatting>
  <conditionalFormatting sqref="H39:H40">
    <cfRule type="containsText" dxfId="33" priority="36" operator="containsText" text="%">
      <formula>NOT(ISERROR(SEARCH("%",H39)))</formula>
    </cfRule>
  </conditionalFormatting>
  <conditionalFormatting sqref="H40">
    <cfRule type="containsText" dxfId="32" priority="35" operator="containsText" text="%">
      <formula>NOT(ISERROR(SEARCH("%",H40)))</formula>
    </cfRule>
  </conditionalFormatting>
  <conditionalFormatting sqref="H40">
    <cfRule type="containsText" dxfId="31" priority="34" operator="containsText" text="%">
      <formula>NOT(ISERROR(SEARCH("%",H40)))</formula>
    </cfRule>
  </conditionalFormatting>
  <conditionalFormatting sqref="H39">
    <cfRule type="containsText" dxfId="30" priority="31" operator="containsText" text="%">
      <formula>NOT(ISERROR(SEARCH("%",H39)))</formula>
    </cfRule>
  </conditionalFormatting>
  <conditionalFormatting sqref="H39">
    <cfRule type="containsText" dxfId="29" priority="30" operator="containsText" text="%">
      <formula>NOT(ISERROR(SEARCH("%",H39)))</formula>
    </cfRule>
  </conditionalFormatting>
  <conditionalFormatting sqref="G39:G40">
    <cfRule type="containsText" dxfId="28" priority="29" operator="containsText" text="%">
      <formula>NOT(ISERROR(SEARCH("%",G39)))</formula>
    </cfRule>
  </conditionalFormatting>
  <conditionalFormatting sqref="G39:G40">
    <cfRule type="containsText" dxfId="27" priority="28" operator="containsText" text="%">
      <formula>NOT(ISERROR(SEARCH("%",G39)))</formula>
    </cfRule>
  </conditionalFormatting>
  <conditionalFormatting sqref="G39:G40">
    <cfRule type="containsText" dxfId="26" priority="27" operator="containsText" text="%">
      <formula>NOT(ISERROR(SEARCH("%",G39)))</formula>
    </cfRule>
  </conditionalFormatting>
  <conditionalFormatting sqref="G40">
    <cfRule type="containsText" dxfId="25" priority="26" operator="containsText" text="%">
      <formula>NOT(ISERROR(SEARCH("%",G40)))</formula>
    </cfRule>
  </conditionalFormatting>
  <conditionalFormatting sqref="G40">
    <cfRule type="containsText" dxfId="24" priority="25" operator="containsText" text="%">
      <formula>NOT(ISERROR(SEARCH("%",G40)))</formula>
    </cfRule>
  </conditionalFormatting>
  <conditionalFormatting sqref="G39">
    <cfRule type="containsText" dxfId="23" priority="24" operator="containsText" text="%">
      <formula>NOT(ISERROR(SEARCH("%",G39)))</formula>
    </cfRule>
  </conditionalFormatting>
  <conditionalFormatting sqref="G39">
    <cfRule type="containsText" dxfId="22" priority="23" operator="containsText" text="%">
      <formula>NOT(ISERROR(SEARCH("%",G39)))</formula>
    </cfRule>
  </conditionalFormatting>
  <conditionalFormatting sqref="G39">
    <cfRule type="containsText" dxfId="21" priority="22" operator="containsText" text="%">
      <formula>NOT(ISERROR(SEARCH("%",G39)))</formula>
    </cfRule>
  </conditionalFormatting>
  <conditionalFormatting sqref="G39">
    <cfRule type="containsText" dxfId="20" priority="21" operator="containsText" text="%">
      <formula>NOT(ISERROR(SEARCH("%",G39)))</formula>
    </cfRule>
  </conditionalFormatting>
  <conditionalFormatting sqref="H44">
    <cfRule type="containsText" dxfId="19" priority="20" operator="containsText" text="%">
      <formula>NOT(ISERROR(SEARCH("%",H44)))</formula>
    </cfRule>
  </conditionalFormatting>
  <conditionalFormatting sqref="H44">
    <cfRule type="containsText" dxfId="18" priority="19" operator="containsText" text="%">
      <formula>NOT(ISERROR(SEARCH("%",H44)))</formula>
    </cfRule>
  </conditionalFormatting>
  <conditionalFormatting sqref="H44">
    <cfRule type="containsText" dxfId="17" priority="18" operator="containsText" text="%">
      <formula>NOT(ISERROR(SEARCH("%",H44)))</formula>
    </cfRule>
  </conditionalFormatting>
  <conditionalFormatting sqref="H44">
    <cfRule type="containsText" dxfId="16" priority="17" operator="containsText" text="%">
      <formula>NOT(ISERROR(SEARCH("%",H44)))</formula>
    </cfRule>
  </conditionalFormatting>
  <conditionalFormatting sqref="H44">
    <cfRule type="containsText" dxfId="15" priority="16" operator="containsText" text="%">
      <formula>NOT(ISERROR(SEARCH("%",H44)))</formula>
    </cfRule>
  </conditionalFormatting>
  <conditionalFormatting sqref="H43">
    <cfRule type="containsText" dxfId="14" priority="15" operator="containsText" text="%">
      <formula>NOT(ISERROR(SEARCH("%",H43)))</formula>
    </cfRule>
  </conditionalFormatting>
  <conditionalFormatting sqref="H43">
    <cfRule type="containsText" dxfId="13" priority="14" operator="containsText" text="%">
      <formula>NOT(ISERROR(SEARCH("%",H43)))</formula>
    </cfRule>
  </conditionalFormatting>
  <conditionalFormatting sqref="H43">
    <cfRule type="containsText" dxfId="12" priority="13" operator="containsText" text="%">
      <formula>NOT(ISERROR(SEARCH("%",H43)))</formula>
    </cfRule>
  </conditionalFormatting>
  <conditionalFormatting sqref="H43">
    <cfRule type="containsText" dxfId="11" priority="12" operator="containsText" text="%">
      <formula>NOT(ISERROR(SEARCH("%",H43)))</formula>
    </cfRule>
  </conditionalFormatting>
  <conditionalFormatting sqref="H43">
    <cfRule type="containsText" dxfId="10" priority="11" operator="containsText" text="%">
      <formula>NOT(ISERROR(SEARCH("%",H43)))</formula>
    </cfRule>
  </conditionalFormatting>
  <conditionalFormatting sqref="G44">
    <cfRule type="containsText" dxfId="9" priority="10" operator="containsText" text="%">
      <formula>NOT(ISERROR(SEARCH("%",G44)))</formula>
    </cfRule>
  </conditionalFormatting>
  <conditionalFormatting sqref="G44">
    <cfRule type="containsText" dxfId="8" priority="9" operator="containsText" text="%">
      <formula>NOT(ISERROR(SEARCH("%",G44)))</formula>
    </cfRule>
  </conditionalFormatting>
  <conditionalFormatting sqref="G44">
    <cfRule type="containsText" dxfId="7" priority="8" operator="containsText" text="%">
      <formula>NOT(ISERROR(SEARCH("%",G44)))</formula>
    </cfRule>
  </conditionalFormatting>
  <conditionalFormatting sqref="G44">
    <cfRule type="containsText" dxfId="6" priority="7" operator="containsText" text="%">
      <formula>NOT(ISERROR(SEARCH("%",G44)))</formula>
    </cfRule>
  </conditionalFormatting>
  <conditionalFormatting sqref="G44">
    <cfRule type="containsText" dxfId="5" priority="6" operator="containsText" text="%">
      <formula>NOT(ISERROR(SEARCH("%",G44)))</formula>
    </cfRule>
  </conditionalFormatting>
  <conditionalFormatting sqref="G43">
    <cfRule type="containsText" dxfId="4" priority="5" operator="containsText" text="%">
      <formula>NOT(ISERROR(SEARCH("%",G43)))</formula>
    </cfRule>
  </conditionalFormatting>
  <conditionalFormatting sqref="G43">
    <cfRule type="containsText" dxfId="3" priority="4" operator="containsText" text="%">
      <formula>NOT(ISERROR(SEARCH("%",G43)))</formula>
    </cfRule>
  </conditionalFormatting>
  <conditionalFormatting sqref="G43">
    <cfRule type="containsText" dxfId="2" priority="3" operator="containsText" text="%">
      <formula>NOT(ISERROR(SEARCH("%",G43)))</formula>
    </cfRule>
  </conditionalFormatting>
  <conditionalFormatting sqref="G43">
    <cfRule type="containsText" dxfId="1" priority="2" operator="containsText" text="%">
      <formula>NOT(ISERROR(SEARCH("%",G43)))</formula>
    </cfRule>
  </conditionalFormatting>
  <conditionalFormatting sqref="G43">
    <cfRule type="containsText" dxfId="0" priority="1" operator="containsText" text="%">
      <formula>NOT(ISERROR(SEARCH("%",G43)))</formula>
    </cfRule>
  </conditionalFormatting>
  <printOptions horizontalCentered="1"/>
  <pageMargins left="0.19685039370078741" right="0.19685039370078741" top="0.78740157480314965" bottom="0" header="0" footer="0"/>
  <pageSetup scale="49" orientation="landscape" r:id="rId1"/>
  <drawing r:id="rId2"/>
</worksheet>
</file>

<file path=xl/worksheets/sheet5.xml><?xml version="1.0" encoding="utf-8"?>
<worksheet xmlns="http://schemas.openxmlformats.org/spreadsheetml/2006/main" xmlns:r="http://schemas.openxmlformats.org/officeDocument/2006/relationships">
  <dimension ref="A1:W447"/>
  <sheetViews>
    <sheetView showZeros="0" view="pageBreakPreview" zoomScale="70" zoomScaleNormal="70" zoomScaleSheetLayoutView="70" workbookViewId="0">
      <pane ySplit="9" topLeftCell="A10" activePane="bottomLeft" state="frozen"/>
      <selection pane="bottomLeft" activeCell="P50" sqref="P50"/>
    </sheetView>
  </sheetViews>
  <sheetFormatPr defaultRowHeight="12.75"/>
  <cols>
    <col min="1" max="1" width="10.5703125" style="47" customWidth="1"/>
    <col min="2" max="2" width="16.28515625" style="68" bestFit="1" customWidth="1"/>
    <col min="3" max="3" width="15" style="68" bestFit="1" customWidth="1"/>
    <col min="4" max="4" width="12" style="69" bestFit="1" customWidth="1"/>
    <col min="5" max="5" width="111.140625" style="70" customWidth="1"/>
    <col min="6" max="6" width="15.42578125" style="68" customWidth="1"/>
    <col min="7" max="7" width="12.42578125" style="71" bestFit="1" customWidth="1"/>
    <col min="8" max="8" width="16" style="72" bestFit="1" customWidth="1"/>
    <col min="9" max="9" width="18.5703125" style="77" bestFit="1" customWidth="1"/>
    <col min="10" max="10" width="7.7109375" style="47" hidden="1" customWidth="1"/>
    <col min="11" max="11" width="20.140625" style="47" customWidth="1"/>
    <col min="12" max="12" width="9.140625" style="47"/>
    <col min="13" max="13" width="10.5703125" style="47" bestFit="1" customWidth="1"/>
    <col min="14" max="16384" width="9.140625" style="47"/>
  </cols>
  <sheetData>
    <row r="1" spans="1:9" ht="13.5" thickBot="1"/>
    <row r="2" spans="1:9" ht="102" customHeight="1" thickBot="1">
      <c r="B2" s="447"/>
      <c r="C2" s="448"/>
      <c r="D2" s="448"/>
      <c r="E2" s="448"/>
      <c r="F2" s="448"/>
      <c r="G2" s="448"/>
      <c r="H2" s="448"/>
      <c r="I2" s="449"/>
    </row>
    <row r="3" spans="1:9">
      <c r="B3" s="469" t="str">
        <f>'2-ORÇAMENTO'!B4:K4</f>
        <v>OBRA: REFORMA DO MINI ESTÁDIO “CÂNDIDO JORDÃO DE MAGALHÃES” E A REVITALIZAÇÃO DO SEU ENTORNO</v>
      </c>
      <c r="C3" s="470"/>
      <c r="D3" s="470"/>
      <c r="E3" s="470"/>
      <c r="F3" s="470"/>
      <c r="G3" s="470"/>
      <c r="H3" s="470"/>
      <c r="I3" s="471"/>
    </row>
    <row r="4" spans="1:9">
      <c r="B4" s="469" t="str">
        <f>'2-ORÇAMENTO'!B5:K5</f>
        <v>LOCAL: MINI ESTÁDIO “CÂNDIDO JORDÃO DE MAGALHÃES”</v>
      </c>
      <c r="C4" s="470"/>
      <c r="D4" s="470"/>
      <c r="E4" s="470"/>
      <c r="F4" s="470"/>
      <c r="G4" s="470"/>
      <c r="H4" s="470"/>
      <c r="I4" s="471"/>
    </row>
    <row r="5" spans="1:9">
      <c r="B5" s="472" t="str">
        <f>'2-ORÇAMENTO'!B6:K6</f>
        <v xml:space="preserve">ENDEREÇO: RUA JOAQUIM DE  MAGALHÃES, DISTRITO DE BOM SUCESSO </v>
      </c>
      <c r="C5" s="473"/>
      <c r="D5" s="473"/>
      <c r="E5" s="473"/>
      <c r="F5" s="473"/>
      <c r="G5" s="473"/>
      <c r="H5" s="473"/>
      <c r="I5" s="474"/>
    </row>
    <row r="6" spans="1:9" ht="15" customHeight="1">
      <c r="B6" s="469" t="str">
        <f>'2-ORÇAMENTO'!B7:K7</f>
        <v>MUNICÍPIO: VÁRZEA GRANDE - MT</v>
      </c>
      <c r="C6" s="470"/>
      <c r="D6" s="470"/>
      <c r="E6" s="470"/>
      <c r="F6" s="470"/>
      <c r="G6" s="470"/>
      <c r="H6" s="470"/>
      <c r="I6" s="471"/>
    </row>
    <row r="7" spans="1:9" ht="13.5" thickBot="1">
      <c r="B7" s="469" t="str">
        <f>'2-ORÇAMENTO'!B8:K8</f>
        <v>DATA BASE: SINAPI-MT JULHO - COM DESONERAÇÃO / 2021 - BDI - 28,24%</v>
      </c>
      <c r="C7" s="470"/>
      <c r="D7" s="470"/>
      <c r="E7" s="470"/>
      <c r="F7" s="470"/>
      <c r="G7" s="470"/>
      <c r="H7" s="470"/>
      <c r="I7" s="471"/>
    </row>
    <row r="8" spans="1:9" ht="13.5" thickBot="1">
      <c r="B8" s="483" t="s">
        <v>573</v>
      </c>
      <c r="C8" s="484"/>
      <c r="D8" s="485"/>
      <c r="E8" s="475" t="s">
        <v>18</v>
      </c>
      <c r="F8" s="477" t="s">
        <v>570</v>
      </c>
      <c r="G8" s="479" t="s">
        <v>574</v>
      </c>
      <c r="H8" s="481" t="s">
        <v>571</v>
      </c>
      <c r="I8" s="481" t="s">
        <v>572</v>
      </c>
    </row>
    <row r="9" spans="1:9" ht="13.5" thickBot="1">
      <c r="A9" s="50"/>
      <c r="B9" s="51" t="s">
        <v>568</v>
      </c>
      <c r="C9" s="51" t="s">
        <v>569</v>
      </c>
      <c r="D9" s="52" t="s">
        <v>4</v>
      </c>
      <c r="E9" s="476"/>
      <c r="F9" s="478"/>
      <c r="G9" s="480"/>
      <c r="H9" s="482"/>
      <c r="I9" s="482"/>
    </row>
    <row r="10" spans="1:9">
      <c r="B10" s="53"/>
      <c r="C10" s="45"/>
      <c r="D10" s="54"/>
      <c r="E10" s="55"/>
      <c r="F10" s="45"/>
      <c r="G10" s="117"/>
      <c r="H10" s="56"/>
      <c r="I10" s="67"/>
    </row>
    <row r="11" spans="1:9">
      <c r="B11" s="97" t="s">
        <v>3493</v>
      </c>
      <c r="C11" s="45"/>
      <c r="D11" s="54"/>
      <c r="E11" s="55"/>
      <c r="F11" s="45"/>
      <c r="G11" s="117"/>
      <c r="H11" s="56"/>
      <c r="I11" s="67"/>
    </row>
    <row r="12" spans="1:9">
      <c r="B12" s="57" t="s">
        <v>4890</v>
      </c>
      <c r="C12" s="98"/>
      <c r="D12" s="99"/>
      <c r="E12" s="58" t="s">
        <v>4891</v>
      </c>
      <c r="F12" s="59" t="s">
        <v>36</v>
      </c>
      <c r="G12" s="60">
        <v>1</v>
      </c>
      <c r="H12" s="61"/>
      <c r="I12" s="75">
        <f>TRUNC(SUM(I14:I20),2)</f>
        <v>309.37</v>
      </c>
    </row>
    <row r="13" spans="1:9">
      <c r="B13" s="97" t="s">
        <v>3572</v>
      </c>
      <c r="C13" s="45"/>
      <c r="D13" s="118"/>
      <c r="E13" s="94"/>
      <c r="F13" s="95"/>
      <c r="G13" s="44"/>
      <c r="H13" s="96"/>
      <c r="I13" s="119"/>
    </row>
    <row r="14" spans="1:9">
      <c r="B14" s="158" t="s">
        <v>562</v>
      </c>
      <c r="C14" s="49" t="s">
        <v>9</v>
      </c>
      <c r="D14" s="156">
        <v>4417</v>
      </c>
      <c r="E14" s="63" t="str">
        <f>IF($D14&lt;&gt;"",VLOOKUP($D14,'SINAPI-MT JULHO 2021'!$A$1:$G$114245,2,FALSE),"")</f>
        <v xml:space="preserve">SARRAFO NAO APARELHADO *2,5 X 7* CM, EM MACARANDUBA, ANGELIM OU EQUIVALENTE DA REGIAO -  BRUTA                                                                                                                                                                                                                                                                                                                                                                                                            </v>
      </c>
      <c r="F14" s="64" t="str">
        <f>IF($D14&lt;&gt;"",VLOOKUP($D14,'SINAPI-MT JULHO 2021'!$1:$1048576,3,FALSE),"")</f>
        <v xml:space="preserve">M     </v>
      </c>
      <c r="G14" s="159">
        <v>1</v>
      </c>
      <c r="H14" s="73">
        <f>IF($D14&lt;&gt;"",VLOOKUP($D14,'SINAPI-MT JULHO 2021'!$1:$1048576,4,FALSE),"")</f>
        <v>4.0999999999999996</v>
      </c>
      <c r="I14" s="76">
        <f>TRUNC(G14*H14,2)</f>
        <v>4.0999999999999996</v>
      </c>
    </row>
    <row r="15" spans="1:9">
      <c r="B15" s="158" t="s">
        <v>562</v>
      </c>
      <c r="C15" s="49" t="s">
        <v>9</v>
      </c>
      <c r="D15" s="156">
        <v>4491</v>
      </c>
      <c r="E15" s="63" t="str">
        <f>IF($D15&lt;&gt;"",VLOOKUP($D15,'SINAPI-MT JULHO 2021'!$A$1:$G$114245,2,FALSE),"")</f>
        <v xml:space="preserve">PONTALETE *7,5 X 7,5* CM EM PINUS, MISTA OU EQUIVALENTE DA REGIAO - BRUTA                                                                                                                                                                                                                                                                                                                                                                                                                                 </v>
      </c>
      <c r="F15" s="64" t="str">
        <f>IF($D15&lt;&gt;"",VLOOKUP($D15,'SINAPI-MT JULHO 2021'!$1:$1048576,3,FALSE),"")</f>
        <v xml:space="preserve">M     </v>
      </c>
      <c r="G15" s="159">
        <v>4</v>
      </c>
      <c r="H15" s="73">
        <f>IF($D15&lt;&gt;"",VLOOKUP($D15,'SINAPI-MT JULHO 2021'!$1:$1048576,4,FALSE),"")</f>
        <v>8.14</v>
      </c>
      <c r="I15" s="76">
        <f>TRUNC(G15*H15,2)</f>
        <v>32.56</v>
      </c>
    </row>
    <row r="16" spans="1:9">
      <c r="B16" s="158" t="s">
        <v>562</v>
      </c>
      <c r="C16" s="49" t="s">
        <v>9</v>
      </c>
      <c r="D16" s="156">
        <v>4813</v>
      </c>
      <c r="E16" s="63" t="str">
        <f>IF($D16&lt;&gt;"",VLOOKUP($D16,'SINAPI-MT JULHO 2021'!$A$1:$G$114245,2,FALSE),"")</f>
        <v xml:space="preserve">PLACA DE OBRA (PARA CONSTRUCAO CIVIL) EM CHAPA GALVANIZADA *N. 22*, ADESIVADA, DE *2,0 X 1,125* M                                                                                                                                                                                                                                                                                                                                                                                                         </v>
      </c>
      <c r="F16" s="64" t="str">
        <f>IF($D16&lt;&gt;"",VLOOKUP($D16,'SINAPI-MT JULHO 2021'!$1:$1048576,3,FALSE),"")</f>
        <v xml:space="preserve">M2    </v>
      </c>
      <c r="G16" s="159">
        <v>1</v>
      </c>
      <c r="H16" s="73">
        <f>IF($D16&lt;&gt;"",VLOOKUP($D16,'SINAPI-MT JULHO 2021'!$1:$1048576,4,FALSE),"")</f>
        <v>225</v>
      </c>
      <c r="I16" s="76">
        <f t="shared" ref="I16:I18" si="0">TRUNC(G16*H16,2)</f>
        <v>225</v>
      </c>
    </row>
    <row r="17" spans="2:11">
      <c r="B17" s="158" t="s">
        <v>562</v>
      </c>
      <c r="C17" s="49" t="s">
        <v>9</v>
      </c>
      <c r="D17" s="156">
        <v>5075</v>
      </c>
      <c r="E17" s="63" t="str">
        <f>IF($D17&lt;&gt;"",VLOOKUP($D17,'SINAPI-MT JULHO 2021'!$A$1:$G$114245,2,FALSE),"")</f>
        <v xml:space="preserve">PREGO DE ACO POLIDO COM CABECA 18 X 30 (2 3/4 X 10)                                                                                                                                                                                                                                                                                                                                                                                                                                                       </v>
      </c>
      <c r="F17" s="64" t="str">
        <f>IF($D17&lt;&gt;"",VLOOKUP($D17,'SINAPI-MT JULHO 2021'!$1:$1048576,3,FALSE),"")</f>
        <v xml:space="preserve">KG    </v>
      </c>
      <c r="G17" s="159">
        <v>0.11</v>
      </c>
      <c r="H17" s="73">
        <f>IF($D17&lt;&gt;"",VLOOKUP($D17,'SINAPI-MT JULHO 2021'!$1:$1048576,4,FALSE),"")</f>
        <v>18.309999999999999</v>
      </c>
      <c r="I17" s="76">
        <f t="shared" si="0"/>
        <v>2.0099999999999998</v>
      </c>
    </row>
    <row r="18" spans="2:11">
      <c r="B18" s="48" t="s">
        <v>564</v>
      </c>
      <c r="C18" s="49" t="s">
        <v>9</v>
      </c>
      <c r="D18" s="156">
        <v>88262</v>
      </c>
      <c r="E18" s="63" t="str">
        <f>IF($D18&lt;&gt;"",VLOOKUP($D18,'SINAPI-MT JULHO 2021'!$A$1:$G$114245,2,FALSE),"")</f>
        <v>CARPINTEIRO DE FORMAS COM ENCARGOS COMPLEMENTARES</v>
      </c>
      <c r="F18" s="64" t="str">
        <f>IF($D18&lt;&gt;"",VLOOKUP($D18,'SINAPI-MT JULHO 2021'!$1:$1048576,3,FALSE),"")</f>
        <v>H</v>
      </c>
      <c r="G18" s="159">
        <v>1</v>
      </c>
      <c r="H18" s="73">
        <f>IF($D18&lt;&gt;"",VLOOKUP($D18,'SINAPI-MT JULHO 2021'!$1:$1048576,4,FALSE),"")</f>
        <v>17.48</v>
      </c>
      <c r="I18" s="76">
        <f t="shared" si="0"/>
        <v>17.48</v>
      </c>
    </row>
    <row r="19" spans="2:11">
      <c r="B19" s="48" t="s">
        <v>564</v>
      </c>
      <c r="C19" s="49" t="s">
        <v>9</v>
      </c>
      <c r="D19" s="156">
        <v>88316</v>
      </c>
      <c r="E19" s="63" t="str">
        <f>IF($D19&lt;&gt;"",VLOOKUP($D19,'SINAPI-MT JULHO 2021'!$A$1:$G$114245,2,FALSE),"")</f>
        <v>SERVENTE COM ENCARGOS COMPLEMENTARES</v>
      </c>
      <c r="F19" s="64" t="str">
        <f>IF($D19&lt;&gt;"",VLOOKUP($D19,'SINAPI-MT JULHO 2021'!$1:$1048576,3,FALSE),"")</f>
        <v>H</v>
      </c>
      <c r="G19" s="159">
        <v>2</v>
      </c>
      <c r="H19" s="73">
        <f>IF($D19&lt;&gt;"",VLOOKUP($D19,'SINAPI-MT JULHO 2021'!$1:$1048576,4,FALSE),"")</f>
        <v>14.02</v>
      </c>
      <c r="I19" s="76">
        <f t="shared" ref="I19:I20" si="1">TRUNC(G19*H19,2)</f>
        <v>28.04</v>
      </c>
    </row>
    <row r="20" spans="2:11">
      <c r="B20" s="48" t="s">
        <v>564</v>
      </c>
      <c r="C20" s="49" t="s">
        <v>9</v>
      </c>
      <c r="D20" s="157">
        <v>88317</v>
      </c>
      <c r="E20" s="63" t="str">
        <f>IF($D20&lt;&gt;"",VLOOKUP($D20,'SINAPI-MT JULHO 2021'!$A$1:$G$114245,2,FALSE),"")</f>
        <v>SOLDADOR COM ENCARGOS COMPLEMENTARES</v>
      </c>
      <c r="F20" s="64" t="str">
        <f>IF($D20&lt;&gt;"",VLOOKUP($D20,'SINAPI-MT JULHO 2021'!$1:$1048576,3,FALSE),"")</f>
        <v>H</v>
      </c>
      <c r="G20" s="160">
        <v>0.01</v>
      </c>
      <c r="H20" s="73">
        <f>IF($D20&lt;&gt;"",VLOOKUP($D20,'SINAPI-MT JULHO 2021'!$1:$1048576,4,FALSE),"")</f>
        <v>18.239999999999998</v>
      </c>
      <c r="I20" s="76">
        <f t="shared" si="1"/>
        <v>0.18</v>
      </c>
    </row>
    <row r="21" spans="2:11" ht="33" customHeight="1">
      <c r="B21" s="57" t="s">
        <v>3392</v>
      </c>
      <c r="C21" s="98"/>
      <c r="D21" s="99"/>
      <c r="E21" s="58" t="s">
        <v>6612</v>
      </c>
      <c r="F21" s="59" t="s">
        <v>78</v>
      </c>
      <c r="G21" s="60">
        <v>1</v>
      </c>
      <c r="H21" s="61"/>
      <c r="I21" s="75">
        <f>TRUNC(SUM(I23:I35),2)</f>
        <v>1553.19</v>
      </c>
      <c r="K21" s="143"/>
    </row>
    <row r="22" spans="2:11">
      <c r="B22" s="97" t="s">
        <v>3572</v>
      </c>
      <c r="C22" s="45"/>
      <c r="D22" s="118"/>
      <c r="E22" s="94"/>
      <c r="F22" s="95"/>
      <c r="G22" s="44"/>
      <c r="H22" s="96"/>
      <c r="I22" s="119"/>
    </row>
    <row r="23" spans="2:11">
      <c r="B23" s="48" t="s">
        <v>564</v>
      </c>
      <c r="C23" s="49" t="s">
        <v>9</v>
      </c>
      <c r="D23" s="62">
        <v>88267</v>
      </c>
      <c r="E23" s="63" t="str">
        <f>IF($D23&lt;&gt;"",VLOOKUP($D23,'SINAPI-MT JULHO 2021'!$A$1:$G$114245,2,FALSE),"")</f>
        <v>ENCANADOR OU BOMBEIRO HIDRÁULICO COM ENCARGOS COMPLEMENTARES</v>
      </c>
      <c r="F23" s="64" t="str">
        <f>IF($D23&lt;&gt;"",VLOOKUP($D23,'SINAPI-MT JULHO 2021'!$1:$1048576,3,FALSE),"")</f>
        <v>H</v>
      </c>
      <c r="G23" s="65">
        <v>1</v>
      </c>
      <c r="H23" s="73">
        <f>IF($D23&lt;&gt;"",VLOOKUP($D23,'SINAPI-MT JULHO 2021'!$1:$1048576,4,FALSE),"")</f>
        <v>17.66</v>
      </c>
      <c r="I23" s="76">
        <f>TRUNC(G23*H23,2)</f>
        <v>17.66</v>
      </c>
    </row>
    <row r="24" spans="2:11">
      <c r="B24" s="48" t="s">
        <v>564</v>
      </c>
      <c r="C24" s="49" t="s">
        <v>9</v>
      </c>
      <c r="D24" s="62">
        <v>88316</v>
      </c>
      <c r="E24" s="63" t="str">
        <f>IF($D24&lt;&gt;"",VLOOKUP($D24,'SINAPI-MT JULHO 2021'!$A$1:$G$114245,2,FALSE),"")</f>
        <v>SERVENTE COM ENCARGOS COMPLEMENTARES</v>
      </c>
      <c r="F24" s="64" t="str">
        <f>IF($D24&lt;&gt;"",VLOOKUP($D24,'SINAPI-MT JULHO 2021'!$1:$1048576,3,FALSE),"")</f>
        <v>H</v>
      </c>
      <c r="G24" s="65">
        <v>1</v>
      </c>
      <c r="H24" s="73">
        <f>IF($D24&lt;&gt;"",VLOOKUP($D24,'SINAPI-MT JULHO 2021'!$1:$1048576,4,FALSE),"")</f>
        <v>14.02</v>
      </c>
      <c r="I24" s="76">
        <f>TRUNC(G24*H24,2)</f>
        <v>14.02</v>
      </c>
    </row>
    <row r="25" spans="2:11" ht="25.5">
      <c r="B25" s="48" t="s">
        <v>564</v>
      </c>
      <c r="C25" s="49" t="s">
        <v>9</v>
      </c>
      <c r="D25" s="62">
        <v>95634</v>
      </c>
      <c r="E25" s="63" t="str">
        <f>IF($D25&lt;&gt;"",VLOOKUP($D25,'SINAPI-MT JULHO 2021'!$A$1:$G$114245,2,FALSE),"")</f>
        <v>KIT CAVALETE PARA MEDIÇÃO DE ÁGUA - ENTRADA PRINCIPAL, EM PVC SOLDÁVEL DN 20 (½")   FORNECIMENTO E INSTALAÇÃO (EXCLUSIVE HIDRÔMETRO). AF_11/2016</v>
      </c>
      <c r="F25" s="64" t="str">
        <f>IF($D25&lt;&gt;"",VLOOKUP($D25,'SINAPI-MT JULHO 2021'!$1:$1048576,3,FALSE),"")</f>
        <v>UN</v>
      </c>
      <c r="G25" s="65">
        <v>1</v>
      </c>
      <c r="H25" s="73">
        <f>IF($D25&lt;&gt;"",VLOOKUP($D25,'SINAPI-MT JULHO 2021'!$1:$1048576,4,FALSE),"")</f>
        <v>133.51</v>
      </c>
      <c r="I25" s="76">
        <f t="shared" ref="I25:I34" si="2">TRUNC(G25*H25,2)</f>
        <v>133.51</v>
      </c>
    </row>
    <row r="26" spans="2:11">
      <c r="B26" s="48" t="s">
        <v>564</v>
      </c>
      <c r="C26" s="49" t="s">
        <v>9</v>
      </c>
      <c r="D26" s="62">
        <v>95673</v>
      </c>
      <c r="E26" s="63" t="str">
        <f>IF($D26&lt;&gt;"",VLOOKUP($D26,'SINAPI-MT JULHO 2021'!$A$1:$G$114245,2,FALSE),"")</f>
        <v>HIDRÔMETRO DN 20 (½), 1,5 M³/H  FORNECIMENTO E INSTALAÇÃO. AF_11/2016</v>
      </c>
      <c r="F26" s="64" t="str">
        <f>IF($D26&lt;&gt;"",VLOOKUP($D26,'SINAPI-MT JULHO 2021'!$1:$1048576,3,FALSE),"")</f>
        <v>UN</v>
      </c>
      <c r="G26" s="65">
        <v>1</v>
      </c>
      <c r="H26" s="73">
        <f>IF($D26&lt;&gt;"",VLOOKUP($D26,'SINAPI-MT JULHO 2021'!$1:$1048576,4,FALSE),"")</f>
        <v>106.93</v>
      </c>
      <c r="I26" s="76">
        <f t="shared" ref="I26" si="3">TRUNC(G26*H26,2)</f>
        <v>106.93</v>
      </c>
    </row>
    <row r="27" spans="2:11" ht="25.5">
      <c r="B27" s="48" t="s">
        <v>564</v>
      </c>
      <c r="C27" s="49" t="s">
        <v>9</v>
      </c>
      <c r="D27" s="62">
        <v>89408</v>
      </c>
      <c r="E27" s="63" t="str">
        <f>IF($D27&lt;&gt;"",VLOOKUP($D27,'SINAPI-MT JULHO 2021'!$A$1:$G$114245,2,FALSE),"")</f>
        <v>JOELHO 90 GRAUS, PVC, SOLDÁVEL, DN 25MM, INSTALADO EM RAMAL DE DISTRIBUIÇÃO DE ÁGUA - FORNECIMENTO E INSTALAÇÃO. AF_12/2014</v>
      </c>
      <c r="F27" s="64" t="str">
        <f>IF($D27&lt;&gt;"",VLOOKUP($D27,'SINAPI-MT JULHO 2021'!$1:$1048576,3,FALSE),"")</f>
        <v>UN</v>
      </c>
      <c r="G27" s="65">
        <v>3</v>
      </c>
      <c r="H27" s="73">
        <f>IF($D27&lt;&gt;"",VLOOKUP($D27,'SINAPI-MT JULHO 2021'!$1:$1048576,4,FALSE),"")</f>
        <v>4.72</v>
      </c>
      <c r="I27" s="76">
        <f t="shared" ref="I27" si="4">TRUNC(G27*H27,2)</f>
        <v>14.16</v>
      </c>
    </row>
    <row r="28" spans="2:11" ht="25.5">
      <c r="B28" s="48" t="s">
        <v>564</v>
      </c>
      <c r="C28" s="49" t="s">
        <v>9</v>
      </c>
      <c r="D28" s="62">
        <v>89972</v>
      </c>
      <c r="E28" s="63" t="str">
        <f>IF($D28&lt;&gt;"",VLOOKUP($D28,'SINAPI-MT JULHO 2021'!$A$1:$G$114245,2,FALSE),"")</f>
        <v>KIT DE REGISTRO DE GAVETA BRUTO DE LATÃO ¾", INCLUSIVE CONEXÕES, ROSCÁVEL, INSTALADO EM RAMAL DE ÁGUA FRIA - FORNECIMENTO E INSTALAÇÃO. AF_12/2014</v>
      </c>
      <c r="F28" s="64" t="str">
        <f>IF($D28&lt;&gt;"",VLOOKUP($D28,'SINAPI-MT JULHO 2021'!$1:$1048576,3,FALSE),"")</f>
        <v>UN</v>
      </c>
      <c r="G28" s="65">
        <v>1</v>
      </c>
      <c r="H28" s="73">
        <f>IF($D28&lt;&gt;"",VLOOKUP($D28,'SINAPI-MT JULHO 2021'!$1:$1048576,4,FALSE),"")</f>
        <v>32.229999999999997</v>
      </c>
      <c r="I28" s="76">
        <f t="shared" ref="I28:I32" si="5">TRUNC(G28*H28,2)</f>
        <v>32.229999999999997</v>
      </c>
    </row>
    <row r="29" spans="2:11" ht="25.5">
      <c r="B29" s="48" t="s">
        <v>564</v>
      </c>
      <c r="C29" s="49" t="s">
        <v>9</v>
      </c>
      <c r="D29" s="62">
        <v>94648</v>
      </c>
      <c r="E29" s="63" t="str">
        <f>IF($D29&lt;&gt;"",VLOOKUP($D29,'SINAPI-MT JULHO 2021'!$A$1:$G$114245,2,FALSE),"")</f>
        <v>TUBO, PVC, SOLDÁVEL, DN  25 MM, INSTALADO EM RESERVAÇÃO DE ÁGUA DE EDIFICAÇÃO QUE POSSUA RESERVATÓRIO DE FIBRA/FIBROCIMENTO   FORNECIMENTO E INSTALAÇÃO. AF_06/2016</v>
      </c>
      <c r="F29" s="64" t="str">
        <f>IF($D29&lt;&gt;"",VLOOKUP($D29,'SINAPI-MT JULHO 2021'!$1:$1048576,3,FALSE),"")</f>
        <v>M</v>
      </c>
      <c r="G29" s="65">
        <v>19</v>
      </c>
      <c r="H29" s="73">
        <f>IF($D29&lt;&gt;"",VLOOKUP($D29,'SINAPI-MT JULHO 2021'!$1:$1048576,4,FALSE),"")</f>
        <v>7.93</v>
      </c>
      <c r="I29" s="76">
        <f t="shared" si="5"/>
        <v>150.66999999999999</v>
      </c>
    </row>
    <row r="30" spans="2:11" ht="25.5">
      <c r="B30" s="48" t="s">
        <v>564</v>
      </c>
      <c r="C30" s="49" t="s">
        <v>9</v>
      </c>
      <c r="D30" s="62">
        <v>94688</v>
      </c>
      <c r="E30" s="63" t="str">
        <f>IF($D30&lt;&gt;"",VLOOKUP($D30,'SINAPI-MT JULHO 2021'!$A$1:$G$114245,2,FALSE),"")</f>
        <v>TÊ, PVC, SOLDÁVEL, DN  25 MM INSTALADO EM RESERVAÇÃO DE ÁGUA DE EDIFICAÇÃO QUE POSSUA RESERVATÓRIO DE FIBRA/FIBROCIMENTO   FORNECIMENTO E INSTALAÇÃO. AF_06/2016</v>
      </c>
      <c r="F30" s="64" t="str">
        <f>IF($D30&lt;&gt;"",VLOOKUP($D30,'SINAPI-MT JULHO 2021'!$1:$1048576,3,FALSE),"")</f>
        <v>UN</v>
      </c>
      <c r="G30" s="65">
        <v>2</v>
      </c>
      <c r="H30" s="73">
        <f>IF($D30&lt;&gt;"",VLOOKUP($D30,'SINAPI-MT JULHO 2021'!$1:$1048576,4,FALSE),"")</f>
        <v>8.8000000000000007</v>
      </c>
      <c r="I30" s="76">
        <f t="shared" si="5"/>
        <v>17.600000000000001</v>
      </c>
    </row>
    <row r="31" spans="2:11" ht="38.25">
      <c r="B31" s="48" t="s">
        <v>564</v>
      </c>
      <c r="C31" s="49" t="s">
        <v>9</v>
      </c>
      <c r="D31" s="62">
        <v>94703</v>
      </c>
      <c r="E31" s="63" t="str">
        <f>IF($D31&lt;&gt;"",VLOOKUP($D31,'SINAPI-MT JULHO 2021'!$A$1:$G$114245,2,FALSE),"")</f>
        <v>ADAPTADOR COM FLANGE E ANEL DE VEDAÇÃO, PVC, SOLDÁVEL, DN  25 MM X 3/4 , INSTALADO EM RESERVAÇÃO DE ÁGUA DE EDIFICAÇÃO QUE POSSUA RESERVATÓRIO DE FIBRA/FIBROCIMENTO   FORNECIMENTO E INSTALAÇÃO. AF_06/2016</v>
      </c>
      <c r="F31" s="64" t="str">
        <f>IF($D31&lt;&gt;"",VLOOKUP($D31,'SINAPI-MT JULHO 2021'!$1:$1048576,3,FALSE),"")</f>
        <v>UN</v>
      </c>
      <c r="G31" s="65">
        <v>1</v>
      </c>
      <c r="H31" s="73">
        <f>IF($D31&lt;&gt;"",VLOOKUP($D31,'SINAPI-MT JULHO 2021'!$1:$1048576,4,FALSE),"")</f>
        <v>17.21</v>
      </c>
      <c r="I31" s="76">
        <f t="shared" si="5"/>
        <v>17.21</v>
      </c>
    </row>
    <row r="32" spans="2:11">
      <c r="B32" s="48" t="s">
        <v>564</v>
      </c>
      <c r="C32" s="49" t="s">
        <v>9</v>
      </c>
      <c r="D32" s="62">
        <v>94796</v>
      </c>
      <c r="E32" s="63" t="str">
        <f>IF($D32&lt;&gt;"",VLOOKUP($D32,'SINAPI-MT JULHO 2021'!$A$1:$G$114245,2,FALSE),"")</f>
        <v>TORNEIRA DE BOIA, ROSCÁVEL, 3/4 , FORNECIDA E INSTALADA EM RESERVAÇÃO DE ÁGUA. AF_06/2016</v>
      </c>
      <c r="F32" s="64" t="str">
        <f>IF($D32&lt;&gt;"",VLOOKUP($D32,'SINAPI-MT JULHO 2021'!$1:$1048576,3,FALSE),"")</f>
        <v>UN</v>
      </c>
      <c r="G32" s="65">
        <v>1</v>
      </c>
      <c r="H32" s="73">
        <f>IF($D32&lt;&gt;"",VLOOKUP($D32,'SINAPI-MT JULHO 2021'!$1:$1048576,4,FALSE),"")</f>
        <v>35.200000000000003</v>
      </c>
      <c r="I32" s="76">
        <f t="shared" si="5"/>
        <v>35.200000000000003</v>
      </c>
    </row>
    <row r="33" spans="2:9">
      <c r="B33" s="142" t="s">
        <v>3492</v>
      </c>
      <c r="C33" s="45"/>
      <c r="D33" s="118"/>
      <c r="E33" s="94"/>
      <c r="F33" s="95"/>
      <c r="G33" s="44"/>
      <c r="H33" s="96"/>
      <c r="I33" s="119"/>
    </row>
    <row r="34" spans="2:9" ht="42" customHeight="1">
      <c r="B34" s="48" t="s">
        <v>565</v>
      </c>
      <c r="C34" s="49" t="s">
        <v>9</v>
      </c>
      <c r="D34" s="62">
        <v>10775</v>
      </c>
      <c r="E34" s="63" t="str">
        <f>IF($D34&lt;&gt;"",VLOOKUP($D34,'SINAPI-MT JULHO 2021'!$A$1:$G$114245,2,FALSE),"")</f>
        <v xml:space="preserve">LOCACAO DE CONTAINER 2,30  X  6,00 M, ALT. 2,50 M, COM 1 SANITARIO, PARA ESCRITORIO, COMPLETO, SEM DIVISORIAS INTERNAS                                                                                                                                                                                                                                                                                                                                                                                    </v>
      </c>
      <c r="F34" s="64" t="str">
        <f>IF($D34&lt;&gt;"",VLOOKUP($D34,'SINAPI-MT JULHO 2021'!$1:$1048576,3,FALSE),"")</f>
        <v xml:space="preserve">MES   </v>
      </c>
      <c r="G34" s="65">
        <v>1</v>
      </c>
      <c r="H34" s="73">
        <f>IF($D34&lt;&gt;"",VLOOKUP($D34,'SINAPI-MT JULHO 2021'!$1:$1048576,4,FALSE),"")</f>
        <v>585</v>
      </c>
      <c r="I34" s="76">
        <f t="shared" si="2"/>
        <v>585</v>
      </c>
    </row>
    <row r="35" spans="2:9">
      <c r="B35" s="48" t="s">
        <v>565</v>
      </c>
      <c r="C35" s="49" t="s">
        <v>9</v>
      </c>
      <c r="D35" s="62">
        <v>34636</v>
      </c>
      <c r="E35" s="63" t="str">
        <f>IF($D35&lt;&gt;"",VLOOKUP($D35,'SINAPI-MT JULHO 2021'!$A$1:$G$114245,2,FALSE),"")</f>
        <v xml:space="preserve">CAIXA D'AGUA EM POLIETILENO 1000 LITROS, COM TAMPA                                                                                                                                                                                                                                                                                                                                                                                                                                                        </v>
      </c>
      <c r="F35" s="64" t="str">
        <f>IF($D35&lt;&gt;"",VLOOKUP($D35,'SINAPI-MT JULHO 2021'!$1:$1048576,3,FALSE),"")</f>
        <v xml:space="preserve">UN    </v>
      </c>
      <c r="G35" s="65">
        <v>1</v>
      </c>
      <c r="H35" s="73">
        <f>IF($D35&lt;&gt;"",VLOOKUP($D35,'SINAPI-MT JULHO 2021'!$1:$1048576,4,FALSE),"")</f>
        <v>429</v>
      </c>
      <c r="I35" s="76">
        <f t="shared" ref="I35" si="6">TRUNC(G35*H35,2)</f>
        <v>429</v>
      </c>
    </row>
    <row r="36" spans="2:9">
      <c r="B36" s="191"/>
      <c r="C36" s="191"/>
      <c r="D36" s="118"/>
      <c r="E36" s="94"/>
      <c r="F36" s="95"/>
      <c r="G36" s="44"/>
      <c r="H36" s="96"/>
      <c r="I36" s="215"/>
    </row>
    <row r="37" spans="2:9" ht="15">
      <c r="B37" s="216" t="s">
        <v>6920</v>
      </c>
      <c r="C37" s="217"/>
      <c r="D37" s="217"/>
      <c r="E37" s="218" t="s">
        <v>6918</v>
      </c>
      <c r="F37" s="219" t="s">
        <v>27</v>
      </c>
      <c r="G37" s="220"/>
      <c r="H37" s="221"/>
      <c r="I37" s="222">
        <f>TRUNC(SUM(I38:I48),2)</f>
        <v>1010.59</v>
      </c>
    </row>
    <row r="38" spans="2:9" ht="14.25">
      <c r="B38" s="223" t="s">
        <v>564</v>
      </c>
      <c r="C38" s="224" t="s">
        <v>9</v>
      </c>
      <c r="D38" s="225">
        <v>88248</v>
      </c>
      <c r="E38" s="63" t="str">
        <f>IF($D38&lt;&gt;"",VLOOKUP($D38,'SINAPI-MT JULHO 2021'!$A$1:$G$114245,2,FALSE),"")</f>
        <v>AUXILIAR DE ENCANADOR OU BOMBEIRO HIDRÁULICO COM ENCARGOS COMPLEMENTARES</v>
      </c>
      <c r="F38" s="64" t="str">
        <f>IF($D38&lt;&gt;"",VLOOKUP($D38,'SINAPI-MT JULHO 2021'!$1:$1048576,3,FALSE),"")</f>
        <v>H</v>
      </c>
      <c r="G38" s="226">
        <v>2.5</v>
      </c>
      <c r="H38" s="73">
        <f>IF($D38&lt;&gt;"",VLOOKUP($D38,'SINAPI-MT JULHO 2021'!$1:$1048576,4,FALSE),"")</f>
        <v>13.48</v>
      </c>
      <c r="I38" s="227">
        <f t="shared" ref="I38:I48" si="7">TRUNC(G38*H38,2)</f>
        <v>33.700000000000003</v>
      </c>
    </row>
    <row r="39" spans="2:9" ht="14.25">
      <c r="B39" s="223" t="s">
        <v>564</v>
      </c>
      <c r="C39" s="224" t="s">
        <v>9</v>
      </c>
      <c r="D39" s="225">
        <v>88262</v>
      </c>
      <c r="E39" s="63" t="str">
        <f>IF($D39&lt;&gt;"",VLOOKUP($D39,'SINAPI-MT JULHO 2021'!$A$1:$G$114245,2,FALSE),"")</f>
        <v>CARPINTEIRO DE FORMAS COM ENCARGOS COMPLEMENTARES</v>
      </c>
      <c r="F39" s="64" t="str">
        <f>IF($D39&lt;&gt;"",VLOOKUP($D39,'SINAPI-MT JULHO 2021'!$1:$1048576,3,FALSE),"")</f>
        <v>H</v>
      </c>
      <c r="G39" s="226">
        <v>2</v>
      </c>
      <c r="H39" s="73">
        <f>IF($D39&lt;&gt;"",VLOOKUP($D39,'SINAPI-MT JULHO 2021'!$1:$1048576,4,FALSE),"")</f>
        <v>17.48</v>
      </c>
      <c r="I39" s="227">
        <f t="shared" si="7"/>
        <v>34.96</v>
      </c>
    </row>
    <row r="40" spans="2:9" ht="14.25">
      <c r="B40" s="223" t="s">
        <v>564</v>
      </c>
      <c r="C40" s="224" t="s">
        <v>9</v>
      </c>
      <c r="D40" s="225">
        <v>88316</v>
      </c>
      <c r="E40" s="63" t="str">
        <f>IF($D40&lt;&gt;"",VLOOKUP($D40,'SINAPI-MT JULHO 2021'!$A$1:$G$114245,2,FALSE),"")</f>
        <v>SERVENTE COM ENCARGOS COMPLEMENTARES</v>
      </c>
      <c r="F40" s="64" t="str">
        <f>IF($D40&lt;&gt;"",VLOOKUP($D40,'SINAPI-MT JULHO 2021'!$1:$1048576,3,FALSE),"")</f>
        <v>H</v>
      </c>
      <c r="G40" s="226">
        <v>2</v>
      </c>
      <c r="H40" s="73">
        <f>IF($D40&lt;&gt;"",VLOOKUP($D40,'SINAPI-MT JULHO 2021'!$1:$1048576,4,FALSE),"")</f>
        <v>14.02</v>
      </c>
      <c r="I40" s="227">
        <f t="shared" si="7"/>
        <v>28.04</v>
      </c>
    </row>
    <row r="41" spans="2:9" ht="14.25">
      <c r="B41" s="223" t="s">
        <v>564</v>
      </c>
      <c r="C41" s="224" t="s">
        <v>9</v>
      </c>
      <c r="D41" s="225">
        <v>88309</v>
      </c>
      <c r="E41" s="63" t="str">
        <f>IF($D41&lt;&gt;"",VLOOKUP($D41,'SINAPI-MT JULHO 2021'!$A$1:$G$114245,2,FALSE),"")</f>
        <v>PEDREIRO COM ENCARGOS COMPLEMENTARES</v>
      </c>
      <c r="F41" s="64" t="str">
        <f>IF($D41&lt;&gt;"",VLOOKUP($D41,'SINAPI-MT JULHO 2021'!$1:$1048576,3,FALSE),"")</f>
        <v>H</v>
      </c>
      <c r="G41" s="226">
        <v>2</v>
      </c>
      <c r="H41" s="73">
        <f>IF($D41&lt;&gt;"",VLOOKUP($D41,'SINAPI-MT JULHO 2021'!$1:$1048576,4,FALSE),"")</f>
        <v>17.670000000000002</v>
      </c>
      <c r="I41" s="227">
        <f t="shared" si="7"/>
        <v>35.340000000000003</v>
      </c>
    </row>
    <row r="42" spans="2:9" ht="14.25">
      <c r="B42" s="223" t="s">
        <v>564</v>
      </c>
      <c r="C42" s="224" t="s">
        <v>9</v>
      </c>
      <c r="D42" s="225">
        <v>88267</v>
      </c>
      <c r="E42" s="63" t="str">
        <f>IF($D42&lt;&gt;"",VLOOKUP($D42,'SINAPI-MT JULHO 2021'!$A$1:$G$114245,2,FALSE),"")</f>
        <v>ENCANADOR OU BOMBEIRO HIDRÁULICO COM ENCARGOS COMPLEMENTARES</v>
      </c>
      <c r="F42" s="64" t="str">
        <f>IF($D42&lt;&gt;"",VLOOKUP($D42,'SINAPI-MT JULHO 2021'!$1:$1048576,3,FALSE),"")</f>
        <v>H</v>
      </c>
      <c r="G42" s="226">
        <v>5</v>
      </c>
      <c r="H42" s="73">
        <f>IF($D42&lt;&gt;"",VLOOKUP($D42,'SINAPI-MT JULHO 2021'!$1:$1048576,4,FALSE),"")</f>
        <v>17.66</v>
      </c>
      <c r="I42" s="227">
        <f t="shared" si="7"/>
        <v>88.3</v>
      </c>
    </row>
    <row r="43" spans="2:9" ht="14.25">
      <c r="B43" s="223" t="s">
        <v>565</v>
      </c>
      <c r="C43" s="224" t="s">
        <v>9</v>
      </c>
      <c r="D43" s="225">
        <v>5061</v>
      </c>
      <c r="E43" s="63" t="str">
        <f>IF($D43&lt;&gt;"",VLOOKUP($D43,'SINAPI-MT JULHO 2021'!$A$1:$G$114245,2,FALSE),"")</f>
        <v xml:space="preserve">PREGO DE ACO POLIDO COM CABECA 18 X 27 (2 1/2 X 10)                                                                                                                                                                                                                                                                                                                                                                                                                                                       </v>
      </c>
      <c r="F43" s="64" t="str">
        <f>IF($D43&lt;&gt;"",VLOOKUP($D43,'SINAPI-MT JULHO 2021'!$1:$1048576,3,FALSE),"")</f>
        <v xml:space="preserve">KG    </v>
      </c>
      <c r="G43" s="226">
        <v>1</v>
      </c>
      <c r="H43" s="73">
        <f>IF($D43&lt;&gt;"",VLOOKUP($D43,'SINAPI-MT JULHO 2021'!$1:$1048576,4,FALSE),"")</f>
        <v>18</v>
      </c>
      <c r="I43" s="227">
        <f t="shared" si="7"/>
        <v>18</v>
      </c>
    </row>
    <row r="44" spans="2:9" ht="14.25">
      <c r="B44" s="223" t="s">
        <v>565</v>
      </c>
      <c r="C44" s="224" t="s">
        <v>9</v>
      </c>
      <c r="D44" s="225">
        <v>20247</v>
      </c>
      <c r="E44" s="63" t="str">
        <f>IF($D44&lt;&gt;"",VLOOKUP($D44,'SINAPI-MT JULHO 2021'!$A$1:$G$114245,2,FALSE),"")</f>
        <v xml:space="preserve">PREGO DE ACO POLIDO COM CABECA 15 X 15 (1 1/4 X 13)                                                                                                                                                                                                                                                                                                                                                                                                                                                       </v>
      </c>
      <c r="F44" s="64" t="str">
        <f>IF($D44&lt;&gt;"",VLOOKUP($D44,'SINAPI-MT JULHO 2021'!$1:$1048576,3,FALSE),"")</f>
        <v xml:space="preserve">KG    </v>
      </c>
      <c r="G44" s="226">
        <v>1</v>
      </c>
      <c r="H44" s="73">
        <f>IF($D44&lt;&gt;"",VLOOKUP($D44,'SINAPI-MT JULHO 2021'!$1:$1048576,4,FALSE),"")</f>
        <v>20.27</v>
      </c>
      <c r="I44" s="227">
        <f t="shared" si="7"/>
        <v>20.27</v>
      </c>
    </row>
    <row r="45" spans="2:9" ht="14.25">
      <c r="B45" s="223" t="s">
        <v>565</v>
      </c>
      <c r="C45" s="224" t="s">
        <v>9</v>
      </c>
      <c r="D45" s="225">
        <v>4006</v>
      </c>
      <c r="E45" s="63" t="str">
        <f>IF($D45&lt;&gt;"",VLOOKUP($D45,'SINAPI-MT JULHO 2021'!$A$1:$G$114245,2,FALSE),"")</f>
        <v xml:space="preserve">MADEIRA SERRADA EM PINUS, MISTA OU EQUIVALENTE DA REGIAO - BRUTA                                                                                                                                                                                                                                                                                                                                                                                                                                          </v>
      </c>
      <c r="F45" s="64" t="str">
        <f>IF($D45&lt;&gt;"",VLOOKUP($D45,'SINAPI-MT JULHO 2021'!$1:$1048576,3,FALSE),"")</f>
        <v xml:space="preserve">M3    </v>
      </c>
      <c r="G45" s="226">
        <v>0.1</v>
      </c>
      <c r="H45" s="73">
        <f>IF($D45&lt;&gt;"",VLOOKUP($D45,'SINAPI-MT JULHO 2021'!$1:$1048576,4,FALSE),"")</f>
        <v>1832.51</v>
      </c>
      <c r="I45" s="227">
        <f t="shared" si="7"/>
        <v>183.25</v>
      </c>
    </row>
    <row r="46" spans="2:9" ht="24.75" customHeight="1">
      <c r="B46" s="223" t="s">
        <v>6919</v>
      </c>
      <c r="C46" s="224" t="s">
        <v>9</v>
      </c>
      <c r="D46" s="225">
        <v>102611</v>
      </c>
      <c r="E46" s="63" t="str">
        <f>IF($D46&lt;&gt;"",VLOOKUP($D46,'SINAPI-MT JULHO 2021'!$A$1:$G$114245,2,FALSE),"")</f>
        <v>CAIXA D´ÁGUA EM POLIÉSTER REFORÇADO COM FIBRA DE VIDRO, 500 LITROS - FORNECIMENTO E INSTALAÇÃO. AF_06/2021</v>
      </c>
      <c r="F46" s="64" t="str">
        <f>IF($D46&lt;&gt;"",VLOOKUP($D46,'SINAPI-MT JULHO 2021'!$1:$1048576,3,FALSE),"")</f>
        <v>UN</v>
      </c>
      <c r="G46" s="226">
        <v>1</v>
      </c>
      <c r="H46" s="73">
        <f>IF($D46&lt;&gt;"",VLOOKUP($D46,'SINAPI-MT JULHO 2021'!$1:$1048576,4,FALSE),"")</f>
        <v>380.4</v>
      </c>
      <c r="I46" s="227">
        <f t="shared" si="7"/>
        <v>380.4</v>
      </c>
    </row>
    <row r="47" spans="2:9" ht="14.25">
      <c r="B47" s="223" t="s">
        <v>565</v>
      </c>
      <c r="C47" s="224" t="s">
        <v>9</v>
      </c>
      <c r="D47" s="225">
        <v>95674</v>
      </c>
      <c r="E47" s="63" t="str">
        <f>IF($D47&lt;&gt;"",VLOOKUP($D47,'SINAPI-MT JULHO 2021'!$A$1:$G$114245,2,FALSE),"")</f>
        <v>HIDRÔMETRO DN 20 (½), 3,0 M³/H  FORNECIMENTO E INSTALAÇÃO. AF_11/2016</v>
      </c>
      <c r="F47" s="64" t="str">
        <f>IF($D47&lt;&gt;"",VLOOKUP($D47,'SINAPI-MT JULHO 2021'!$1:$1048576,3,FALSE),"")</f>
        <v>UN</v>
      </c>
      <c r="G47" s="226">
        <v>1</v>
      </c>
      <c r="H47" s="73">
        <f>IF($D47&lt;&gt;"",VLOOKUP($D47,'SINAPI-MT JULHO 2021'!$1:$1048576,4,FALSE),"")</f>
        <v>113.73</v>
      </c>
      <c r="I47" s="227">
        <f t="shared" si="7"/>
        <v>113.73</v>
      </c>
    </row>
    <row r="48" spans="2:9" ht="25.5">
      <c r="B48" s="223" t="s">
        <v>564</v>
      </c>
      <c r="C48" s="224" t="s">
        <v>9</v>
      </c>
      <c r="D48" s="225">
        <v>89402</v>
      </c>
      <c r="E48" s="63" t="str">
        <f>IF($D48&lt;&gt;"",VLOOKUP($D48,'SINAPI-MT JULHO 2021'!$A$1:$G$114245,2,FALSE),"")</f>
        <v>TUBO, PVC, SOLDÁVEL, DN 25MM, INSTALADO EM RAMAL DE DISTRIBUIÇÃO DE ÁGUA - FORNECIMENTO E INSTALAÇÃO. AF_12/2014</v>
      </c>
      <c r="F48" s="64" t="str">
        <f>IF($D48&lt;&gt;"",VLOOKUP($D48,'SINAPI-MT JULHO 2021'!$1:$1048576,3,FALSE),"")</f>
        <v>M</v>
      </c>
      <c r="G48" s="226">
        <v>10</v>
      </c>
      <c r="H48" s="73">
        <f>IF($D48&lt;&gt;"",VLOOKUP($D48,'SINAPI-MT JULHO 2021'!$1:$1048576,4,FALSE),"")</f>
        <v>7.46</v>
      </c>
      <c r="I48" s="227">
        <f t="shared" si="7"/>
        <v>74.599999999999994</v>
      </c>
    </row>
    <row r="49" spans="2:9" ht="14.25">
      <c r="B49" s="260" t="s">
        <v>7186</v>
      </c>
      <c r="C49" s="266"/>
      <c r="D49" s="267"/>
      <c r="E49" s="94"/>
      <c r="F49" s="95"/>
      <c r="G49" s="268"/>
      <c r="H49" s="96"/>
      <c r="I49" s="269"/>
    </row>
    <row r="50" spans="2:9" ht="25.5">
      <c r="B50" s="327" t="s">
        <v>7189</v>
      </c>
      <c r="C50" s="271"/>
      <c r="D50" s="328"/>
      <c r="E50" s="272" t="s">
        <v>7188</v>
      </c>
      <c r="F50" s="262" t="s">
        <v>24</v>
      </c>
      <c r="G50" s="329"/>
      <c r="H50" s="330"/>
      <c r="I50" s="75">
        <f>TRUNC(SUM(I51:I54),2)</f>
        <v>78.180000000000007</v>
      </c>
    </row>
    <row r="51" spans="2:9">
      <c r="B51" s="311" t="s">
        <v>564</v>
      </c>
      <c r="C51" s="312" t="s">
        <v>9</v>
      </c>
      <c r="D51" s="312">
        <v>88309</v>
      </c>
      <c r="E51" s="63" t="str">
        <f>IF($D51&lt;&gt;"",VLOOKUP($D51,'SINAPI-MT JULHO 2021'!$A$1:$G$114245,2,FALSE),"")</f>
        <v>PEDREIRO COM ENCARGOS COMPLEMENTARES</v>
      </c>
      <c r="F51" s="64" t="str">
        <f>IF($D51&lt;&gt;"",VLOOKUP($D51,'SINAPI-MT JULHO 2021'!$1:$1048576,3,FALSE),"")</f>
        <v>H</v>
      </c>
      <c r="G51" s="65">
        <v>0.3</v>
      </c>
      <c r="H51" s="73">
        <f>IF($D51&lt;&gt;"",VLOOKUP($D51,'SINAPI-MT JULHO 2021'!$1:$1048576,4,FALSE),"")</f>
        <v>17.670000000000002</v>
      </c>
      <c r="I51" s="76">
        <f t="shared" ref="I51:I54" si="8">TRUNC(G51*H51,2)</f>
        <v>5.3</v>
      </c>
    </row>
    <row r="52" spans="2:9">
      <c r="B52" s="311" t="s">
        <v>564</v>
      </c>
      <c r="C52" s="312" t="s">
        <v>9</v>
      </c>
      <c r="D52" s="312">
        <v>88316</v>
      </c>
      <c r="E52" s="63" t="str">
        <f>IF($D52&lt;&gt;"",VLOOKUP($D52,'SINAPI-MT JULHO 2021'!$A$1:$G$114245,2,FALSE),"")</f>
        <v>SERVENTE COM ENCARGOS COMPLEMENTARES</v>
      </c>
      <c r="F52" s="64" t="str">
        <f>IF($D52&lt;&gt;"",VLOOKUP($D52,'SINAPI-MT JULHO 2021'!$1:$1048576,3,FALSE),"")</f>
        <v>H</v>
      </c>
      <c r="G52" s="65">
        <v>3.15</v>
      </c>
      <c r="H52" s="73">
        <f>IF($D52&lt;&gt;"",VLOOKUP($D52,'SINAPI-MT JULHO 2021'!$1:$1048576,4,FALSE),"")</f>
        <v>14.02</v>
      </c>
      <c r="I52" s="76">
        <f t="shared" si="8"/>
        <v>44.16</v>
      </c>
    </row>
    <row r="53" spans="2:9">
      <c r="B53" s="311" t="s">
        <v>564</v>
      </c>
      <c r="C53" s="312" t="s">
        <v>9</v>
      </c>
      <c r="D53" s="312">
        <v>5795</v>
      </c>
      <c r="E53" s="63" t="str">
        <f>IF($D53&lt;&gt;"",VLOOKUP($D53,'SINAPI-MT JULHO 2021'!$A$1:$G$114245,2,FALSE),"")</f>
        <v>MARTELETE OU ROMPEDOR PNEUMÁTICO MANUAL, 28 KG, COM SILENCIADOR - CHP DIURNO. AF_07/2016</v>
      </c>
      <c r="F53" s="64" t="str">
        <f>IF($D53&lt;&gt;"",VLOOKUP($D53,'SINAPI-MT JULHO 2021'!$1:$1048576,3,FALSE),"")</f>
        <v>CHP</v>
      </c>
      <c r="G53" s="65">
        <v>1.55</v>
      </c>
      <c r="H53" s="73">
        <f>IF($D53&lt;&gt;"",VLOOKUP($D53,'SINAPI-MT JULHO 2021'!$1:$1048576,4,FALSE),"")</f>
        <v>14.87</v>
      </c>
      <c r="I53" s="76">
        <f t="shared" si="8"/>
        <v>23.04</v>
      </c>
    </row>
    <row r="54" spans="2:9">
      <c r="B54" s="311" t="s">
        <v>564</v>
      </c>
      <c r="C54" s="312" t="s">
        <v>9</v>
      </c>
      <c r="D54" s="312">
        <v>5952</v>
      </c>
      <c r="E54" s="63" t="str">
        <f>IF($D54&lt;&gt;"",VLOOKUP($D54,'SINAPI-MT JULHO 2021'!$A$1:$G$114245,2,FALSE),"")</f>
        <v>MARTELETE OU ROMPEDOR PNEUMÁTICO MANUAL, 28 KG, COM SILENCIADOR - CHI DIURNO. AF_07/2016</v>
      </c>
      <c r="F54" s="64" t="str">
        <f>IF($D54&lt;&gt;"",VLOOKUP($D54,'SINAPI-MT JULHO 2021'!$1:$1048576,3,FALSE),"")</f>
        <v>CHI</v>
      </c>
      <c r="G54" s="65">
        <v>0.44</v>
      </c>
      <c r="H54" s="73">
        <f>IF($D54&lt;&gt;"",VLOOKUP($D54,'SINAPI-MT JULHO 2021'!$1:$1048576,4,FALSE),"")</f>
        <v>12.91</v>
      </c>
      <c r="I54" s="76">
        <f t="shared" si="8"/>
        <v>5.68</v>
      </c>
    </row>
    <row r="55" spans="2:9" ht="14.25">
      <c r="B55" s="266"/>
      <c r="C55" s="266"/>
      <c r="D55" s="267"/>
      <c r="E55" s="94"/>
      <c r="F55" s="95"/>
      <c r="G55" s="268"/>
      <c r="H55" s="96"/>
      <c r="I55" s="269"/>
    </row>
    <row r="56" spans="2:9">
      <c r="B56" s="327" t="s">
        <v>7187</v>
      </c>
      <c r="C56" s="271"/>
      <c r="D56" s="328"/>
      <c r="E56" s="272" t="s">
        <v>7191</v>
      </c>
      <c r="F56" s="262" t="s">
        <v>27</v>
      </c>
      <c r="G56" s="332"/>
      <c r="H56" s="333"/>
      <c r="I56" s="75">
        <f>TRUNC(SUM(I57:J59),2)</f>
        <v>926.2</v>
      </c>
    </row>
    <row r="57" spans="2:9" ht="25.5">
      <c r="B57" s="311" t="s">
        <v>564</v>
      </c>
      <c r="C57" s="312" t="s">
        <v>9</v>
      </c>
      <c r="D57" s="312">
        <v>89272</v>
      </c>
      <c r="E57" s="63" t="str">
        <f>IF($D57&lt;&gt;"",VLOOKUP($D57,'SINAPI-MT JULHO 2021'!$A$1:$G$114245,2,FALSE),"")</f>
        <v>GUINDASTE HIDRÁULICO AUTOPROPELIDO, COM LANÇA TELESCÓPICA 28,80 M, CAPACIDADE MÁXIMA 30 T, POTÊNCIA 97 KW, TRAÇÃO 4 X 4 - CHP DIURNO. AF_11/2014</v>
      </c>
      <c r="F57" s="64" t="str">
        <f>IF($D57&lt;&gt;"",VLOOKUP($D57,'SINAPI-MT JULHO 2021'!$1:$1048576,3,FALSE),"")</f>
        <v>CHP</v>
      </c>
      <c r="G57" s="65">
        <v>3</v>
      </c>
      <c r="H57" s="73">
        <f>IF($D57&lt;&gt;"",VLOOKUP($D57,'SINAPI-MT JULHO 2021'!$1:$1048576,4,FALSE),"")</f>
        <v>158.12</v>
      </c>
      <c r="I57" s="76">
        <f>TRUNC(G57*H57,2)</f>
        <v>474.36</v>
      </c>
    </row>
    <row r="58" spans="2:9" ht="25.5">
      <c r="B58" s="311" t="s">
        <v>564</v>
      </c>
      <c r="C58" s="312" t="s">
        <v>9</v>
      </c>
      <c r="D58" s="312">
        <v>89273</v>
      </c>
      <c r="E58" s="63" t="str">
        <f>IF($D58&lt;&gt;"",VLOOKUP($D58,'SINAPI-MT JULHO 2021'!$A$1:$G$114245,2,FALSE),"")</f>
        <v>GUINDASTE HIDRÁULICO AUTOPROPELIDO, COM LANÇA TELESCÓPICA 28,80 M, CAPACIDADE MÁXIMA 30 T, POTÊNCIA 97 KW, TRAÇÃO 4 X 4 - CHI DIURNO. AF_11/2014</v>
      </c>
      <c r="F58" s="64" t="str">
        <f>IF($D58&lt;&gt;"",VLOOKUP($D58,'SINAPI-MT JULHO 2021'!$1:$1048576,3,FALSE),"")</f>
        <v>CHI</v>
      </c>
      <c r="G58" s="65">
        <v>6</v>
      </c>
      <c r="H58" s="73">
        <f>IF($D58&lt;&gt;"",VLOOKUP($D58,'SINAPI-MT JULHO 2021'!$1:$1048576,4,FALSE),"")</f>
        <v>65.959999999999994</v>
      </c>
      <c r="I58" s="76">
        <f>TRUNC(G58*H58,2)</f>
        <v>395.76</v>
      </c>
    </row>
    <row r="59" spans="2:9">
      <c r="B59" s="311" t="s">
        <v>564</v>
      </c>
      <c r="C59" s="312" t="s">
        <v>9</v>
      </c>
      <c r="D59" s="312">
        <v>88316</v>
      </c>
      <c r="E59" s="63" t="str">
        <f>IF($D59&lt;&gt;"",VLOOKUP($D59,'SINAPI-MT JULHO 2021'!$A$1:$G$114245,2,FALSE),"")</f>
        <v>SERVENTE COM ENCARGOS COMPLEMENTARES</v>
      </c>
      <c r="F59" s="64" t="str">
        <f>IF($D59&lt;&gt;"",VLOOKUP($D59,'SINAPI-MT JULHO 2021'!$1:$1048576,3,FALSE),"")</f>
        <v>H</v>
      </c>
      <c r="G59" s="65">
        <v>4</v>
      </c>
      <c r="H59" s="73">
        <f>IF($D59&lt;&gt;"",VLOOKUP($D59,'SINAPI-MT JULHO 2021'!$1:$1048576,4,FALSE),"")</f>
        <v>14.02</v>
      </c>
      <c r="I59" s="76">
        <f>TRUNC(G59*H59,2)</f>
        <v>56.08</v>
      </c>
    </row>
    <row r="60" spans="2:9" ht="14.25">
      <c r="B60" s="266"/>
      <c r="C60" s="266"/>
      <c r="D60" s="267"/>
      <c r="E60" s="94"/>
      <c r="F60" s="95"/>
      <c r="G60" s="268"/>
      <c r="H60" s="96"/>
      <c r="I60" s="269"/>
    </row>
    <row r="61" spans="2:9">
      <c r="B61" s="327" t="s">
        <v>7190</v>
      </c>
      <c r="C61" s="271"/>
      <c r="D61" s="328"/>
      <c r="E61" s="272" t="s">
        <v>7240</v>
      </c>
      <c r="F61" s="262" t="s">
        <v>36</v>
      </c>
      <c r="G61" s="332"/>
      <c r="H61" s="333"/>
      <c r="I61" s="75">
        <f>TRUNC(SUM(I62:J65),2)</f>
        <v>37.72</v>
      </c>
    </row>
    <row r="62" spans="2:9">
      <c r="B62" s="311" t="s">
        <v>564</v>
      </c>
      <c r="C62" s="312" t="s">
        <v>9</v>
      </c>
      <c r="D62" s="312">
        <v>88309</v>
      </c>
      <c r="E62" s="63" t="str">
        <f>IF($D62&lt;&gt;"",VLOOKUP($D62,'SINAPI-MT JULHO 2021'!$A$1:$G$114245,2,FALSE),"")</f>
        <v>PEDREIRO COM ENCARGOS COMPLEMENTARES</v>
      </c>
      <c r="F62" s="64" t="str">
        <f>IF($D62&lt;&gt;"",VLOOKUP($D62,'SINAPI-MT JULHO 2021'!$1:$1048576,3,FALSE),"")</f>
        <v>H</v>
      </c>
      <c r="G62" s="65">
        <v>0.3</v>
      </c>
      <c r="H62" s="73">
        <f>IF($D62&lt;&gt;"",VLOOKUP($D62,'SINAPI-MT JULHO 2021'!$1:$1048576,4,FALSE),"")</f>
        <v>17.670000000000002</v>
      </c>
      <c r="I62" s="76">
        <f>TRUNC(G62*H62,2)</f>
        <v>5.3</v>
      </c>
    </row>
    <row r="63" spans="2:9">
      <c r="B63" s="311" t="s">
        <v>564</v>
      </c>
      <c r="C63" s="312" t="s">
        <v>9</v>
      </c>
      <c r="D63" s="312">
        <v>88316</v>
      </c>
      <c r="E63" s="63" t="str">
        <f>IF($D63&lt;&gt;"",VLOOKUP($D63,'SINAPI-MT JULHO 2021'!$A$1:$G$114245,2,FALSE),"")</f>
        <v>SERVENTE COM ENCARGOS COMPLEMENTARES</v>
      </c>
      <c r="F63" s="64" t="str">
        <f>IF($D63&lt;&gt;"",VLOOKUP($D63,'SINAPI-MT JULHO 2021'!$1:$1048576,3,FALSE),"")</f>
        <v>H</v>
      </c>
      <c r="G63" s="65">
        <v>0.3</v>
      </c>
      <c r="H63" s="73">
        <f>IF($D63&lt;&gt;"",VLOOKUP($D63,'SINAPI-MT JULHO 2021'!$1:$1048576,4,FALSE),"")</f>
        <v>14.02</v>
      </c>
      <c r="I63" s="76">
        <f>TRUNC(G63*H63,2)</f>
        <v>4.2</v>
      </c>
    </row>
    <row r="64" spans="2:9">
      <c r="B64" s="311" t="s">
        <v>564</v>
      </c>
      <c r="C64" s="312" t="s">
        <v>9</v>
      </c>
      <c r="D64" s="312">
        <v>5795</v>
      </c>
      <c r="E64" s="63" t="str">
        <f>IF($D64&lt;&gt;"",VLOOKUP($D64,'SINAPI-MT JULHO 2021'!$A$1:$G$114245,2,FALSE),"")</f>
        <v>MARTELETE OU ROMPEDOR PNEUMÁTICO MANUAL, 28 KG, COM SILENCIADOR - CHP DIURNO. AF_07/2016</v>
      </c>
      <c r="F64" s="64" t="str">
        <f>IF($D64&lt;&gt;"",VLOOKUP($D64,'SINAPI-MT JULHO 2021'!$1:$1048576,3,FALSE),"")</f>
        <v>CHP</v>
      </c>
      <c r="G64" s="65">
        <v>1.1000000000000001</v>
      </c>
      <c r="H64" s="73">
        <f>IF($D64&lt;&gt;"",VLOOKUP($D64,'SINAPI-MT JULHO 2021'!$1:$1048576,4,FALSE),"")</f>
        <v>14.87</v>
      </c>
      <c r="I64" s="76">
        <f t="shared" ref="I64:I65" si="9">TRUNC(G64*H64,2)</f>
        <v>16.350000000000001</v>
      </c>
    </row>
    <row r="65" spans="2:9">
      <c r="B65" s="311" t="s">
        <v>564</v>
      </c>
      <c r="C65" s="312" t="s">
        <v>9</v>
      </c>
      <c r="D65" s="312">
        <v>5952</v>
      </c>
      <c r="E65" s="63" t="str">
        <f>IF($D65&lt;&gt;"",VLOOKUP($D65,'SINAPI-MT JULHO 2021'!$A$1:$G$114245,2,FALSE),"")</f>
        <v>MARTELETE OU ROMPEDOR PNEUMÁTICO MANUAL, 28 KG, COM SILENCIADOR - CHI DIURNO. AF_07/2016</v>
      </c>
      <c r="F65" s="64" t="str">
        <f>IF($D65&lt;&gt;"",VLOOKUP($D65,'SINAPI-MT JULHO 2021'!$1:$1048576,3,FALSE),"")</f>
        <v>CHI</v>
      </c>
      <c r="G65" s="65">
        <v>0.92</v>
      </c>
      <c r="H65" s="73">
        <f>IF($D65&lt;&gt;"",VLOOKUP($D65,'SINAPI-MT JULHO 2021'!$1:$1048576,4,FALSE),"")</f>
        <v>12.91</v>
      </c>
      <c r="I65" s="76">
        <f t="shared" si="9"/>
        <v>11.87</v>
      </c>
    </row>
    <row r="66" spans="2:9" ht="14.25">
      <c r="B66" s="266"/>
      <c r="C66" s="266"/>
      <c r="D66" s="267"/>
      <c r="E66" s="94"/>
      <c r="F66" s="95"/>
      <c r="G66" s="268"/>
      <c r="H66" s="96"/>
      <c r="I66" s="269"/>
    </row>
    <row r="67" spans="2:9" ht="14.25">
      <c r="B67" s="260" t="s">
        <v>7005</v>
      </c>
      <c r="C67" s="266"/>
      <c r="D67" s="267"/>
      <c r="E67" s="94"/>
      <c r="F67" s="95"/>
      <c r="G67" s="268"/>
      <c r="H67" s="96"/>
      <c r="I67" s="269"/>
    </row>
    <row r="68" spans="2:9" ht="25.5">
      <c r="B68" s="261" t="s">
        <v>7006</v>
      </c>
      <c r="C68" s="262"/>
      <c r="D68" s="262"/>
      <c r="E68" s="263" t="s">
        <v>7007</v>
      </c>
      <c r="F68" s="253" t="s">
        <v>15</v>
      </c>
      <c r="G68" s="264"/>
      <c r="H68" s="265"/>
      <c r="I68" s="75">
        <f>TRUNC(SUM(I69:I75),2)</f>
        <v>30.08</v>
      </c>
    </row>
    <row r="69" spans="2:9" ht="38.25">
      <c r="B69" s="192" t="s">
        <v>6623</v>
      </c>
      <c r="C69" s="193" t="s">
        <v>9</v>
      </c>
      <c r="D69" s="193">
        <v>5680</v>
      </c>
      <c r="E69" s="63" t="str">
        <f>IF($D69&lt;&gt;"",VLOOKUP($D69,'SINAPI-MT JULHO 2021'!$A$1:$G$114245,2,FALSE),"")</f>
        <v>RETROESCAVADEIRA SOBRE RODAS COM CARREGADEIRA, TRAÇÃO 4X2, POTÊNCIA LÍQ. 79 HP, CAÇAMBA CARREG. CAP. MÍN. 1 M3, CAÇAMBA RETRO CAP. 0,20 M3, PESO OPERACIONAL MÍN. 6.570 KG, PROFUNDIDADE ESCAVAÇÃO MÁX. 4,37 M - CHP DIURNO. AF_06/2014</v>
      </c>
      <c r="F69" s="64" t="str">
        <f>IF($D69&lt;&gt;"",VLOOKUP($D69,'SINAPI-MT JULHO 2021'!$1:$1048576,3,FALSE),"")</f>
        <v>CHP</v>
      </c>
      <c r="G69" s="290">
        <v>4.6000000000000001E-4</v>
      </c>
      <c r="H69" s="73">
        <f>IF($D69&lt;&gt;"",VLOOKUP($D69,'SINAPI-MT JULHO 2021'!$1:$1048576,4,FALSE),"")</f>
        <v>94.02</v>
      </c>
      <c r="I69" s="76">
        <f t="shared" ref="I69:I74" si="10">TRUNC(G69*H69,2)</f>
        <v>0.04</v>
      </c>
    </row>
    <row r="70" spans="2:9" ht="25.5">
      <c r="B70" s="192" t="s">
        <v>6623</v>
      </c>
      <c r="C70" s="193" t="s">
        <v>9</v>
      </c>
      <c r="D70" s="193">
        <v>5811</v>
      </c>
      <c r="E70" s="63" t="str">
        <f>IF($D70&lt;&gt;"",VLOOKUP($D70,'SINAPI-MT JULHO 2021'!$A$1:$G$114245,2,FALSE),"")</f>
        <v>CAMINHÃO BASCULANTE 6 M3, PESO BRUTO TOTAL 16.000 KG, CARGA ÚTIL MÁXIMA 13.071 KG, DISTÂNCIA ENTRE EIXOS 4,80 M, POTÊNCIA 230 CV INCLUSIVE CAÇAMBA METÁLICA - CHP DIURNO. AF_06/2014</v>
      </c>
      <c r="F70" s="64" t="str">
        <f>IF($D70&lt;&gt;"",VLOOKUP($D70,'SINAPI-MT JULHO 2021'!$1:$1048576,3,FALSE),"")</f>
        <v>CHP</v>
      </c>
      <c r="G70" s="289">
        <v>3.2000000000000002E-3</v>
      </c>
      <c r="H70" s="73">
        <f>IF($D70&lt;&gt;"",VLOOKUP($D70,'SINAPI-MT JULHO 2021'!$1:$1048576,4,FALSE),"")</f>
        <v>150.54</v>
      </c>
      <c r="I70" s="76">
        <f t="shared" si="10"/>
        <v>0.48</v>
      </c>
    </row>
    <row r="71" spans="2:9">
      <c r="B71" s="192" t="s">
        <v>6623</v>
      </c>
      <c r="C71" s="193" t="s">
        <v>9</v>
      </c>
      <c r="D71" s="193">
        <v>88267</v>
      </c>
      <c r="E71" s="63" t="str">
        <f>IF($D71&lt;&gt;"",VLOOKUP($D71,'SINAPI-MT JULHO 2021'!$A$1:$G$114245,2,FALSE),"")</f>
        <v>ENCANADOR OU BOMBEIRO HIDRÁULICO COM ENCARGOS COMPLEMENTARES</v>
      </c>
      <c r="F71" s="64" t="str">
        <f>IF($D71&lt;&gt;"",VLOOKUP($D71,'SINAPI-MT JULHO 2021'!$1:$1048576,3,FALSE),"")</f>
        <v>H</v>
      </c>
      <c r="G71" s="66">
        <v>1.7500000000000002E-2</v>
      </c>
      <c r="H71" s="73">
        <f>IF($D71&lt;&gt;"",VLOOKUP($D71,'SINAPI-MT JULHO 2021'!$1:$1048576,4,FALSE),"")</f>
        <v>17.66</v>
      </c>
      <c r="I71" s="76">
        <f t="shared" si="10"/>
        <v>0.3</v>
      </c>
    </row>
    <row r="72" spans="2:9">
      <c r="B72" s="192" t="s">
        <v>6623</v>
      </c>
      <c r="C72" s="193" t="s">
        <v>9</v>
      </c>
      <c r="D72" s="193">
        <v>88316</v>
      </c>
      <c r="E72" s="63" t="str">
        <f>IF($D72&lt;&gt;"",VLOOKUP($D72,'SINAPI-MT JULHO 2021'!$A$1:$G$114245,2,FALSE),"")</f>
        <v>SERVENTE COM ENCARGOS COMPLEMENTARES</v>
      </c>
      <c r="F72" s="64" t="str">
        <f>IF($D72&lt;&gt;"",VLOOKUP($D72,'SINAPI-MT JULHO 2021'!$1:$1048576,3,FALSE),"")</f>
        <v>H</v>
      </c>
      <c r="G72" s="66">
        <v>0.79930000000000001</v>
      </c>
      <c r="H72" s="73">
        <f>IF($D72&lt;&gt;"",VLOOKUP($D72,'SINAPI-MT JULHO 2021'!$1:$1048576,4,FALSE),"")</f>
        <v>14.02</v>
      </c>
      <c r="I72" s="76">
        <f t="shared" si="10"/>
        <v>11.2</v>
      </c>
    </row>
    <row r="73" spans="2:9" ht="25.5">
      <c r="B73" s="192" t="s">
        <v>6623</v>
      </c>
      <c r="C73" s="193" t="s">
        <v>9</v>
      </c>
      <c r="D73" s="193">
        <v>91277</v>
      </c>
      <c r="E73" s="63" t="str">
        <f>IF($D73&lt;&gt;"",VLOOKUP($D73,'SINAPI-MT JULHO 2021'!$A$1:$G$114245,2,FALSE),"")</f>
        <v>PLACA VIBRATÓRIA REVERSÍVEL COM MOTOR 4 TEMPOS A GASOLINA, FORÇA CENTRÍFUGA DE 25 KN (2500 KGF), POTÊNCIA 5,5 CV - CHP DIURNO. AF_08/2015</v>
      </c>
      <c r="F73" s="64" t="str">
        <f>IF($D73&lt;&gt;"",VLOOKUP($D73,'SINAPI-MT JULHO 2021'!$1:$1048576,3,FALSE),"")</f>
        <v>CHP</v>
      </c>
      <c r="G73" s="289">
        <v>7.6E-3</v>
      </c>
      <c r="H73" s="73">
        <f>IF($D73&lt;&gt;"",VLOOKUP($D73,'SINAPI-MT JULHO 2021'!$1:$1048576,4,FALSE),"")</f>
        <v>9.49</v>
      </c>
      <c r="I73" s="76">
        <f t="shared" si="10"/>
        <v>7.0000000000000007E-2</v>
      </c>
    </row>
    <row r="74" spans="2:9">
      <c r="B74" s="223" t="s">
        <v>565</v>
      </c>
      <c r="C74" s="193" t="s">
        <v>9</v>
      </c>
      <c r="D74" s="193">
        <v>4718</v>
      </c>
      <c r="E74" s="63" t="str">
        <f>IF($D74&lt;&gt;"",VLOOKUP($D74,'SINAPI-MT JULHO 2021'!$A$1:$G$114245,2,FALSE),"")</f>
        <v xml:space="preserve">PEDRA BRITADA N. 2 (19 A 38 MM) POSTO PEDREIRA/FORNECEDOR, SEM FRETE                                                                                                                                                                                                                                                                                                                                                                                                                                      </v>
      </c>
      <c r="F74" s="64" t="str">
        <f>IF($D74&lt;&gt;"",VLOOKUP($D74,'SINAPI-MT JULHO 2021'!$1:$1048576,3,FALSE),"")</f>
        <v xml:space="preserve">M3    </v>
      </c>
      <c r="G74" s="66">
        <v>8.2100000000000006E-2</v>
      </c>
      <c r="H74" s="73">
        <f>IF($D74&lt;&gt;"",VLOOKUP($D74,'SINAPI-MT JULHO 2021'!$1:$1048576,4,FALSE),"")</f>
        <v>79.849999999999994</v>
      </c>
      <c r="I74" s="76">
        <f t="shared" si="10"/>
        <v>6.55</v>
      </c>
    </row>
    <row r="75" spans="2:9">
      <c r="B75" s="223" t="s">
        <v>565</v>
      </c>
      <c r="C75" s="193" t="s">
        <v>9</v>
      </c>
      <c r="D75" s="193">
        <v>9833</v>
      </c>
      <c r="E75" s="63" t="str">
        <f>IF($D75&lt;&gt;"",VLOOKUP($D75,'SINAPI-MT JULHO 2021'!$A$1:$G$114245,2,FALSE),"")</f>
        <v xml:space="preserve">TUBO PVC, FLEXIVEL, CORRUGADO, PERFURADO, DN 110 MM, PARA DRENAGEM, SISTEMA IRRIGACAO                                                                                                                                                                                                                                                                                                                                                                                                                     </v>
      </c>
      <c r="F75" s="64" t="str">
        <f>IF($D75&lt;&gt;"",VLOOKUP($D75,'SINAPI-MT JULHO 2021'!$1:$1048576,3,FALSE),"")</f>
        <v xml:space="preserve">M     </v>
      </c>
      <c r="G75" s="66">
        <v>1</v>
      </c>
      <c r="H75" s="73">
        <f>IF($D75&lt;&gt;"",VLOOKUP($D75,'SINAPI-MT JULHO 2021'!$1:$1048576,4,FALSE),"")</f>
        <v>11.44</v>
      </c>
      <c r="I75" s="76">
        <f t="shared" ref="I75" si="11">TRUNC(G75*H75,2)</f>
        <v>11.44</v>
      </c>
    </row>
    <row r="76" spans="2:9" ht="14.25">
      <c r="B76" s="260" t="s">
        <v>6951</v>
      </c>
      <c r="C76" s="266"/>
      <c r="D76" s="267"/>
      <c r="E76" s="94"/>
      <c r="F76" s="95"/>
      <c r="G76" s="268"/>
      <c r="H76" s="96"/>
      <c r="I76" s="269"/>
    </row>
    <row r="77" spans="2:9" ht="25.5">
      <c r="B77" s="270" t="s">
        <v>6955</v>
      </c>
      <c r="C77" s="271"/>
      <c r="D77" s="271"/>
      <c r="E77" s="272" t="s">
        <v>6953</v>
      </c>
      <c r="F77" s="262" t="s">
        <v>27</v>
      </c>
      <c r="G77" s="273" t="s">
        <v>6931</v>
      </c>
      <c r="H77" s="274"/>
      <c r="I77" s="222">
        <f>TRUNC(SUM(I78:I82),2)</f>
        <v>844.76</v>
      </c>
    </row>
    <row r="78" spans="2:9" ht="14.25">
      <c r="B78" s="276" t="s">
        <v>564</v>
      </c>
      <c r="C78" s="277" t="s">
        <v>9</v>
      </c>
      <c r="D78" s="193">
        <v>88316</v>
      </c>
      <c r="E78" s="63" t="str">
        <f>IF($D78&lt;&gt;"",VLOOKUP($D78,'SINAPI-MT JULHO 2021'!$A$1:$G$114245,2,FALSE),"")</f>
        <v>SERVENTE COM ENCARGOS COMPLEMENTARES</v>
      </c>
      <c r="F78" s="64" t="str">
        <f>IF($D78&lt;&gt;"",VLOOKUP($D78,'SINAPI-MT JULHO 2021'!$1:$1048576,3,FALSE),"")</f>
        <v>H</v>
      </c>
      <c r="G78" s="226">
        <v>5.3</v>
      </c>
      <c r="H78" s="73">
        <f>IF($D78&lt;&gt;"",VLOOKUP($D78,'SINAPI-MT JULHO 2021'!$1:$1048576,4,FALSE),"")</f>
        <v>14.02</v>
      </c>
      <c r="I78" s="227">
        <f t="shared" ref="I78:I82" si="12">TRUNC(H78*G78,2)</f>
        <v>74.3</v>
      </c>
    </row>
    <row r="79" spans="2:9" ht="14.25">
      <c r="B79" s="276" t="s">
        <v>564</v>
      </c>
      <c r="C79" s="193" t="s">
        <v>9</v>
      </c>
      <c r="D79" s="277">
        <v>88309</v>
      </c>
      <c r="E79" s="63" t="str">
        <f>IF($D79&lt;&gt;"",VLOOKUP($D79,'SINAPI-MT JULHO 2021'!$A$1:$G$114245,2,FALSE),"")</f>
        <v>PEDREIRO COM ENCARGOS COMPLEMENTARES</v>
      </c>
      <c r="F79" s="64" t="str">
        <f>IF($D79&lt;&gt;"",VLOOKUP($D79,'SINAPI-MT JULHO 2021'!$1:$1048576,3,FALSE),"")</f>
        <v>H</v>
      </c>
      <c r="G79" s="226">
        <v>1.5209999999999999</v>
      </c>
      <c r="H79" s="73">
        <f>IF($D79&lt;&gt;"",VLOOKUP($D79,'SINAPI-MT JULHO 2021'!$1:$1048576,4,FALSE),"")</f>
        <v>17.670000000000002</v>
      </c>
      <c r="I79" s="227">
        <f t="shared" si="12"/>
        <v>26.87</v>
      </c>
    </row>
    <row r="80" spans="2:9" ht="14.25">
      <c r="B80" s="276" t="s">
        <v>564</v>
      </c>
      <c r="C80" s="193" t="s">
        <v>9</v>
      </c>
      <c r="D80" s="278">
        <v>88315</v>
      </c>
      <c r="E80" s="63" t="str">
        <f>IF($D80&lt;&gt;"",VLOOKUP($D80,'SINAPI-MT JULHO 2021'!$A$1:$G$114245,2,FALSE),"")</f>
        <v>SERRALHEIRO COM ENCARGOS COMPLEMENTARES</v>
      </c>
      <c r="F80" s="64" t="str">
        <f>IF($D80&lt;&gt;"",VLOOKUP($D80,'SINAPI-MT JULHO 2021'!$1:$1048576,3,FALSE),"")</f>
        <v>H</v>
      </c>
      <c r="G80" s="226">
        <v>3.02</v>
      </c>
      <c r="H80" s="73">
        <f>IF($D80&lt;&gt;"",VLOOKUP($D80,'SINAPI-MT JULHO 2021'!$1:$1048576,4,FALSE),"")</f>
        <v>17.579999999999998</v>
      </c>
      <c r="I80" s="227">
        <f t="shared" si="12"/>
        <v>53.09</v>
      </c>
    </row>
    <row r="81" spans="2:13" ht="14.25">
      <c r="B81" s="276"/>
      <c r="C81" s="277" t="s">
        <v>563</v>
      </c>
      <c r="D81" s="277"/>
      <c r="E81" s="279" t="s">
        <v>6954</v>
      </c>
      <c r="F81" s="280" t="s">
        <v>27</v>
      </c>
      <c r="G81" s="226">
        <v>1</v>
      </c>
      <c r="H81" s="73">
        <v>685</v>
      </c>
      <c r="I81" s="227">
        <f t="shared" si="12"/>
        <v>685</v>
      </c>
    </row>
    <row r="82" spans="2:13" ht="25.5">
      <c r="B82" s="276" t="s">
        <v>564</v>
      </c>
      <c r="C82" s="193" t="s">
        <v>9</v>
      </c>
      <c r="D82" s="277">
        <v>88627</v>
      </c>
      <c r="E82" s="63" t="str">
        <f>IF($D82&lt;&gt;"",VLOOKUP($D82,'SINAPI-MT JULHO 2021'!$A$1:$G$114245,2,FALSE),"")</f>
        <v>ARGAMASSA TRAÇO 1:0,5:4,5 (EM VOLUME DE CIMENTO, CAL E AREIA MÉDIA ÚMIDA) PARA ASSENTAMENTO DE ALVENARIA, PREPARO MANUAL. AF_08/2019</v>
      </c>
      <c r="F82" s="64" t="str">
        <f>IF($D82&lt;&gt;"",VLOOKUP($D82,'SINAPI-MT JULHO 2021'!$1:$1048576,3,FALSE),"")</f>
        <v>M3</v>
      </c>
      <c r="G82" s="226">
        <v>1.1339999999999999E-2</v>
      </c>
      <c r="H82" s="73">
        <f>IF($D82&lt;&gt;"",VLOOKUP($D82,'SINAPI-MT JULHO 2021'!$1:$1048576,4,FALSE),"")</f>
        <v>485.09</v>
      </c>
      <c r="I82" s="227">
        <f t="shared" si="12"/>
        <v>5.5</v>
      </c>
    </row>
    <row r="83" spans="2:13" ht="25.5">
      <c r="B83" s="270" t="s">
        <v>6956</v>
      </c>
      <c r="C83" s="271"/>
      <c r="D83" s="271"/>
      <c r="E83" s="272" t="s">
        <v>6957</v>
      </c>
      <c r="F83" s="262" t="s">
        <v>27</v>
      </c>
      <c r="G83" s="273" t="s">
        <v>6931</v>
      </c>
      <c r="H83" s="274"/>
      <c r="I83" s="222">
        <f>TRUNC(SUM(I84:I88),2)</f>
        <v>813.26</v>
      </c>
    </row>
    <row r="84" spans="2:13" ht="14.25">
      <c r="B84" s="276" t="s">
        <v>564</v>
      </c>
      <c r="C84" s="277" t="s">
        <v>9</v>
      </c>
      <c r="D84" s="193">
        <v>88316</v>
      </c>
      <c r="E84" s="63" t="str">
        <f>IF($D84&lt;&gt;"",VLOOKUP($D84,'SINAPI-MT JULHO 2021'!$A$1:$G$114245,2,FALSE),"")</f>
        <v>SERVENTE COM ENCARGOS COMPLEMENTARES</v>
      </c>
      <c r="F84" s="64" t="str">
        <f>IF($D84&lt;&gt;"",VLOOKUP($D84,'SINAPI-MT JULHO 2021'!$1:$1048576,3,FALSE),"")</f>
        <v>H</v>
      </c>
      <c r="G84" s="226">
        <v>5.3</v>
      </c>
      <c r="H84" s="73">
        <f>IF($D84&lt;&gt;"",VLOOKUP($D84,'SINAPI-MT JULHO 2021'!$1:$1048576,4,FALSE),"")</f>
        <v>14.02</v>
      </c>
      <c r="I84" s="227">
        <f t="shared" ref="I84:I88" si="13">TRUNC(H84*G84,2)</f>
        <v>74.3</v>
      </c>
      <c r="M84" s="222"/>
    </row>
    <row r="85" spans="2:13" ht="14.25">
      <c r="B85" s="276" t="s">
        <v>564</v>
      </c>
      <c r="C85" s="193" t="s">
        <v>9</v>
      </c>
      <c r="D85" s="277">
        <v>88309</v>
      </c>
      <c r="E85" s="63" t="str">
        <f>IF($D85&lt;&gt;"",VLOOKUP($D85,'SINAPI-MT JULHO 2021'!$A$1:$G$114245,2,FALSE),"")</f>
        <v>PEDREIRO COM ENCARGOS COMPLEMENTARES</v>
      </c>
      <c r="F85" s="64" t="str">
        <f>IF($D85&lt;&gt;"",VLOOKUP($D85,'SINAPI-MT JULHO 2021'!$1:$1048576,3,FALSE),"")</f>
        <v>H</v>
      </c>
      <c r="G85" s="226">
        <v>1.5209999999999999</v>
      </c>
      <c r="H85" s="73">
        <f>IF($D85&lt;&gt;"",VLOOKUP($D85,'SINAPI-MT JULHO 2021'!$1:$1048576,4,FALSE),"")</f>
        <v>17.670000000000002</v>
      </c>
      <c r="I85" s="227">
        <f t="shared" si="13"/>
        <v>26.87</v>
      </c>
    </row>
    <row r="86" spans="2:13" ht="14.25">
      <c r="B86" s="276" t="s">
        <v>564</v>
      </c>
      <c r="C86" s="193" t="s">
        <v>9</v>
      </c>
      <c r="D86" s="278">
        <v>88315</v>
      </c>
      <c r="E86" s="63" t="str">
        <f>IF($D86&lt;&gt;"",VLOOKUP($D86,'SINAPI-MT JULHO 2021'!$A$1:$G$114245,2,FALSE),"")</f>
        <v>SERRALHEIRO COM ENCARGOS COMPLEMENTARES</v>
      </c>
      <c r="F86" s="64" t="str">
        <f>IF($D86&lt;&gt;"",VLOOKUP($D86,'SINAPI-MT JULHO 2021'!$1:$1048576,3,FALSE),"")</f>
        <v>H</v>
      </c>
      <c r="G86" s="226">
        <v>3.02</v>
      </c>
      <c r="H86" s="73">
        <f>IF($D86&lt;&gt;"",VLOOKUP($D86,'SINAPI-MT JULHO 2021'!$1:$1048576,4,FALSE),"")</f>
        <v>17.579999999999998</v>
      </c>
      <c r="I86" s="227">
        <f t="shared" si="13"/>
        <v>53.09</v>
      </c>
    </row>
    <row r="87" spans="2:13" ht="14.25">
      <c r="B87" s="276"/>
      <c r="C87" s="277" t="s">
        <v>563</v>
      </c>
      <c r="D87" s="277"/>
      <c r="E87" s="279" t="s">
        <v>6958</v>
      </c>
      <c r="F87" s="280" t="s">
        <v>27</v>
      </c>
      <c r="G87" s="226">
        <v>1</v>
      </c>
      <c r="H87" s="73">
        <v>653.5</v>
      </c>
      <c r="I87" s="227">
        <f t="shared" si="13"/>
        <v>653.5</v>
      </c>
    </row>
    <row r="88" spans="2:13" ht="25.5">
      <c r="B88" s="276" t="s">
        <v>564</v>
      </c>
      <c r="C88" s="193" t="s">
        <v>9</v>
      </c>
      <c r="D88" s="277">
        <v>88627</v>
      </c>
      <c r="E88" s="63" t="str">
        <f>IF($D88&lt;&gt;"",VLOOKUP($D88,'SINAPI-MT JULHO 2021'!$A$1:$G$114245,2,FALSE),"")</f>
        <v>ARGAMASSA TRAÇO 1:0,5:4,5 (EM VOLUME DE CIMENTO, CAL E AREIA MÉDIA ÚMIDA) PARA ASSENTAMENTO DE ALVENARIA, PREPARO MANUAL. AF_08/2019</v>
      </c>
      <c r="F88" s="64" t="str">
        <f>IF($D88&lt;&gt;"",VLOOKUP($D88,'SINAPI-MT JULHO 2021'!$1:$1048576,3,FALSE),"")</f>
        <v>M3</v>
      </c>
      <c r="G88" s="226">
        <v>1.1339999999999999E-2</v>
      </c>
      <c r="H88" s="73">
        <f>IF($D88&lt;&gt;"",VLOOKUP($D88,'SINAPI-MT JULHO 2021'!$1:$1048576,4,FALSE),"")</f>
        <v>485.09</v>
      </c>
      <c r="I88" s="227">
        <f t="shared" si="13"/>
        <v>5.5</v>
      </c>
    </row>
    <row r="89" spans="2:13" ht="25.5">
      <c r="B89" s="270" t="s">
        <v>6952</v>
      </c>
      <c r="C89" s="271"/>
      <c r="D89" s="271"/>
      <c r="E89" s="272" t="s">
        <v>6959</v>
      </c>
      <c r="F89" s="262" t="s">
        <v>27</v>
      </c>
      <c r="G89" s="273" t="s">
        <v>6931</v>
      </c>
      <c r="H89" s="274"/>
      <c r="I89" s="222">
        <f>TRUNC(SUM(I90:I94),2)</f>
        <v>763.32</v>
      </c>
    </row>
    <row r="90" spans="2:13" ht="14.25">
      <c r="B90" s="276" t="s">
        <v>564</v>
      </c>
      <c r="C90" s="277" t="s">
        <v>9</v>
      </c>
      <c r="D90" s="193">
        <v>88316</v>
      </c>
      <c r="E90" s="63" t="str">
        <f>IF($D90&lt;&gt;"",VLOOKUP($D90,'SINAPI-MT JULHO 2021'!$A$1:$G$114245,2,FALSE),"")</f>
        <v>SERVENTE COM ENCARGOS COMPLEMENTARES</v>
      </c>
      <c r="F90" s="64" t="str">
        <f>IF($D90&lt;&gt;"",VLOOKUP($D90,'SINAPI-MT JULHO 2021'!$1:$1048576,3,FALSE),"")</f>
        <v>H</v>
      </c>
      <c r="G90" s="226">
        <v>5.3</v>
      </c>
      <c r="H90" s="73">
        <f>IF($D90&lt;&gt;"",VLOOKUP($D90,'SINAPI-MT JULHO 2021'!$1:$1048576,4,FALSE),"")</f>
        <v>14.02</v>
      </c>
      <c r="I90" s="227">
        <f t="shared" ref="I90:I94" si="14">TRUNC(H90*G90,2)</f>
        <v>74.3</v>
      </c>
    </row>
    <row r="91" spans="2:13" ht="14.25">
      <c r="B91" s="276" t="s">
        <v>564</v>
      </c>
      <c r="C91" s="193" t="s">
        <v>9</v>
      </c>
      <c r="D91" s="277">
        <v>88309</v>
      </c>
      <c r="E91" s="63" t="str">
        <f>IF($D91&lt;&gt;"",VLOOKUP($D91,'SINAPI-MT JULHO 2021'!$A$1:$G$114245,2,FALSE),"")</f>
        <v>PEDREIRO COM ENCARGOS COMPLEMENTARES</v>
      </c>
      <c r="F91" s="64" t="str">
        <f>IF($D91&lt;&gt;"",VLOOKUP($D91,'SINAPI-MT JULHO 2021'!$1:$1048576,3,FALSE),"")</f>
        <v>H</v>
      </c>
      <c r="G91" s="226">
        <v>1.5209999999999999</v>
      </c>
      <c r="H91" s="73">
        <f>IF($D91&lt;&gt;"",VLOOKUP($D91,'SINAPI-MT JULHO 2021'!$1:$1048576,4,FALSE),"")</f>
        <v>17.670000000000002</v>
      </c>
      <c r="I91" s="227">
        <f t="shared" si="14"/>
        <v>26.87</v>
      </c>
    </row>
    <row r="92" spans="2:13" ht="14.25">
      <c r="B92" s="276" t="s">
        <v>564</v>
      </c>
      <c r="C92" s="193" t="s">
        <v>9</v>
      </c>
      <c r="D92" s="278">
        <v>88315</v>
      </c>
      <c r="E92" s="63" t="str">
        <f>IF($D92&lt;&gt;"",VLOOKUP($D92,'SINAPI-MT JULHO 2021'!$A$1:$G$114245,2,FALSE),"")</f>
        <v>SERRALHEIRO COM ENCARGOS COMPLEMENTARES</v>
      </c>
      <c r="F92" s="64" t="str">
        <f>IF($D92&lt;&gt;"",VLOOKUP($D92,'SINAPI-MT JULHO 2021'!$1:$1048576,3,FALSE),"")</f>
        <v>H</v>
      </c>
      <c r="G92" s="226">
        <v>3.02</v>
      </c>
      <c r="H92" s="73">
        <f>IF($D92&lt;&gt;"",VLOOKUP($D92,'SINAPI-MT JULHO 2021'!$1:$1048576,4,FALSE),"")</f>
        <v>17.579999999999998</v>
      </c>
      <c r="I92" s="227">
        <f t="shared" si="14"/>
        <v>53.09</v>
      </c>
    </row>
    <row r="93" spans="2:13" ht="14.25">
      <c r="B93" s="276"/>
      <c r="C93" s="277" t="s">
        <v>563</v>
      </c>
      <c r="D93" s="277"/>
      <c r="E93" s="279" t="s">
        <v>6960</v>
      </c>
      <c r="F93" s="280" t="s">
        <v>27</v>
      </c>
      <c r="G93" s="226">
        <v>1</v>
      </c>
      <c r="H93" s="73">
        <v>603.55999999999995</v>
      </c>
      <c r="I93" s="227">
        <f t="shared" si="14"/>
        <v>603.55999999999995</v>
      </c>
    </row>
    <row r="94" spans="2:13" ht="25.5">
      <c r="B94" s="276" t="s">
        <v>564</v>
      </c>
      <c r="C94" s="193" t="s">
        <v>9</v>
      </c>
      <c r="D94" s="277">
        <v>88627</v>
      </c>
      <c r="E94" s="63" t="str">
        <f>IF($D94&lt;&gt;"",VLOOKUP($D94,'SINAPI-MT JULHO 2021'!$A$1:$G$114245,2,FALSE),"")</f>
        <v>ARGAMASSA TRAÇO 1:0,5:4,5 (EM VOLUME DE CIMENTO, CAL E AREIA MÉDIA ÚMIDA) PARA ASSENTAMENTO DE ALVENARIA, PREPARO MANUAL. AF_08/2019</v>
      </c>
      <c r="F94" s="64" t="str">
        <f>IF($D94&lt;&gt;"",VLOOKUP($D94,'SINAPI-MT JULHO 2021'!$1:$1048576,3,FALSE),"")</f>
        <v>M3</v>
      </c>
      <c r="G94" s="226">
        <v>1.1339999999999999E-2</v>
      </c>
      <c r="H94" s="73">
        <f>IF($D94&lt;&gt;"",VLOOKUP($D94,'SINAPI-MT JULHO 2021'!$1:$1048576,4,FALSE),"")</f>
        <v>485.09</v>
      </c>
      <c r="I94" s="227">
        <f t="shared" si="14"/>
        <v>5.5</v>
      </c>
    </row>
    <row r="95" spans="2:13">
      <c r="B95" s="283" t="s">
        <v>7241</v>
      </c>
      <c r="C95" s="252"/>
      <c r="D95" s="252"/>
      <c r="E95" s="294" t="s">
        <v>7242</v>
      </c>
      <c r="F95" s="295" t="s">
        <v>36</v>
      </c>
      <c r="G95" s="284">
        <v>1</v>
      </c>
      <c r="H95" s="257"/>
      <c r="I95" s="351">
        <f>TRUNC(SUM(I96:I98),2)</f>
        <v>532.20000000000005</v>
      </c>
    </row>
    <row r="96" spans="2:13" ht="25.5">
      <c r="B96" s="286" t="s">
        <v>562</v>
      </c>
      <c r="C96" s="312" t="s">
        <v>9</v>
      </c>
      <c r="D96" s="315">
        <v>11795</v>
      </c>
      <c r="E96" s="63" t="str">
        <f>IF($D96&lt;&gt;"",VLOOKUP($D96,'SINAPI-MT JULHO 2021'!$A$1:$G$114245,2,FALSE),"")</f>
        <v xml:space="preserve">GRANITO PARA BANCADA, POLIDO, TIPO ANDORINHA/ QUARTZ/ CASTELO/ CORUMBA OU OUTROS EQUIVALENTES DA REGIAO, E=  *2,5* CM                                                                                                                                                                                                                                                                                                                                                                                     </v>
      </c>
      <c r="F96" s="64" t="str">
        <f>IF($D96&lt;&gt;"",VLOOKUP($D96,'SINAPI-MT JULHO 2021'!$1:$1048576,3,FALSE),"")</f>
        <v xml:space="preserve">M2    </v>
      </c>
      <c r="G96" s="287">
        <v>1</v>
      </c>
      <c r="H96" s="73">
        <f>IF($D96&lt;&gt;"",VLOOKUP($D96,'SINAPI-MT JULHO 2021'!$1:$1048576,4,FALSE),"")</f>
        <v>422.64</v>
      </c>
      <c r="I96" s="352">
        <f t="shared" ref="I96:I98" si="15">TRUNC(H96*G96,2)</f>
        <v>422.64</v>
      </c>
    </row>
    <row r="97" spans="2:23">
      <c r="B97" s="286" t="s">
        <v>6623</v>
      </c>
      <c r="C97" s="312" t="s">
        <v>9</v>
      </c>
      <c r="D97" s="315">
        <v>88309</v>
      </c>
      <c r="E97" s="63" t="str">
        <f>IF($D97&lt;&gt;"",VLOOKUP($D97,'SINAPI-MT JULHO 2021'!$A$1:$G$114245,2,FALSE),"")</f>
        <v>PEDREIRO COM ENCARGOS COMPLEMENTARES</v>
      </c>
      <c r="F97" s="64" t="str">
        <f>IF($D97&lt;&gt;"",VLOOKUP($D97,'SINAPI-MT JULHO 2021'!$1:$1048576,3,FALSE),"")</f>
        <v>H</v>
      </c>
      <c r="G97" s="287">
        <v>2</v>
      </c>
      <c r="H97" s="73">
        <f>IF($D97&lt;&gt;"",VLOOKUP($D97,'SINAPI-MT JULHO 2021'!$1:$1048576,4,FALSE),"")</f>
        <v>17.670000000000002</v>
      </c>
      <c r="I97" s="352">
        <f t="shared" si="15"/>
        <v>35.340000000000003</v>
      </c>
    </row>
    <row r="98" spans="2:23" ht="25.5">
      <c r="B98" s="286" t="s">
        <v>6623</v>
      </c>
      <c r="C98" s="312" t="s">
        <v>9</v>
      </c>
      <c r="D98" s="315">
        <v>100862</v>
      </c>
      <c r="E98" s="63" t="str">
        <f>IF($D98&lt;&gt;"",VLOOKUP($D98,'SINAPI-MT JULHO 2021'!$A$1:$G$114245,2,FALSE),"")</f>
        <v>SUPORTE MÃO FRANCESA EM ACO, ABAS IGUAIS 40 CM, CAPACIDADE MINIMA 70 KG, BRANCO - FORNECIMENTO E INSTALAÇÃO. AF_01/2020</v>
      </c>
      <c r="F98" s="64" t="str">
        <f>IF($D98&lt;&gt;"",VLOOKUP($D98,'SINAPI-MT JULHO 2021'!$1:$1048576,3,FALSE),"")</f>
        <v>UN</v>
      </c>
      <c r="G98" s="287">
        <f>2/1</f>
        <v>2</v>
      </c>
      <c r="H98" s="73">
        <f>IF($D98&lt;&gt;"",VLOOKUP($D98,'SINAPI-MT JULHO 2021'!$1:$1048576,4,FALSE),"")</f>
        <v>37.11</v>
      </c>
      <c r="I98" s="352">
        <f t="shared" si="15"/>
        <v>74.22</v>
      </c>
    </row>
    <row r="99" spans="2:23">
      <c r="B99" s="260" t="s">
        <v>6948</v>
      </c>
      <c r="C99" s="191"/>
      <c r="D99" s="118"/>
      <c r="E99" s="94"/>
      <c r="F99" s="95"/>
      <c r="G99" s="44"/>
      <c r="H99" s="96"/>
      <c r="I99" s="215"/>
    </row>
    <row r="100" spans="2:23">
      <c r="B100" s="261" t="s">
        <v>6949</v>
      </c>
      <c r="C100" s="262"/>
      <c r="D100" s="262"/>
      <c r="E100" s="263" t="s">
        <v>6950</v>
      </c>
      <c r="F100" s="253" t="s">
        <v>15</v>
      </c>
      <c r="G100" s="264"/>
      <c r="H100" s="265"/>
      <c r="I100" s="75">
        <f>TRUNC(SUM(I101:I106),2)</f>
        <v>84.95</v>
      </c>
      <c r="W100" s="260"/>
    </row>
    <row r="101" spans="2:23">
      <c r="B101" s="192" t="s">
        <v>562</v>
      </c>
      <c r="C101" s="193" t="s">
        <v>9</v>
      </c>
      <c r="D101" s="193">
        <v>1319</v>
      </c>
      <c r="E101" s="63" t="str">
        <f>IF($D101&lt;&gt;"",VLOOKUP($D101,'SINAPI-MT JULHO 2021'!$A$1:$G$114245,2,FALSE),"")</f>
        <v xml:space="preserve">CHAPA DE ACO FINA A QUENTE BITOLA MSG 3/16 ", E = 4,75 MM (38,00 KG/M2)                                                                                                                                                                                                                                                                                                                                                                                                                                   </v>
      </c>
      <c r="F101" s="64" t="str">
        <f>IF($D101&lt;&gt;"",VLOOKUP($D101,'SINAPI-MT JULHO 2021'!$1:$1048576,3,FALSE),"")</f>
        <v xml:space="preserve">KG    </v>
      </c>
      <c r="G101" s="66">
        <f>38*1*0.2</f>
        <v>7.6000000000000005</v>
      </c>
      <c r="H101" s="73">
        <f>IF($D101&lt;&gt;"",VLOOKUP($D101,'SINAPI-MT JULHO 2021'!$1:$1048576,4,FALSE),"")</f>
        <v>9.2200000000000006</v>
      </c>
      <c r="I101" s="76">
        <f t="shared" ref="I101:I106" si="16">TRUNC(G101*H101,2)</f>
        <v>70.069999999999993</v>
      </c>
    </row>
    <row r="102" spans="2:23">
      <c r="B102" s="192" t="s">
        <v>562</v>
      </c>
      <c r="C102" s="193" t="s">
        <v>9</v>
      </c>
      <c r="D102" s="193">
        <v>39440</v>
      </c>
      <c r="E102" s="63" t="str">
        <f>IF($D102&lt;&gt;"",VLOOKUP($D102,'SINAPI-MT JULHO 2021'!$A$1:$G$114245,2,FALSE),"")</f>
        <v xml:space="preserve">PARAFUSO DRY WALL, EM ACO FOSFATIZADO, CABECA TROMBETA E PONTA BROCA (TB), COMPRIMENTO 35 MM                                                                                                                                                                                                                                                                                                                                                                                                              </v>
      </c>
      <c r="F102" s="64" t="str">
        <f>IF($D102&lt;&gt;"",VLOOKUP($D102,'SINAPI-MT JULHO 2021'!$1:$1048576,3,FALSE),"")</f>
        <v xml:space="preserve">UN    </v>
      </c>
      <c r="G102" s="66">
        <v>4</v>
      </c>
      <c r="H102" s="73">
        <f>IF($D102&lt;&gt;"",VLOOKUP($D102,'SINAPI-MT JULHO 2021'!$1:$1048576,4,FALSE),"")</f>
        <v>0.13</v>
      </c>
      <c r="I102" s="76">
        <f t="shared" si="16"/>
        <v>0.52</v>
      </c>
    </row>
    <row r="103" spans="2:23">
      <c r="B103" s="192" t="s">
        <v>6623</v>
      </c>
      <c r="C103" s="193" t="s">
        <v>9</v>
      </c>
      <c r="D103" s="193">
        <v>88239</v>
      </c>
      <c r="E103" s="63" t="str">
        <f>IF($D103&lt;&gt;"",VLOOKUP($D103,'SINAPI-MT JULHO 2021'!$A$1:$G$114245,2,FALSE),"")</f>
        <v>AJUDANTE DE CARPINTEIRO COM ENCARGOS COMPLEMENTARES</v>
      </c>
      <c r="F103" s="64" t="str">
        <f>IF($D103&lt;&gt;"",VLOOKUP($D103,'SINAPI-MT JULHO 2021'!$1:$1048576,3,FALSE),"")</f>
        <v>H</v>
      </c>
      <c r="G103" s="66">
        <v>0.15</v>
      </c>
      <c r="H103" s="73">
        <f>IF($D103&lt;&gt;"",VLOOKUP($D103,'SINAPI-MT JULHO 2021'!$1:$1048576,4,FALSE),"")</f>
        <v>14.57</v>
      </c>
      <c r="I103" s="76">
        <f t="shared" si="16"/>
        <v>2.1800000000000002</v>
      </c>
    </row>
    <row r="104" spans="2:23">
      <c r="B104" s="192" t="s">
        <v>6623</v>
      </c>
      <c r="C104" s="193" t="s">
        <v>9</v>
      </c>
      <c r="D104" s="193">
        <v>88315</v>
      </c>
      <c r="E104" s="63" t="str">
        <f>IF($D104&lt;&gt;"",VLOOKUP($D104,'SINAPI-MT JULHO 2021'!$A$1:$G$114245,2,FALSE),"")</f>
        <v>SERRALHEIRO COM ENCARGOS COMPLEMENTARES</v>
      </c>
      <c r="F104" s="64" t="str">
        <f>IF($D104&lt;&gt;"",VLOOKUP($D104,'SINAPI-MT JULHO 2021'!$1:$1048576,3,FALSE),"")</f>
        <v>H</v>
      </c>
      <c r="G104" s="66">
        <v>0.15</v>
      </c>
      <c r="H104" s="73">
        <f>IF($D104&lt;&gt;"",VLOOKUP($D104,'SINAPI-MT JULHO 2021'!$1:$1048576,4,FALSE),"")</f>
        <v>17.579999999999998</v>
      </c>
      <c r="I104" s="76">
        <f t="shared" si="16"/>
        <v>2.63</v>
      </c>
    </row>
    <row r="105" spans="2:23" ht="25.5">
      <c r="B105" s="192" t="s">
        <v>6623</v>
      </c>
      <c r="C105" s="193" t="s">
        <v>9</v>
      </c>
      <c r="D105" s="193">
        <v>100759</v>
      </c>
      <c r="E105" s="63" t="str">
        <f>IF($D105&lt;&gt;"",VLOOKUP($D105,'SINAPI-MT JULHO 2021'!$A$1:$G$114245,2,FALSE),"")</f>
        <v>PINTURA COM TINTA ALQUÍDICA DE ACABAMENTO (ESMALTE SINTÉTICO BRILHANTE) PULVERIZADA SOBRE SUPERFÍCIES METÁLICAS (EXCETO PERFIL) EXECUTADO EM OBRA (02 DEMÃOS). AF_01/2020_P</v>
      </c>
      <c r="F105" s="64" t="str">
        <f>IF($D105&lt;&gt;"",VLOOKUP($D105,'SINAPI-MT JULHO 2021'!$1:$1048576,3,FALSE),"")</f>
        <v>M2</v>
      </c>
      <c r="G105" s="66">
        <f>1*0.2</f>
        <v>0.2</v>
      </c>
      <c r="H105" s="73">
        <f>IF($D105&lt;&gt;"",VLOOKUP($D105,'SINAPI-MT JULHO 2021'!$1:$1048576,4,FALSE),"")</f>
        <v>31.59</v>
      </c>
      <c r="I105" s="76">
        <f t="shared" si="16"/>
        <v>6.31</v>
      </c>
    </row>
    <row r="106" spans="2:23" ht="25.5">
      <c r="B106" s="192" t="s">
        <v>6623</v>
      </c>
      <c r="C106" s="193" t="s">
        <v>9</v>
      </c>
      <c r="D106" s="193">
        <v>100721</v>
      </c>
      <c r="E106" s="63" t="str">
        <f>IF($D106&lt;&gt;"",VLOOKUP($D106,'SINAPI-MT JULHO 2021'!$A$1:$G$114245,2,FALSE),"")</f>
        <v>PINTURA COM TINTA ALQUÍDICA DE FUNDO (TIPO ZARCÃO) PULVERIZADA SOBRE SUPERFÍCIES METÁLICAS (EXCETO PERFIL) EXECUTADO EM OBRA (POR DEMÃO). AF_01/2020_P</v>
      </c>
      <c r="F106" s="64" t="str">
        <f>IF($D106&lt;&gt;"",VLOOKUP($D106,'SINAPI-MT JULHO 2021'!$1:$1048576,3,FALSE),"")</f>
        <v>M2</v>
      </c>
      <c r="G106" s="66">
        <f>1*0.2</f>
        <v>0.2</v>
      </c>
      <c r="H106" s="73">
        <f>IF($D106&lt;&gt;"",VLOOKUP($D106,'SINAPI-MT JULHO 2021'!$1:$1048576,4,FALSE),"")</f>
        <v>16.2</v>
      </c>
      <c r="I106" s="76">
        <f t="shared" si="16"/>
        <v>3.24</v>
      </c>
      <c r="L106" s="260"/>
      <c r="M106" s="260"/>
      <c r="N106" s="260"/>
    </row>
    <row r="107" spans="2:23">
      <c r="B107" s="260" t="s">
        <v>6962</v>
      </c>
      <c r="C107" s="191"/>
      <c r="D107" s="118"/>
      <c r="E107" s="94"/>
      <c r="F107" s="95"/>
      <c r="G107" s="44"/>
      <c r="H107" s="96"/>
      <c r="I107" s="215"/>
      <c r="L107" s="260"/>
      <c r="M107" s="260"/>
      <c r="N107" s="260"/>
    </row>
    <row r="108" spans="2:23">
      <c r="B108" s="57" t="s">
        <v>6647</v>
      </c>
      <c r="C108" s="198"/>
      <c r="D108" s="199"/>
      <c r="E108" s="194" t="s">
        <v>6648</v>
      </c>
      <c r="F108" s="195" t="s">
        <v>36</v>
      </c>
      <c r="G108" s="60">
        <v>1</v>
      </c>
      <c r="H108" s="61"/>
      <c r="I108" s="75">
        <f>TRUNC(SUM(I109:I112),2)</f>
        <v>31.64</v>
      </c>
      <c r="L108" s="260"/>
      <c r="M108" s="260"/>
      <c r="N108" s="260"/>
    </row>
    <row r="109" spans="2:23">
      <c r="B109" s="192" t="s">
        <v>564</v>
      </c>
      <c r="C109" s="193" t="s">
        <v>9</v>
      </c>
      <c r="D109" s="200">
        <v>88310</v>
      </c>
      <c r="E109" s="63" t="str">
        <f>IF($D109&lt;&gt;"",VLOOKUP($D109,'SINAPI-MT JULHO 2021'!$A$1:$G$114245,2,FALSE),"")</f>
        <v>PINTOR COM ENCARGOS COMPLEMENTARES</v>
      </c>
      <c r="F109" s="64" t="str">
        <f>IF($D109&lt;&gt;"",VLOOKUP($D109,'SINAPI-MT JULHO 2021'!$1:$1048576,3,FALSE),"")</f>
        <v>H</v>
      </c>
      <c r="G109" s="182">
        <v>0.96</v>
      </c>
      <c r="H109" s="73">
        <f>IF($D109&lt;&gt;"",VLOOKUP($D109,'SINAPI-MT JULHO 2021'!$1:$1048576,4,FALSE),"")</f>
        <v>18.68</v>
      </c>
      <c r="I109" s="76">
        <f t="shared" ref="I109:I112" si="17">TRUNC(G109*H109,2)</f>
        <v>17.93</v>
      </c>
    </row>
    <row r="110" spans="2:23">
      <c r="B110" s="192" t="s">
        <v>564</v>
      </c>
      <c r="C110" s="193" t="s">
        <v>9</v>
      </c>
      <c r="D110" s="200">
        <v>88316</v>
      </c>
      <c r="E110" s="63" t="str">
        <f>IF($D110&lt;&gt;"",VLOOKUP($D110,'SINAPI-MT JULHO 2021'!$A$1:$G$114245,2,FALSE),"")</f>
        <v>SERVENTE COM ENCARGOS COMPLEMENTARES</v>
      </c>
      <c r="F110" s="64" t="str">
        <f>IF($D110&lt;&gt;"",VLOOKUP($D110,'SINAPI-MT JULHO 2021'!$1:$1048576,3,FALSE),"")</f>
        <v>H</v>
      </c>
      <c r="G110" s="182">
        <v>0.4</v>
      </c>
      <c r="H110" s="73">
        <f>IF($D110&lt;&gt;"",VLOOKUP($D110,'SINAPI-MT JULHO 2021'!$1:$1048576,4,FALSE),"")</f>
        <v>14.02</v>
      </c>
      <c r="I110" s="76">
        <f t="shared" ref="I110" si="18">TRUNC(G110*H110,2)</f>
        <v>5.6</v>
      </c>
    </row>
    <row r="111" spans="2:23">
      <c r="B111" s="192" t="s">
        <v>565</v>
      </c>
      <c r="C111" s="193" t="s">
        <v>9</v>
      </c>
      <c r="D111" s="200">
        <v>7348</v>
      </c>
      <c r="E111" s="63" t="str">
        <f>IF($D111&lt;&gt;"",VLOOKUP($D111,'SINAPI-MT JULHO 2021'!$A$1:$G$114245,2,FALSE),"")</f>
        <v xml:space="preserve">TINTA ACRILICA PREMIUM PARA PISO                                                                                                                                                                                                                                                                                                                                                                                                                                                                          </v>
      </c>
      <c r="F111" s="64" t="str">
        <f>IF($D111&lt;&gt;"",VLOOKUP($D111,'SINAPI-MT JULHO 2021'!$1:$1048576,3,FALSE),"")</f>
        <v xml:space="preserve">L     </v>
      </c>
      <c r="G111" s="182">
        <v>0.42699999999999999</v>
      </c>
      <c r="H111" s="73">
        <f>IF($D111&lt;&gt;"",VLOOKUP($D111,'SINAPI-MT JULHO 2021'!$1:$1048576,4,FALSE),"")</f>
        <v>14.15</v>
      </c>
      <c r="I111" s="76">
        <f t="shared" si="17"/>
        <v>6.04</v>
      </c>
    </row>
    <row r="112" spans="2:23">
      <c r="B112" s="192" t="s">
        <v>565</v>
      </c>
      <c r="C112" s="193" t="s">
        <v>9</v>
      </c>
      <c r="D112" s="200">
        <v>12815</v>
      </c>
      <c r="E112" s="63" t="str">
        <f>IF($D112&lt;&gt;"",VLOOKUP($D112,'SINAPI-MT JULHO 2021'!$A$1:$G$114245,2,FALSE),"")</f>
        <v xml:space="preserve">FITA CREPE ROLO DE 25 MM X 50 M                                                                                                                                                                                                                                                                                                                                                                                                                                                                           </v>
      </c>
      <c r="F112" s="64" t="str">
        <f>IF($D112&lt;&gt;"",VLOOKUP($D112,'SINAPI-MT JULHO 2021'!$1:$1048576,3,FALSE),"")</f>
        <v xml:space="preserve">UN    </v>
      </c>
      <c r="G112" s="182">
        <v>0.23</v>
      </c>
      <c r="H112" s="73">
        <f>IF($D112&lt;&gt;"",VLOOKUP($D112,'SINAPI-MT JULHO 2021'!$1:$1048576,4,FALSE),"")</f>
        <v>9.02</v>
      </c>
      <c r="I112" s="76">
        <f t="shared" si="17"/>
        <v>2.0699999999999998</v>
      </c>
    </row>
    <row r="113" spans="2:9">
      <c r="B113" s="283" t="s">
        <v>6966</v>
      </c>
      <c r="C113" s="252"/>
      <c r="D113" s="252"/>
      <c r="E113" s="194" t="s">
        <v>6965</v>
      </c>
      <c r="F113" s="195" t="s">
        <v>36</v>
      </c>
      <c r="G113" s="284">
        <v>1</v>
      </c>
      <c r="H113" s="285"/>
      <c r="I113" s="275">
        <f>TRUNC(SUM(I114:I116),2)</f>
        <v>12.77</v>
      </c>
    </row>
    <row r="114" spans="2:9">
      <c r="B114" s="286" t="s">
        <v>6623</v>
      </c>
      <c r="C114" s="193" t="s">
        <v>9</v>
      </c>
      <c r="D114" s="200">
        <v>7292</v>
      </c>
      <c r="E114" s="63" t="str">
        <f>IF($D114&lt;&gt;"",VLOOKUP($D114,'SINAPI-MT JULHO 2021'!$A$1:$G$114245,2,FALSE),"")</f>
        <v xml:space="preserve">TINTA ESMALTE SINTETICO PREMIUM BRILHANTE                                                                                                                                                                                                                                                                                                                                                                                                                                                                 </v>
      </c>
      <c r="F114" s="64" t="str">
        <f>IF($D114&lt;&gt;"",VLOOKUP($D114,'SINAPI-MT JULHO 2021'!$1:$1048576,3,FALSE),"")</f>
        <v xml:space="preserve">L     </v>
      </c>
      <c r="G114" s="287">
        <v>0.33</v>
      </c>
      <c r="H114" s="73">
        <f>IF($D114&lt;&gt;"",VLOOKUP($D114,'SINAPI-MT JULHO 2021'!$1:$1048576,4,FALSE),"")</f>
        <v>25</v>
      </c>
      <c r="I114" s="281">
        <f t="shared" ref="I114:I116" si="19">TRUNC(H114*G114,2)</f>
        <v>8.25</v>
      </c>
    </row>
    <row r="115" spans="2:9">
      <c r="B115" s="286" t="s">
        <v>6623</v>
      </c>
      <c r="C115" s="193" t="s">
        <v>9</v>
      </c>
      <c r="D115" s="200">
        <v>88310</v>
      </c>
      <c r="E115" s="63" t="str">
        <f>IF($D115&lt;&gt;"",VLOOKUP($D115,'SINAPI-MT JULHO 2021'!$A$1:$G$114245,2,FALSE),"")</f>
        <v>PINTOR COM ENCARGOS COMPLEMENTARES</v>
      </c>
      <c r="F115" s="64" t="str">
        <f>IF($D115&lt;&gt;"",VLOOKUP($D115,'SINAPI-MT JULHO 2021'!$1:$1048576,3,FALSE),"")</f>
        <v>H</v>
      </c>
      <c r="G115" s="287">
        <v>0.19</v>
      </c>
      <c r="H115" s="73">
        <f>IF($D115&lt;&gt;"",VLOOKUP($D115,'SINAPI-MT JULHO 2021'!$1:$1048576,4,FALSE),"")</f>
        <v>18.68</v>
      </c>
      <c r="I115" s="281">
        <f t="shared" si="19"/>
        <v>3.54</v>
      </c>
    </row>
    <row r="116" spans="2:9">
      <c r="B116" s="286" t="s">
        <v>6623</v>
      </c>
      <c r="C116" s="193" t="s">
        <v>9</v>
      </c>
      <c r="D116" s="200">
        <v>88316</v>
      </c>
      <c r="E116" s="63" t="str">
        <f>IF($D116&lt;&gt;"",VLOOKUP($D116,'SINAPI-MT JULHO 2021'!$A$1:$G$114245,2,FALSE),"")</f>
        <v>SERVENTE COM ENCARGOS COMPLEMENTARES</v>
      </c>
      <c r="F116" s="64" t="str">
        <f>IF($D116&lt;&gt;"",VLOOKUP($D116,'SINAPI-MT JULHO 2021'!$1:$1048576,3,FALSE),"")</f>
        <v>H</v>
      </c>
      <c r="G116" s="287">
        <v>7.0000000000000007E-2</v>
      </c>
      <c r="H116" s="73">
        <f>IF($D116&lt;&gt;"",VLOOKUP($D116,'SINAPI-MT JULHO 2021'!$1:$1048576,4,FALSE),"")</f>
        <v>14.02</v>
      </c>
      <c r="I116" s="281">
        <f t="shared" si="19"/>
        <v>0.98</v>
      </c>
    </row>
    <row r="117" spans="2:9">
      <c r="B117" s="191"/>
      <c r="C117" s="191"/>
      <c r="D117" s="118"/>
      <c r="E117" s="94"/>
      <c r="F117" s="95"/>
      <c r="G117" s="44"/>
      <c r="H117" s="96"/>
      <c r="I117" s="215"/>
    </row>
    <row r="118" spans="2:9">
      <c r="B118" s="283" t="s">
        <v>6964</v>
      </c>
      <c r="C118" s="252"/>
      <c r="D118" s="252"/>
      <c r="E118" s="194" t="s">
        <v>6967</v>
      </c>
      <c r="F118" s="195" t="s">
        <v>15</v>
      </c>
      <c r="G118" s="284">
        <v>1</v>
      </c>
      <c r="H118" s="285"/>
      <c r="I118" s="275">
        <f>TRUNC(SUM(I119:I121),2)</f>
        <v>2.41</v>
      </c>
    </row>
    <row r="119" spans="2:9">
      <c r="B119" s="286" t="s">
        <v>6623</v>
      </c>
      <c r="C119" s="193" t="s">
        <v>9</v>
      </c>
      <c r="D119" s="200">
        <v>11161</v>
      </c>
      <c r="E119" s="63" t="str">
        <f>IF($D119&lt;&gt;"",VLOOKUP($D119,'SINAPI-MT JULHO 2021'!$A$1:$G$114245,2,FALSE),"")</f>
        <v xml:space="preserve">CAL HIDRATADA PARA PINTURA                                                                                                                                                                                                                                                                                                                                                                                                                                                                                </v>
      </c>
      <c r="F119" s="64" t="str">
        <f>IF($D119&lt;&gt;"",VLOOKUP($D119,'SINAPI-MT JULHO 2021'!$1:$1048576,3,FALSE),"")</f>
        <v xml:space="preserve">KG    </v>
      </c>
      <c r="G119" s="287">
        <v>0.33</v>
      </c>
      <c r="H119" s="73">
        <f>IF($D119&lt;&gt;"",VLOOKUP($D119,'SINAPI-MT JULHO 2021'!$1:$1048576,4,FALSE),"")</f>
        <v>1.33</v>
      </c>
      <c r="I119" s="281">
        <f t="shared" ref="I119:I121" si="20">TRUNC(H119*G119,2)</f>
        <v>0.43</v>
      </c>
    </row>
    <row r="120" spans="2:9">
      <c r="B120" s="286" t="s">
        <v>6623</v>
      </c>
      <c r="C120" s="193" t="s">
        <v>9</v>
      </c>
      <c r="D120" s="200">
        <v>88310</v>
      </c>
      <c r="E120" s="63" t="str">
        <f>IF($D120&lt;&gt;"",VLOOKUP($D120,'SINAPI-MT JULHO 2021'!$A$1:$G$114245,2,FALSE),"")</f>
        <v>PINTOR COM ENCARGOS COMPLEMENTARES</v>
      </c>
      <c r="F120" s="64" t="str">
        <f>IF($D120&lt;&gt;"",VLOOKUP($D120,'SINAPI-MT JULHO 2021'!$1:$1048576,3,FALSE),"")</f>
        <v>H</v>
      </c>
      <c r="G120" s="287">
        <v>0.08</v>
      </c>
      <c r="H120" s="73">
        <f>IF($D120&lt;&gt;"",VLOOKUP($D120,'SINAPI-MT JULHO 2021'!$1:$1048576,4,FALSE),"")</f>
        <v>18.68</v>
      </c>
      <c r="I120" s="281">
        <f t="shared" si="20"/>
        <v>1.49</v>
      </c>
    </row>
    <row r="121" spans="2:9">
      <c r="B121" s="286" t="s">
        <v>6623</v>
      </c>
      <c r="C121" s="193" t="s">
        <v>9</v>
      </c>
      <c r="D121" s="200">
        <v>88316</v>
      </c>
      <c r="E121" s="63" t="str">
        <f>IF($D121&lt;&gt;"",VLOOKUP($D121,'SINAPI-MT JULHO 2021'!$A$1:$G$114245,2,FALSE),"")</f>
        <v>SERVENTE COM ENCARGOS COMPLEMENTARES</v>
      </c>
      <c r="F121" s="64" t="str">
        <f>IF($D121&lt;&gt;"",VLOOKUP($D121,'SINAPI-MT JULHO 2021'!$1:$1048576,3,FALSE),"")</f>
        <v>H</v>
      </c>
      <c r="G121" s="287">
        <v>3.5000000000000003E-2</v>
      </c>
      <c r="H121" s="73">
        <f>IF($D121&lt;&gt;"",VLOOKUP($D121,'SINAPI-MT JULHO 2021'!$1:$1048576,4,FALSE),"")</f>
        <v>14.02</v>
      </c>
      <c r="I121" s="281">
        <f t="shared" si="20"/>
        <v>0.49</v>
      </c>
    </row>
    <row r="122" spans="2:9">
      <c r="B122" s="293"/>
      <c r="C122" s="293"/>
      <c r="D122" s="202"/>
      <c r="E122" s="94"/>
      <c r="F122" s="95"/>
      <c r="G122" s="359"/>
      <c r="H122" s="96"/>
      <c r="I122" s="360"/>
    </row>
    <row r="123" spans="2:9">
      <c r="B123" s="283" t="s">
        <v>12589</v>
      </c>
      <c r="C123" s="252"/>
      <c r="D123" s="252"/>
      <c r="E123" s="294" t="s">
        <v>6300</v>
      </c>
      <c r="F123" s="295" t="s">
        <v>15</v>
      </c>
      <c r="G123" s="284">
        <v>1</v>
      </c>
      <c r="H123" s="285"/>
      <c r="I123" s="275">
        <f>TRUNC(SUM(I124:I131),2)</f>
        <v>36.619999999999997</v>
      </c>
    </row>
    <row r="124" spans="2:9" ht="25.5">
      <c r="B124" s="286" t="s">
        <v>6623</v>
      </c>
      <c r="C124" s="312" t="s">
        <v>9</v>
      </c>
      <c r="D124" s="315">
        <v>87298</v>
      </c>
      <c r="E124" s="63" t="str">
        <f>IF($D124&lt;&gt;"",VLOOKUP($D124,'SINAPI-MT JULHO 2021'!$A$1:$G$114245,2,FALSE),"")</f>
        <v>ARGAMASSA TRAÇO 1:3 (EM VOLUME DE CIMENTO E AREIA MÉDIA ÚMIDA) PARA CONTRAPISO, PREPARO MECÂNICO COM BETONEIRA 400 L. AF_08/2019</v>
      </c>
      <c r="F124" s="64" t="str">
        <f>IF($D124&lt;&gt;"",VLOOKUP($D124,'SINAPI-MT JULHO 2021'!$1:$1048576,3,FALSE),"")</f>
        <v>M3</v>
      </c>
      <c r="G124" s="287">
        <v>1.66E-2</v>
      </c>
      <c r="H124" s="73">
        <f>IF($D124&lt;&gt;"",VLOOKUP($D124,'SINAPI-MT JULHO 2021'!$1:$1048576,4,FALSE),"")</f>
        <v>520.97</v>
      </c>
      <c r="I124" s="281">
        <f t="shared" ref="I124:I126" si="21">TRUNC(H124*G124,2)</f>
        <v>8.64</v>
      </c>
    </row>
    <row r="125" spans="2:9">
      <c r="B125" s="286" t="s">
        <v>6623</v>
      </c>
      <c r="C125" s="312" t="s">
        <v>9</v>
      </c>
      <c r="D125" s="315">
        <v>88309</v>
      </c>
      <c r="E125" s="63" t="str">
        <f>IF($D125&lt;&gt;"",VLOOKUP($D125,'SINAPI-MT JULHO 2021'!$A$1:$G$114245,2,FALSE),"")</f>
        <v>PEDREIRO COM ENCARGOS COMPLEMENTARES</v>
      </c>
      <c r="F125" s="64" t="str">
        <f>IF($D125&lt;&gt;"",VLOOKUP($D125,'SINAPI-MT JULHO 2021'!$1:$1048576,3,FALSE),"")</f>
        <v>H</v>
      </c>
      <c r="G125" s="287">
        <v>0.55100000000000005</v>
      </c>
      <c r="H125" s="73">
        <f>IF($D125&lt;&gt;"",VLOOKUP($D125,'SINAPI-MT JULHO 2021'!$1:$1048576,4,FALSE),"")</f>
        <v>17.670000000000002</v>
      </c>
      <c r="I125" s="281">
        <f t="shared" si="21"/>
        <v>9.73</v>
      </c>
    </row>
    <row r="126" spans="2:9">
      <c r="B126" s="286" t="s">
        <v>6623</v>
      </c>
      <c r="C126" s="312" t="s">
        <v>9</v>
      </c>
      <c r="D126" s="315">
        <v>88316</v>
      </c>
      <c r="E126" s="63" t="str">
        <f>IF($D126&lt;&gt;"",VLOOKUP($D126,'SINAPI-MT JULHO 2021'!$A$1:$G$114245,2,FALSE),"")</f>
        <v>SERVENTE COM ENCARGOS COMPLEMENTARES</v>
      </c>
      <c r="F126" s="64" t="str">
        <f>IF($D126&lt;&gt;"",VLOOKUP($D126,'SINAPI-MT JULHO 2021'!$1:$1048576,3,FALSE),"")</f>
        <v>H</v>
      </c>
      <c r="G126" s="287">
        <v>0.27500000000000002</v>
      </c>
      <c r="H126" s="73">
        <f>IF($D126&lt;&gt;"",VLOOKUP($D126,'SINAPI-MT JULHO 2021'!$1:$1048576,4,FALSE),"")</f>
        <v>14.02</v>
      </c>
      <c r="I126" s="281">
        <f t="shared" si="21"/>
        <v>3.85</v>
      </c>
    </row>
    <row r="127" spans="2:9" ht="25.5">
      <c r="B127" s="286" t="s">
        <v>6623</v>
      </c>
      <c r="C127" s="312" t="s">
        <v>9</v>
      </c>
      <c r="D127" s="315">
        <v>95276</v>
      </c>
      <c r="E127" s="63" t="str">
        <f>IF($D127&lt;&gt;"",VLOOKUP($D127,'SINAPI-MT JULHO 2021'!$A$1:$G$114245,2,FALSE),"")</f>
        <v>POLIDORA DE PISO (POLITRIZ), PESO DE 100KG, DIÂMETRO 450 MM, MOTOR ELÉTRICO, POTÊNCIA 4 HP - CHP DIURNO. AF_09/2016</v>
      </c>
      <c r="F127" s="64" t="str">
        <f>IF($D127&lt;&gt;"",VLOOKUP($D127,'SINAPI-MT JULHO 2021'!$1:$1048576,3,FALSE),"")</f>
        <v>CHP</v>
      </c>
      <c r="G127" s="287">
        <v>0.123</v>
      </c>
      <c r="H127" s="73">
        <f>IF($D127&lt;&gt;"",VLOOKUP($D127,'SINAPI-MT JULHO 2021'!$1:$1048576,4,FALSE),"")</f>
        <v>2.9</v>
      </c>
      <c r="I127" s="281">
        <f t="shared" ref="I127:I130" si="22">TRUNC(H127*G127,2)</f>
        <v>0.35</v>
      </c>
    </row>
    <row r="128" spans="2:9" ht="25.5">
      <c r="B128" s="286" t="s">
        <v>6623</v>
      </c>
      <c r="C128" s="312" t="s">
        <v>9</v>
      </c>
      <c r="D128" s="315">
        <v>95277</v>
      </c>
      <c r="E128" s="63" t="str">
        <f>IF($D128&lt;&gt;"",VLOOKUP($D128,'SINAPI-MT JULHO 2021'!$A$1:$G$114245,2,FALSE),"")</f>
        <v>POLIDORA DE PISO (POLITRIZ), PESO DE 100KG, DIÂMETRO 450 MM, MOTOR ELÉTRICO, POTÊNCIA 4 HP - CHI DIURNO. AF_09/2016</v>
      </c>
      <c r="F128" s="64" t="str">
        <f>IF($D128&lt;&gt;"",VLOOKUP($D128,'SINAPI-MT JULHO 2021'!$1:$1048576,3,FALSE),"")</f>
        <v>CHI</v>
      </c>
      <c r="G128" s="287">
        <v>0.42799999999999999</v>
      </c>
      <c r="H128" s="73">
        <f>IF($D128&lt;&gt;"",VLOOKUP($D128,'SINAPI-MT JULHO 2021'!$1:$1048576,4,FALSE),"")</f>
        <v>0.45</v>
      </c>
      <c r="I128" s="281">
        <f t="shared" si="22"/>
        <v>0.19</v>
      </c>
    </row>
    <row r="129" spans="2:11">
      <c r="B129" s="286" t="s">
        <v>6623</v>
      </c>
      <c r="C129" s="312" t="s">
        <v>9</v>
      </c>
      <c r="D129" s="315">
        <v>3671</v>
      </c>
      <c r="E129" s="63" t="str">
        <f>IF($D129&lt;&gt;"",VLOOKUP($D129,'SINAPI-MT JULHO 2021'!$A$1:$G$114245,2,FALSE),"")</f>
        <v xml:space="preserve">JUNTA PLASTICA DE DILATACAO PARA PISOS, COR CINZA, 17 X 3 MM (ALTURA X ESPESSURA)                                                                                                                                                                                                                                                                                                                                                                                                                         </v>
      </c>
      <c r="F129" s="64" t="str">
        <f>IF($D129&lt;&gt;"",VLOOKUP($D129,'SINAPI-MT JULHO 2021'!$1:$1048576,3,FALSE),"")</f>
        <v xml:space="preserve">M     </v>
      </c>
      <c r="G129" s="287">
        <v>1.67</v>
      </c>
      <c r="H129" s="73">
        <f>IF($D129&lt;&gt;"",VLOOKUP($D129,'SINAPI-MT JULHO 2021'!$1:$1048576,4,FALSE),"")</f>
        <v>0.93</v>
      </c>
      <c r="I129" s="281">
        <f t="shared" si="22"/>
        <v>1.55</v>
      </c>
    </row>
    <row r="130" spans="2:11" ht="25.5">
      <c r="B130" s="286" t="s">
        <v>6623</v>
      </c>
      <c r="C130" s="312" t="s">
        <v>9</v>
      </c>
      <c r="D130" s="315">
        <v>4824</v>
      </c>
      <c r="E130" s="63" t="str">
        <f>IF($D130&lt;&gt;"",VLOOKUP($D130,'SINAPI-MT JULHO 2021'!$A$1:$G$114245,2,FALSE),"")</f>
        <v xml:space="preserve">GRANILHA/ GRANA/ PEDRISCO OU AGREGADO EM MARMORE/ GRANITO/ QUARTZO E CALCARIO, PRETO, CINZA, PALHA OU BRANCO                                                                                                                                                                                                                                                                                                                                                                                              </v>
      </c>
      <c r="F130" s="64" t="str">
        <f>IF($D130&lt;&gt;"",VLOOKUP($D130,'SINAPI-MT JULHO 2021'!$1:$1048576,3,FALSE),"")</f>
        <v xml:space="preserve">KG    </v>
      </c>
      <c r="G130" s="287">
        <v>23.24</v>
      </c>
      <c r="H130" s="73">
        <f>IF($D130&lt;&gt;"",VLOOKUP($D130,'SINAPI-MT JULHO 2021'!$1:$1048576,4,FALSE),"")</f>
        <v>0.53</v>
      </c>
      <c r="I130" s="281">
        <f t="shared" si="22"/>
        <v>12.31</v>
      </c>
    </row>
    <row r="131" spans="2:11">
      <c r="B131" s="282" t="s">
        <v>6963</v>
      </c>
      <c r="C131" s="121"/>
      <c r="D131" s="137"/>
      <c r="E131" s="122"/>
      <c r="F131" s="121"/>
      <c r="G131" s="123"/>
      <c r="H131" s="124"/>
      <c r="I131" s="125"/>
    </row>
    <row r="132" spans="2:11">
      <c r="B132" s="57" t="s">
        <v>4897</v>
      </c>
      <c r="C132" s="98"/>
      <c r="D132" s="99"/>
      <c r="E132" s="58" t="s">
        <v>6621</v>
      </c>
      <c r="F132" s="59" t="s">
        <v>27</v>
      </c>
      <c r="G132" s="60">
        <v>1</v>
      </c>
      <c r="H132" s="61"/>
      <c r="I132" s="75">
        <f>TRUNC(SUM(I133:J135),2)</f>
        <v>30253.52</v>
      </c>
      <c r="K132" s="120"/>
    </row>
    <row r="133" spans="2:11">
      <c r="B133" s="49"/>
      <c r="C133" s="49" t="s">
        <v>563</v>
      </c>
      <c r="D133" s="179"/>
      <c r="E133" s="180" t="s">
        <v>6622</v>
      </c>
      <c r="F133" s="181" t="s">
        <v>547</v>
      </c>
      <c r="G133" s="182">
        <v>1</v>
      </c>
      <c r="H133" s="73">
        <v>30000</v>
      </c>
      <c r="I133" s="76">
        <f t="shared" ref="I133:I135" si="23">TRUNC(G133*H133,2)</f>
        <v>30000</v>
      </c>
      <c r="K133" s="120"/>
    </row>
    <row r="134" spans="2:11" ht="63.75">
      <c r="B134" s="49" t="s">
        <v>6623</v>
      </c>
      <c r="C134" s="49" t="s">
        <v>9</v>
      </c>
      <c r="D134" s="179">
        <v>88316</v>
      </c>
      <c r="E134" s="63" t="str">
        <f>IF($D134&lt;&gt;"",VLOOKUP($D134,'SINAPI-MT JULHO 2021'!$A$1:$G$114245,2,FALSE),"")</f>
        <v>SERVENTE COM ENCARGOS COMPLEMENTARES</v>
      </c>
      <c r="F134" s="63" t="str">
        <f>IF($D134&lt;&gt;"",VLOOKUP($D134,'SINAPI-MT JULHO 2021'!$A$1:$G$114245,2,FALSE),"")</f>
        <v>SERVENTE COM ENCARGOS COMPLEMENTARES</v>
      </c>
      <c r="G134" s="182">
        <v>8</v>
      </c>
      <c r="H134" s="73">
        <f>IF($D134&lt;&gt;"",VLOOKUP($D134,'SINAPI-MT JULHO 2021'!$1:$1048576,4,FALSE),"")</f>
        <v>14.02</v>
      </c>
      <c r="I134" s="76">
        <f t="shared" si="23"/>
        <v>112.16</v>
      </c>
      <c r="K134" s="120"/>
    </row>
    <row r="135" spans="2:11" ht="63.75">
      <c r="B135" s="49" t="s">
        <v>6623</v>
      </c>
      <c r="C135" s="49" t="s">
        <v>9</v>
      </c>
      <c r="D135" s="179">
        <v>88309</v>
      </c>
      <c r="E135" s="63" t="str">
        <f>IF($D135&lt;&gt;"",VLOOKUP($D135,'SINAPI-MT JULHO 2021'!$A$1:$G$114245,2,FALSE),"")</f>
        <v>PEDREIRO COM ENCARGOS COMPLEMENTARES</v>
      </c>
      <c r="F135" s="63" t="str">
        <f>IF($D135&lt;&gt;"",VLOOKUP($D135,'SINAPI-MT JULHO 2021'!$A$1:$G$114245,2,FALSE),"")</f>
        <v>PEDREIRO COM ENCARGOS COMPLEMENTARES</v>
      </c>
      <c r="G135" s="182">
        <v>8</v>
      </c>
      <c r="H135" s="73">
        <f>IF($D135&lt;&gt;"",VLOOKUP($D135,'SINAPI-MT JULHO 2021'!$1:$1048576,4,FALSE),"")</f>
        <v>17.670000000000002</v>
      </c>
      <c r="I135" s="76">
        <f t="shared" si="23"/>
        <v>141.36000000000001</v>
      </c>
      <c r="K135" s="120"/>
    </row>
    <row r="136" spans="2:11" ht="28.5" customHeight="1">
      <c r="B136" s="57" t="s">
        <v>3478</v>
      </c>
      <c r="C136" s="98"/>
      <c r="D136" s="99"/>
      <c r="E136" s="58" t="s">
        <v>7035</v>
      </c>
      <c r="F136" s="59" t="s">
        <v>27</v>
      </c>
      <c r="G136" s="60">
        <v>1</v>
      </c>
      <c r="H136" s="61"/>
      <c r="I136" s="75">
        <f>TRUNC(SUM(I137:I144),2)</f>
        <v>20090.14</v>
      </c>
    </row>
    <row r="137" spans="2:11">
      <c r="B137" s="48" t="s">
        <v>564</v>
      </c>
      <c r="C137" s="49" t="s">
        <v>9</v>
      </c>
      <c r="D137" s="62">
        <v>88309</v>
      </c>
      <c r="E137" s="63" t="str">
        <f>IF($D137&lt;&gt;"",VLOOKUP($D137,'SINAPI-MT JULHO 2021'!$A$1:$G$114245,2,FALSE),"")</f>
        <v>PEDREIRO COM ENCARGOS COMPLEMENTARES</v>
      </c>
      <c r="F137" s="64" t="str">
        <f>IF($D137&lt;&gt;"",VLOOKUP($D137,'SINAPI-MT JULHO 2021'!$1:$1048576,3,FALSE),"")</f>
        <v>H</v>
      </c>
      <c r="G137" s="66">
        <v>5</v>
      </c>
      <c r="H137" s="73">
        <f>IF($D137&lt;&gt;"",VLOOKUP($D137,'SINAPI-MT JULHO 2021'!$1:$1048576,4,FALSE),"")</f>
        <v>17.670000000000002</v>
      </c>
      <c r="I137" s="76">
        <f t="shared" ref="I137:I138" si="24">TRUNC(G137*H137,2)</f>
        <v>88.35</v>
      </c>
    </row>
    <row r="138" spans="2:11">
      <c r="B138" s="48" t="s">
        <v>564</v>
      </c>
      <c r="C138" s="49" t="s">
        <v>9</v>
      </c>
      <c r="D138" s="62">
        <v>88316</v>
      </c>
      <c r="E138" s="63" t="str">
        <f>IF($D138&lt;&gt;"",VLOOKUP($D138,'SINAPI-MT JULHO 2021'!$A$1:$G$114245,2,FALSE),"")</f>
        <v>SERVENTE COM ENCARGOS COMPLEMENTARES</v>
      </c>
      <c r="F138" s="64" t="str">
        <f>IF($D138&lt;&gt;"",VLOOKUP($D138,'SINAPI-MT JULHO 2021'!$1:$1048576,3,FALSE),"")</f>
        <v>H</v>
      </c>
      <c r="G138" s="66">
        <v>5</v>
      </c>
      <c r="H138" s="73">
        <f>IF($D138&lt;&gt;"",VLOOKUP($D138,'SINAPI-MT JULHO 2021'!$1:$1048576,4,FALSE),"")</f>
        <v>14.02</v>
      </c>
      <c r="I138" s="76">
        <f t="shared" si="24"/>
        <v>70.099999999999994</v>
      </c>
    </row>
    <row r="139" spans="2:11" ht="25.5">
      <c r="B139" s="311" t="s">
        <v>565</v>
      </c>
      <c r="C139" s="312" t="s">
        <v>9</v>
      </c>
      <c r="D139" s="62">
        <v>42429</v>
      </c>
      <c r="E139" s="63" t="str">
        <f>IF($D139&lt;&gt;"",VLOOKUP($D139,'SINAPI-MT JULHO 2021'!$A$1:$G$114245,2,FALSE),"")</f>
        <v xml:space="preserve">ESQUI TRIPLO, EM TUBO DE ACO CARBONO, PINTURA NO PROCESSO ELETROSTATICO - EQUIPAMENTO DE GINASTICA PARA ACADEMIA AO AR LIVRE / ACADEMIA DA TERCEIRA IDADE - ATI                                                                                                                                                                                                                                                                                                                                           </v>
      </c>
      <c r="F139" s="64" t="str">
        <f>IF($D139&lt;&gt;"",VLOOKUP($D139,'SINAPI-MT JULHO 2021'!$1:$1048576,3,FALSE),"")</f>
        <v xml:space="preserve">UN    </v>
      </c>
      <c r="G139" s="66">
        <v>1</v>
      </c>
      <c r="H139" s="73">
        <f>IF($D139&lt;&gt;"",VLOOKUP($D139,'SINAPI-MT JULHO 2021'!$1:$1048576,4,FALSE),"")</f>
        <v>4616.32</v>
      </c>
      <c r="I139" s="76">
        <f t="shared" ref="I139:I144" si="25">TRUNC(G139*H139,2)</f>
        <v>4616.32</v>
      </c>
      <c r="K139" s="120"/>
    </row>
    <row r="140" spans="2:11" ht="25.5">
      <c r="B140" s="311" t="s">
        <v>565</v>
      </c>
      <c r="C140" s="312" t="s">
        <v>9</v>
      </c>
      <c r="D140" s="62">
        <v>42430</v>
      </c>
      <c r="E140" s="63" t="str">
        <f>IF($D140&lt;&gt;"",VLOOKUP($D140,'SINAPI-MT JULHO 2021'!$A$1:$G$114245,2,FALSE),"")</f>
        <v xml:space="preserve">MULTIEXERCITADOR COM SEIS FUNCOES, EM TUBO DE ACO CARBONO, PINTURA NO PROCESSO ELETROSTATICO - EQUIPAMENTO DE GINASTICA PARA ACADEMIA AO AR LIVRE / ACADEMIA DA TERCEIRA IDADE - ATI                                                                                                                                                                                                                                                                                                                      </v>
      </c>
      <c r="F140" s="64" t="str">
        <f>IF($D140&lt;&gt;"",VLOOKUP($D140,'SINAPI-MT JULHO 2021'!$1:$1048576,3,FALSE),"")</f>
        <v xml:space="preserve">UN    </v>
      </c>
      <c r="G140" s="66">
        <v>1</v>
      </c>
      <c r="H140" s="73">
        <f>IF($D140&lt;&gt;"",VLOOKUP($D140,'SINAPI-MT JULHO 2021'!$1:$1048576,4,FALSE),"")</f>
        <v>4929.78</v>
      </c>
      <c r="I140" s="76">
        <f t="shared" si="25"/>
        <v>4929.78</v>
      </c>
      <c r="K140" s="120"/>
    </row>
    <row r="141" spans="2:11" ht="38.25">
      <c r="B141" s="311" t="s">
        <v>565</v>
      </c>
      <c r="C141" s="312" t="s">
        <v>9</v>
      </c>
      <c r="D141" s="62">
        <v>42432</v>
      </c>
      <c r="E141" s="63" t="str">
        <f>IF($D141&lt;&gt;"",VLOOKUP($D141,'SINAPI-MT JULHO 2021'!$A$1:$G$114245,2,FALSE),"")</f>
        <v xml:space="preserve">ROTACAO DIAGONAL DUPLA, APARELHO TRIPLO, EM TUBO DE ACO CARBONO, PINTURA NO PROCESSO ELETROSTATICO - EQUIPAMENTO DE GINASTICA PARA ACADEMIA AO AR LIVRE / ACADEMIA DA TERCEIRA IDADE - ATI                                                                                                                                                                                                                                                                                                                </v>
      </c>
      <c r="F141" s="64" t="str">
        <f>IF($D141&lt;&gt;"",VLOOKUP($D141,'SINAPI-MT JULHO 2021'!$1:$1048576,3,FALSE),"")</f>
        <v xml:space="preserve">UN    </v>
      </c>
      <c r="G141" s="66">
        <v>1</v>
      </c>
      <c r="H141" s="73">
        <f>IF($D141&lt;&gt;"",VLOOKUP($D141,'SINAPI-MT JULHO 2021'!$1:$1048576,4,FALSE),"")</f>
        <v>1857.71</v>
      </c>
      <c r="I141" s="76">
        <f t="shared" si="25"/>
        <v>1857.71</v>
      </c>
      <c r="K141" s="120"/>
    </row>
    <row r="142" spans="2:11" ht="25.5">
      <c r="B142" s="311" t="s">
        <v>565</v>
      </c>
      <c r="C142" s="312" t="s">
        <v>9</v>
      </c>
      <c r="D142" s="62">
        <v>42433</v>
      </c>
      <c r="E142" s="63" t="str">
        <f>IF($D142&lt;&gt;"",VLOOKUP($D142,'SINAPI-MT JULHO 2021'!$A$1:$G$114245,2,FALSE),"")</f>
        <v xml:space="preserve">SIMULADOR DE CAMINHADA TRIPLO, EM TUBO DE ACO CARBONO, PINTURA NO PROCESSO ELETROSTATICO - EQUIPAMENTO DE GINASTICA PARA ACADEMIA AO AR LIVRE / ACADEMIA DA TERCEIRA IDADE - ATI                                                                                                                                                                                                                                                                                                                          </v>
      </c>
      <c r="F142" s="64" t="str">
        <f>IF($D142&lt;&gt;"",VLOOKUP($D142,'SINAPI-MT JULHO 2021'!$1:$1048576,3,FALSE),"")</f>
        <v xml:space="preserve">UN    </v>
      </c>
      <c r="G142" s="66">
        <v>1</v>
      </c>
      <c r="H142" s="73">
        <f>IF($D142&lt;&gt;"",VLOOKUP($D142,'SINAPI-MT JULHO 2021'!$1:$1048576,4,FALSE),"")</f>
        <v>3669.38</v>
      </c>
      <c r="I142" s="76">
        <f t="shared" si="25"/>
        <v>3669.38</v>
      </c>
      <c r="K142" s="120"/>
    </row>
    <row r="143" spans="2:11">
      <c r="B143" s="311"/>
      <c r="C143" s="312" t="s">
        <v>563</v>
      </c>
      <c r="D143" s="62"/>
      <c r="E143" s="63" t="s">
        <v>7037</v>
      </c>
      <c r="F143" s="64" t="s">
        <v>27</v>
      </c>
      <c r="G143" s="66">
        <v>1</v>
      </c>
      <c r="H143" s="138">
        <v>2256</v>
      </c>
      <c r="I143" s="76">
        <f t="shared" si="25"/>
        <v>2256</v>
      </c>
      <c r="K143" s="120"/>
    </row>
    <row r="144" spans="2:11">
      <c r="B144" s="311"/>
      <c r="C144" s="312" t="s">
        <v>563</v>
      </c>
      <c r="D144" s="62"/>
      <c r="E144" s="63" t="s">
        <v>7038</v>
      </c>
      <c r="F144" s="64" t="s">
        <v>27</v>
      </c>
      <c r="G144" s="66">
        <v>1</v>
      </c>
      <c r="H144" s="138">
        <v>2602.5</v>
      </c>
      <c r="I144" s="76">
        <f t="shared" si="25"/>
        <v>2602.5</v>
      </c>
      <c r="K144" s="120"/>
    </row>
    <row r="145" spans="2:9">
      <c r="B145" s="57" t="s">
        <v>3479</v>
      </c>
      <c r="C145" s="98"/>
      <c r="D145" s="99"/>
      <c r="E145" s="58" t="s">
        <v>7236</v>
      </c>
      <c r="F145" s="59" t="s">
        <v>547</v>
      </c>
      <c r="G145" s="60">
        <v>1</v>
      </c>
      <c r="H145" s="61"/>
      <c r="I145" s="75">
        <f>TRUNC(SUM(I146:I149),2)</f>
        <v>1625.06</v>
      </c>
    </row>
    <row r="146" spans="2:9">
      <c r="B146" s="48" t="s">
        <v>564</v>
      </c>
      <c r="C146" s="49" t="s">
        <v>9</v>
      </c>
      <c r="D146" s="62">
        <v>88309</v>
      </c>
      <c r="E146" s="63" t="str">
        <f>IF($D146&lt;&gt;"",VLOOKUP($D146,'SINAPI-MT JULHO 2021'!$A$1:$G$114245,2,FALSE),"")</f>
        <v>PEDREIRO COM ENCARGOS COMPLEMENTARES</v>
      </c>
      <c r="F146" s="64" t="str">
        <f>IF($D146&lt;&gt;"",VLOOKUP($D146,'SINAPI-MT JULHO 2021'!$1:$1048576,3,FALSE),"")</f>
        <v>H</v>
      </c>
      <c r="G146" s="66">
        <v>0.1</v>
      </c>
      <c r="H146" s="73">
        <f>IF($D146&lt;&gt;"",VLOOKUP($D146,'SINAPI-MT JULHO 2021'!$1:$1048576,4,FALSE),"")</f>
        <v>17.670000000000002</v>
      </c>
      <c r="I146" s="76">
        <f t="shared" ref="I146:I148" si="26">TRUNC(G146*H146,2)</f>
        <v>1.76</v>
      </c>
    </row>
    <row r="147" spans="2:9" ht="25.5">
      <c r="B147" s="48" t="s">
        <v>564</v>
      </c>
      <c r="C147" s="49" t="s">
        <v>9</v>
      </c>
      <c r="D147" s="62">
        <v>94975</v>
      </c>
      <c r="E147" s="63" t="str">
        <f>IF($D147&lt;&gt;"",VLOOKUP($D147,'SINAPI-MT JULHO 2021'!$A$1:$G$114245,2,FALSE),"")</f>
        <v>CONCRETO FCK = 15MPA, TRAÇO 1:3,4:3,5 (EM MASSA SECA DE CIMENTO/ AREIA MÉDIA/ BRITA 1) - PREPARO MANUAL. AF_05/2021</v>
      </c>
      <c r="F147" s="64" t="str">
        <f>IF($D147&lt;&gt;"",VLOOKUP($D147,'SINAPI-MT JULHO 2021'!$1:$1048576,3,FALSE),"")</f>
        <v>M3</v>
      </c>
      <c r="G147" s="66">
        <v>0.05</v>
      </c>
      <c r="H147" s="73">
        <f>IF($D147&lt;&gt;"",VLOOKUP($D147,'SINAPI-MT JULHO 2021'!$1:$1048576,4,FALSE),"")</f>
        <v>372.69</v>
      </c>
      <c r="I147" s="76">
        <f t="shared" si="26"/>
        <v>18.63</v>
      </c>
    </row>
    <row r="148" spans="2:9">
      <c r="B148" s="48" t="s">
        <v>564</v>
      </c>
      <c r="C148" s="49" t="s">
        <v>9</v>
      </c>
      <c r="D148" s="62">
        <v>93358</v>
      </c>
      <c r="E148" s="63" t="str">
        <f>IF($D148&lt;&gt;"",VLOOKUP($D148,'SINAPI-MT JULHO 2021'!$A$1:$G$114245,2,FALSE),"")</f>
        <v>ESCAVAÇÃO MANUAL DE VALA COM PROFUNDIDADE MENOR OU IGUAL A 1,30 M. AF_02/2021</v>
      </c>
      <c r="F148" s="64" t="str">
        <f>IF($D148&lt;&gt;"",VLOOKUP($D148,'SINAPI-MT JULHO 2021'!$1:$1048576,3,FALSE),"")</f>
        <v>M3</v>
      </c>
      <c r="G148" s="66">
        <v>0.05</v>
      </c>
      <c r="H148" s="73">
        <f>IF($D148&lt;&gt;"",VLOOKUP($D148,'SINAPI-MT JULHO 2021'!$1:$1048576,4,FALSE),"")</f>
        <v>55.46</v>
      </c>
      <c r="I148" s="76">
        <f t="shared" si="26"/>
        <v>2.77</v>
      </c>
    </row>
    <row r="149" spans="2:9" ht="25.5">
      <c r="B149" s="311" t="s">
        <v>564</v>
      </c>
      <c r="C149" s="312" t="s">
        <v>9</v>
      </c>
      <c r="D149" s="62">
        <v>42438</v>
      </c>
      <c r="E149" s="63" t="str">
        <f>IF($D149&lt;&gt;"",VLOOKUP($D149,'SINAPI-MT JULHO 2021'!$A$1:$G$114245,2,FALSE),"")</f>
        <v xml:space="preserve">PLACA ORIENTATIVA SOBRE EXERCÍCIOS, 2,00M X 1,00M, EM TUBO DE ACO CARBONO, PINTURA NO PROCESSO ELETROSTATICO - PARA ACADEMIA AO AR LIVRE / ACADEMIA DA TERCEIRA IDADE - ATI                                                                                                                                                                                                                                                                                                                               </v>
      </c>
      <c r="F149" s="64" t="str">
        <f>IF($D149&lt;&gt;"",VLOOKUP($D149,'SINAPI-MT JULHO 2021'!$1:$1048576,3,FALSE),"")</f>
        <v xml:space="preserve">UN    </v>
      </c>
      <c r="G149" s="66">
        <v>1</v>
      </c>
      <c r="H149" s="73">
        <f>IF($D149&lt;&gt;"",VLOOKUP($D149,'SINAPI-MT JULHO 2021'!$1:$1048576,4,FALSE),"")</f>
        <v>1601.9</v>
      </c>
      <c r="I149" s="76">
        <f t="shared" ref="I149" si="27">TRUNC(G149*H149,2)</f>
        <v>1601.9</v>
      </c>
    </row>
    <row r="150" spans="2:9" ht="38.25">
      <c r="B150" s="57" t="s">
        <v>6616</v>
      </c>
      <c r="C150" s="98"/>
      <c r="D150" s="99"/>
      <c r="E150" s="58" t="s">
        <v>7036</v>
      </c>
      <c r="F150" s="59" t="s">
        <v>547</v>
      </c>
      <c r="G150" s="60">
        <v>1</v>
      </c>
      <c r="H150" s="61"/>
      <c r="I150" s="75">
        <f>TRUNC(SUM(I151:I153),2)</f>
        <v>969.16</v>
      </c>
    </row>
    <row r="151" spans="2:9">
      <c r="B151" s="48" t="s">
        <v>564</v>
      </c>
      <c r="C151" s="49" t="s">
        <v>9</v>
      </c>
      <c r="D151" s="179">
        <v>88316</v>
      </c>
      <c r="E151" s="63" t="str">
        <f>IF($D151&lt;&gt;"",VLOOKUP($D151,'SINAPI-MT JULHO 2021'!$A$1:$G$114245,2,FALSE),"")</f>
        <v>SERVENTE COM ENCARGOS COMPLEMENTARES</v>
      </c>
      <c r="F151" s="64" t="str">
        <f>IF($D151&lt;&gt;"",VLOOKUP($D151,'SINAPI-MT JULHO 2021'!$1:$1048576,3,FALSE),"")</f>
        <v>H</v>
      </c>
      <c r="G151" s="66">
        <v>0.5</v>
      </c>
      <c r="H151" s="73">
        <f>IF($D151&lt;&gt;"",VLOOKUP($D151,'SINAPI-MT JULHO 2021'!$1:$1048576,4,FALSE),"")</f>
        <v>14.02</v>
      </c>
      <c r="I151" s="76">
        <f t="shared" ref="I151:I153" si="28">TRUNC(G151*H151,2)</f>
        <v>7.01</v>
      </c>
    </row>
    <row r="152" spans="2:9" ht="25.5">
      <c r="B152" s="311" t="s">
        <v>564</v>
      </c>
      <c r="C152" s="312" t="s">
        <v>9</v>
      </c>
      <c r="D152" s="315">
        <v>42439</v>
      </c>
      <c r="E152" s="63" t="str">
        <f>IF($D152&lt;&gt;"",VLOOKUP($D152,'SINAPI-MT JULHO 2021'!$A$1:$G$114245,2,FALSE),"")</f>
        <v xml:space="preserve">BANCO COM ENCOSTO, 1,60M* DE COMPRIMENTO, EM TUBO DE ACO CARBONO E PINTURA NO PROCESSO ELETROSTATICO - PARA ACADEMIA AO AR LIVRE / ACADEMIA DA TERCEIRA IDADE - ATI                                                                                                                                                                                                                                                                                                                                       </v>
      </c>
      <c r="F152" s="64" t="str">
        <f>IF($D152&lt;&gt;"",VLOOKUP($D152,'SINAPI-MT JULHO 2021'!$1:$1048576,3,FALSE),"")</f>
        <v xml:space="preserve">UN    </v>
      </c>
      <c r="G152" s="66">
        <v>1</v>
      </c>
      <c r="H152" s="73">
        <f>IF($D152&lt;&gt;"",VLOOKUP($D152,'SINAPI-MT JULHO 2021'!$1:$1048576,4,FALSE),"")</f>
        <v>925.43</v>
      </c>
      <c r="I152" s="76">
        <f t="shared" ref="I152" si="29">TRUNC(G152*H152,2)</f>
        <v>925.43</v>
      </c>
    </row>
    <row r="153" spans="2:9" ht="25.5">
      <c r="B153" s="48" t="s">
        <v>564</v>
      </c>
      <c r="C153" s="49" t="s">
        <v>9</v>
      </c>
      <c r="D153" s="179">
        <v>94964</v>
      </c>
      <c r="E153" s="63" t="str">
        <f>IF($D153&lt;&gt;"",VLOOKUP($D153,'SINAPI-MT JULHO 2021'!$A$1:$G$114245,2,FALSE),"")</f>
        <v>CONCRETO FCK = 20MPA, TRAÇO 1:2,7:3 (EM MASSA SECA DE CIMENTO/ AREIA MÉDIA/ BRITA 1) - PREPARO MECÂNICO COM BETONEIRA 400 L. AF_05/2021</v>
      </c>
      <c r="F153" s="64" t="str">
        <f>IF($D153&lt;&gt;"",VLOOKUP($D153,'SINAPI-MT JULHO 2021'!$1:$1048576,3,FALSE),"")</f>
        <v>M3</v>
      </c>
      <c r="G153" s="66">
        <v>0.1</v>
      </c>
      <c r="H153" s="73">
        <f>IF($D153&lt;&gt;"",VLOOKUP($D153,'SINAPI-MT JULHO 2021'!$1:$1048576,4,FALSE),"")</f>
        <v>367.28</v>
      </c>
      <c r="I153" s="76">
        <f t="shared" si="28"/>
        <v>36.72</v>
      </c>
    </row>
    <row r="154" spans="2:9" ht="38.25">
      <c r="B154" s="57" t="s">
        <v>6617</v>
      </c>
      <c r="C154" s="98"/>
      <c r="D154" s="99"/>
      <c r="E154" s="58" t="s">
        <v>6618</v>
      </c>
      <c r="F154" s="59" t="s">
        <v>547</v>
      </c>
      <c r="G154" s="60">
        <v>1</v>
      </c>
      <c r="H154" s="61"/>
      <c r="I154" s="75">
        <f>TRUNC(SUM(I155:I157),2)</f>
        <v>1011.69</v>
      </c>
    </row>
    <row r="155" spans="2:9">
      <c r="B155" s="48" t="s">
        <v>564</v>
      </c>
      <c r="C155" s="49" t="s">
        <v>9</v>
      </c>
      <c r="D155" s="179">
        <v>88316</v>
      </c>
      <c r="E155" s="63" t="str">
        <f>IF($D155&lt;&gt;"",VLOOKUP($D155,'SINAPI-MT JULHO 2021'!$A$1:$G$114245,2,FALSE),"")</f>
        <v>SERVENTE COM ENCARGOS COMPLEMENTARES</v>
      </c>
      <c r="F155" s="64" t="str">
        <f>IF($D155&lt;&gt;"",VLOOKUP($D155,'SINAPI-MT JULHO 2021'!$1:$1048576,3,FALSE),"")</f>
        <v>H</v>
      </c>
      <c r="G155" s="66">
        <v>2</v>
      </c>
      <c r="H155" s="73">
        <f>IF($D155&lt;&gt;"",VLOOKUP($D155,'SINAPI-MT JULHO 2021'!$1:$1048576,4,FALSE),"")</f>
        <v>14.02</v>
      </c>
      <c r="I155" s="76">
        <f t="shared" ref="I155:I157" si="30">TRUNC(G155*H155,2)</f>
        <v>28.04</v>
      </c>
    </row>
    <row r="156" spans="2:9" ht="38.25">
      <c r="B156" s="48" t="s">
        <v>565</v>
      </c>
      <c r="C156" s="49" t="s">
        <v>9</v>
      </c>
      <c r="D156" s="179">
        <v>42440</v>
      </c>
      <c r="E156" s="63" t="str">
        <f>IF($D156&lt;&gt;"",VLOOKUP($D156,'SINAPI-MT JULHO 2021'!$A$1:$G$114245,2,FALSE),"")</f>
        <v xml:space="preserve">LIXEIRA DUPLA, COM CAPACIDADE VOLUMETRICA DE 60L*, FABRICADA EM TUBO DE ACO CARBONO, CESTOS EM CHAPA DE ACO E PINTURA NO PROCESSO ELETROSTATICO - PARA ACADEMIA AO AR LIVRE / ACADEMIA DA TERCEIRA IDADE - ATI                                                                                                                                                                                                                                                                                            </v>
      </c>
      <c r="F156" s="64" t="str">
        <f>IF($D156&lt;&gt;"",VLOOKUP($D156,'SINAPI-MT JULHO 2021'!$1:$1048576,3,FALSE),"")</f>
        <v xml:space="preserve">UN    </v>
      </c>
      <c r="G156" s="66">
        <v>1</v>
      </c>
      <c r="H156" s="73">
        <f>IF($D156&lt;&gt;"",VLOOKUP($D156,'SINAPI-MT JULHO 2021'!$1:$1048576,4,FALSE),"")</f>
        <v>946.93</v>
      </c>
      <c r="I156" s="76">
        <f t="shared" si="30"/>
        <v>946.93</v>
      </c>
    </row>
    <row r="157" spans="2:9" ht="25.5">
      <c r="B157" s="48" t="s">
        <v>565</v>
      </c>
      <c r="C157" s="49" t="s">
        <v>9</v>
      </c>
      <c r="D157" s="179">
        <v>94964</v>
      </c>
      <c r="E157" s="63" t="str">
        <f>IF($D157&lt;&gt;"",VLOOKUP($D157,'SINAPI-MT JULHO 2021'!$A$1:$G$114245,2,FALSE),"")</f>
        <v>CONCRETO FCK = 20MPA, TRAÇO 1:2,7:3 (EM MASSA SECA DE CIMENTO/ AREIA MÉDIA/ BRITA 1) - PREPARO MECÂNICO COM BETONEIRA 400 L. AF_05/2021</v>
      </c>
      <c r="F157" s="64" t="str">
        <f>IF($D157&lt;&gt;"",VLOOKUP($D157,'SINAPI-MT JULHO 2021'!$1:$1048576,3,FALSE),"")</f>
        <v>M3</v>
      </c>
      <c r="G157" s="66">
        <v>0.1</v>
      </c>
      <c r="H157" s="73">
        <f>IF($D157&lt;&gt;"",VLOOKUP($D157,'SINAPI-MT JULHO 2021'!$1:$1048576,4,FALSE),"")</f>
        <v>367.28</v>
      </c>
      <c r="I157" s="76">
        <f t="shared" si="30"/>
        <v>36.72</v>
      </c>
    </row>
    <row r="158" spans="2:9" ht="25.5">
      <c r="B158" s="57" t="s">
        <v>6619</v>
      </c>
      <c r="C158" s="98"/>
      <c r="D158" s="99"/>
      <c r="E158" s="58" t="s">
        <v>6620</v>
      </c>
      <c r="F158" s="59" t="s">
        <v>547</v>
      </c>
      <c r="G158" s="60">
        <v>1</v>
      </c>
      <c r="H158" s="61"/>
      <c r="I158" s="75">
        <f>TRUNC(SUM(I159:J167),2)</f>
        <v>2334.02</v>
      </c>
    </row>
    <row r="159" spans="2:9">
      <c r="B159" s="48" t="s">
        <v>564</v>
      </c>
      <c r="C159" s="49" t="s">
        <v>9</v>
      </c>
      <c r="D159" s="179">
        <v>88309</v>
      </c>
      <c r="E159" s="63" t="str">
        <f>IF($D159&lt;&gt;"",VLOOKUP($D159,'SINAPI-MT JULHO 2021'!$A$1:$G$114245,2,FALSE),"")</f>
        <v>PEDREIRO COM ENCARGOS COMPLEMENTARES</v>
      </c>
      <c r="F159" s="64" t="str">
        <f>IF($D159&lt;&gt;"",VLOOKUP($D159,'SINAPI-MT JULHO 2021'!$1:$1048576,3,FALSE),"")</f>
        <v>H</v>
      </c>
      <c r="G159" s="66">
        <v>4</v>
      </c>
      <c r="H159" s="73">
        <f>IF($D159&lt;&gt;"",VLOOKUP($D159,'SINAPI-MT JULHO 2021'!$1:$1048576,4,FALSE),"")</f>
        <v>17.670000000000002</v>
      </c>
      <c r="I159" s="76">
        <f t="shared" ref="I159:I162" si="31">TRUNC(G159*H159,2)</f>
        <v>70.680000000000007</v>
      </c>
    </row>
    <row r="160" spans="2:9">
      <c r="B160" s="48" t="s">
        <v>565</v>
      </c>
      <c r="C160" s="49" t="s">
        <v>9</v>
      </c>
      <c r="D160" s="179">
        <v>88316</v>
      </c>
      <c r="E160" s="63" t="str">
        <f>IF($D160&lt;&gt;"",VLOOKUP($D160,'SINAPI-MT JULHO 2021'!$A$1:$G$114245,2,FALSE),"")</f>
        <v>SERVENTE COM ENCARGOS COMPLEMENTARES</v>
      </c>
      <c r="F160" s="64" t="str">
        <f>IF($D160&lt;&gt;"",VLOOKUP($D160,'SINAPI-MT JULHO 2021'!$1:$1048576,3,FALSE),"")</f>
        <v>H</v>
      </c>
      <c r="G160" s="66">
        <v>4</v>
      </c>
      <c r="H160" s="73">
        <f>IF($D160&lt;&gt;"",VLOOKUP($D160,'SINAPI-MT JULHO 2021'!$1:$1048576,4,FALSE),"")</f>
        <v>14.02</v>
      </c>
      <c r="I160" s="76">
        <f t="shared" si="31"/>
        <v>56.08</v>
      </c>
    </row>
    <row r="161" spans="2:9">
      <c r="B161" s="48" t="s">
        <v>565</v>
      </c>
      <c r="C161" s="49" t="s">
        <v>9</v>
      </c>
      <c r="D161" s="179">
        <v>10848</v>
      </c>
      <c r="E161" s="63" t="str">
        <f>IF($D161&lt;&gt;"",VLOOKUP($D161,'SINAPI-MT JULHO 2021'!$A$1:$G$114245,2,FALSE),"")</f>
        <v xml:space="preserve">PLACA DE INAUGURACAO METALICA, *40* CM X *60* CM                                                                                                                                                                                                                                                                                                                                                                                                                                                          </v>
      </c>
      <c r="F161" s="64" t="str">
        <f>IF($D161&lt;&gt;"",VLOOKUP($D161,'SINAPI-MT JULHO 2021'!$1:$1048576,3,FALSE),"")</f>
        <v xml:space="preserve">UN    </v>
      </c>
      <c r="G161" s="66">
        <v>1</v>
      </c>
      <c r="H161" s="73">
        <f>IF($D161&lt;&gt;"",VLOOKUP($D161,'SINAPI-MT JULHO 2021'!$1:$1048576,4,FALSE),"")</f>
        <v>678.38</v>
      </c>
      <c r="I161" s="76">
        <f t="shared" si="31"/>
        <v>678.38</v>
      </c>
    </row>
    <row r="162" spans="2:9" ht="25.5">
      <c r="B162" s="48" t="s">
        <v>565</v>
      </c>
      <c r="C162" s="193" t="s">
        <v>9</v>
      </c>
      <c r="D162" s="179">
        <v>94965</v>
      </c>
      <c r="E162" s="63" t="str">
        <f>IF($D162&lt;&gt;"",VLOOKUP($D162,'SINAPI-MT JULHO 2021'!$A$1:$G$114245,2,FALSE),"")</f>
        <v>CONCRETO FCK = 25MPA, TRAÇO 1:2,3:2,7 (EM MASSA SECA DE CIMENTO/ AREIA MÉDIA/ BRITA 1) - PREPARO MECÂNICO COM BETONEIRA 400 L. AF_05/2021</v>
      </c>
      <c r="F162" s="64" t="str">
        <f>IF($D162&lt;&gt;"",VLOOKUP($D162,'SINAPI-MT JULHO 2021'!$1:$1048576,3,FALSE),"")</f>
        <v>M3</v>
      </c>
      <c r="G162" s="66">
        <v>0.6</v>
      </c>
      <c r="H162" s="73">
        <f>IF($D162&lt;&gt;"",VLOOKUP($D162,'SINAPI-MT JULHO 2021'!$1:$1048576,4,FALSE),"")</f>
        <v>385.69</v>
      </c>
      <c r="I162" s="76">
        <f t="shared" si="31"/>
        <v>231.41</v>
      </c>
    </row>
    <row r="163" spans="2:9">
      <c r="B163" s="192" t="s">
        <v>565</v>
      </c>
      <c r="C163" s="193" t="s">
        <v>9</v>
      </c>
      <c r="D163" s="200">
        <v>92873</v>
      </c>
      <c r="E163" s="63" t="str">
        <f>IF($D163&lt;&gt;"",VLOOKUP($D163,'SINAPI-MT JULHO 2021'!$A$1:$G$114245,2,FALSE),"")</f>
        <v>LANÇAMENTO COM USO DE BALDES, ADENSAMENTO E ACABAMENTO DE CONCRETO EM ESTRUTURAS. AF_12/2015</v>
      </c>
      <c r="F163" s="64" t="str">
        <f>IF($D163&lt;&gt;"",VLOOKUP($D163,'SINAPI-MT JULHO 2021'!$1:$1048576,3,FALSE),"")</f>
        <v>M3</v>
      </c>
      <c r="G163" s="66">
        <v>0.6</v>
      </c>
      <c r="H163" s="73">
        <f>IF($D163&lt;&gt;"",VLOOKUP($D163,'SINAPI-MT JULHO 2021'!$1:$1048576,4,FALSE),"")</f>
        <v>144.18</v>
      </c>
      <c r="I163" s="76">
        <f t="shared" ref="I163" si="32">TRUNC(G163*H163,2)</f>
        <v>86.5</v>
      </c>
    </row>
    <row r="164" spans="2:9" ht="45" customHeight="1">
      <c r="B164" s="192" t="s">
        <v>565</v>
      </c>
      <c r="C164" s="193" t="s">
        <v>9</v>
      </c>
      <c r="D164" s="200">
        <v>92409</v>
      </c>
      <c r="E164" s="63" t="str">
        <f>IF($D164&lt;&gt;"",VLOOKUP($D164,'SINAPI-MT JULHO 2021'!$A$1:$G$114245,2,FALSE),"")</f>
        <v>MONTAGEM E DESMONTAGEM DE FÔRMA DE PILARES RETANGULARES E ESTRUTURAS SIMILARES, PÉ-DIREITO SIMPLES, EM MADEIRA SERRADA, 1 UTILIZAÇÃO. AF_09/2020</v>
      </c>
      <c r="F164" s="64" t="str">
        <f>IF($D164&lt;&gt;"",VLOOKUP($D164,'SINAPI-MT JULHO 2021'!$1:$1048576,3,FALSE),"")</f>
        <v>M2</v>
      </c>
      <c r="G164" s="66">
        <v>5.2</v>
      </c>
      <c r="H164" s="73">
        <f>IF($D164&lt;&gt;"",VLOOKUP($D164,'SINAPI-MT JULHO 2021'!$1:$1048576,4,FALSE),"")</f>
        <v>196.75</v>
      </c>
      <c r="I164" s="76">
        <f t="shared" ref="I164" si="33">TRUNC(G164*H164,2)</f>
        <v>1023.1</v>
      </c>
    </row>
    <row r="165" spans="2:9">
      <c r="B165" s="192" t="s">
        <v>565</v>
      </c>
      <c r="C165" s="193" t="s">
        <v>9</v>
      </c>
      <c r="D165" s="200">
        <v>88485</v>
      </c>
      <c r="E165" s="63" t="str">
        <f>IF($D165&lt;&gt;"",VLOOKUP($D165,'SINAPI-MT JULHO 2021'!$A$1:$G$114245,2,FALSE),"")</f>
        <v>APLICAÇÃO DE FUNDO SELADOR ACRÍLICO EM PAREDES, UMA DEMÃO. AF_06/2014</v>
      </c>
      <c r="F165" s="64" t="str">
        <f>IF($D165&lt;&gt;"",VLOOKUP($D165,'SINAPI-MT JULHO 2021'!$1:$1048576,3,FALSE),"")</f>
        <v>M2</v>
      </c>
      <c r="G165" s="66">
        <v>5.6</v>
      </c>
      <c r="H165" s="73">
        <f>IF($D165&lt;&gt;"",VLOOKUP($D165,'SINAPI-MT JULHO 2021'!$1:$1048576,4,FALSE),"")</f>
        <v>1.57</v>
      </c>
      <c r="I165" s="76">
        <f t="shared" ref="I165:I166" si="34">TRUNC(G165*H165,2)</f>
        <v>8.7899999999999991</v>
      </c>
    </row>
    <row r="166" spans="2:9">
      <c r="B166" s="192" t="s">
        <v>565</v>
      </c>
      <c r="C166" s="193" t="s">
        <v>9</v>
      </c>
      <c r="D166" s="200">
        <v>96135</v>
      </c>
      <c r="E166" s="63" t="str">
        <f>IF($D166&lt;&gt;"",VLOOKUP($D166,'SINAPI-MT JULHO 2021'!$A$1:$G$114245,2,FALSE),"")</f>
        <v>APLICAÇÃO MANUAL DE MASSA ACRÍLICA EM PAREDES EXTERNAS DE CASAS, DUAS DEMÃOS. AF_05/2017</v>
      </c>
      <c r="F166" s="64" t="str">
        <f>IF($D166&lt;&gt;"",VLOOKUP($D166,'SINAPI-MT JULHO 2021'!$1:$1048576,3,FALSE),"")</f>
        <v>M2</v>
      </c>
      <c r="G166" s="66">
        <v>5.6</v>
      </c>
      <c r="H166" s="73">
        <f>IF($D166&lt;&gt;"",VLOOKUP($D166,'SINAPI-MT JULHO 2021'!$1:$1048576,4,FALSE),"")</f>
        <v>20.54</v>
      </c>
      <c r="I166" s="76">
        <f t="shared" si="34"/>
        <v>115.02</v>
      </c>
    </row>
    <row r="167" spans="2:9">
      <c r="B167" s="192" t="s">
        <v>565</v>
      </c>
      <c r="C167" s="193" t="s">
        <v>9</v>
      </c>
      <c r="D167" s="200">
        <v>88489</v>
      </c>
      <c r="E167" s="63" t="str">
        <f>IF($D167&lt;&gt;"",VLOOKUP($D167,'SINAPI-MT JULHO 2021'!$A$1:$G$114245,2,FALSE),"")</f>
        <v>APLICAÇÃO MANUAL DE PINTURA COM TINTA LÁTEX ACRÍLICA EM PAREDES, DUAS DEMÃOS. AF_06/2014</v>
      </c>
      <c r="F167" s="64" t="str">
        <f>IF($D167&lt;&gt;"",VLOOKUP($D167,'SINAPI-MT JULHO 2021'!$1:$1048576,3,FALSE),"")</f>
        <v>M2</v>
      </c>
      <c r="G167" s="66">
        <v>5.6</v>
      </c>
      <c r="H167" s="73">
        <f>IF($D167&lt;&gt;"",VLOOKUP($D167,'SINAPI-MT JULHO 2021'!$1:$1048576,4,FALSE),"")</f>
        <v>11.44</v>
      </c>
      <c r="I167" s="76">
        <f t="shared" ref="I167" si="35">TRUNC(G167*H167,2)</f>
        <v>64.06</v>
      </c>
    </row>
    <row r="168" spans="2:9" ht="40.5" customHeight="1">
      <c r="B168" s="57" t="s">
        <v>6630</v>
      </c>
      <c r="C168" s="98"/>
      <c r="D168" s="99"/>
      <c r="E168" s="58" t="s">
        <v>7234</v>
      </c>
      <c r="F168" s="59" t="s">
        <v>547</v>
      </c>
      <c r="G168" s="60">
        <v>1</v>
      </c>
      <c r="H168" s="61"/>
      <c r="I168" s="75">
        <f>TRUNC(SUM(I169:J172),2)</f>
        <v>4533.63</v>
      </c>
    </row>
    <row r="169" spans="2:9">
      <c r="B169" s="48"/>
      <c r="C169" s="49" t="s">
        <v>563</v>
      </c>
      <c r="D169" s="179"/>
      <c r="E169" s="63" t="s">
        <v>7233</v>
      </c>
      <c r="F169" s="64" t="s">
        <v>27</v>
      </c>
      <c r="G169" s="66">
        <v>1</v>
      </c>
      <c r="H169" s="73">
        <v>4400</v>
      </c>
      <c r="I169" s="76">
        <f t="shared" ref="I169:I172" si="36">TRUNC(G169*H169,2)</f>
        <v>4400</v>
      </c>
    </row>
    <row r="170" spans="2:9" ht="25.5">
      <c r="B170" s="311" t="s">
        <v>564</v>
      </c>
      <c r="C170" s="312" t="s">
        <v>9</v>
      </c>
      <c r="D170" s="315">
        <v>94965</v>
      </c>
      <c r="E170" s="63" t="str">
        <f>IF($D170&lt;&gt;"",VLOOKUP($D170,'SINAPI-MT JULHO 2021'!$A$1:$G$114245,2,FALSE),"")</f>
        <v>CONCRETO FCK = 25MPA, TRAÇO 1:2,3:2,7 (EM MASSA SECA DE CIMENTO/ AREIA MÉDIA/ BRITA 1) - PREPARO MECÂNICO COM BETONEIRA 400 L. AF_05/2021</v>
      </c>
      <c r="F170" s="64" t="str">
        <f>IF($D170&lt;&gt;"",VLOOKUP($D170,'SINAPI-MT JULHO 2021'!$1:$1048576,3,FALSE),"")</f>
        <v>M3</v>
      </c>
      <c r="G170" s="66">
        <v>0.1</v>
      </c>
      <c r="H170" s="73">
        <f>IF($D170&lt;&gt;"",VLOOKUP($D170,'SINAPI-MT JULHO 2021'!$1:$1048576,4,FALSE),"")</f>
        <v>385.69</v>
      </c>
      <c r="I170" s="76">
        <f t="shared" ref="I170" si="37">TRUNC(G170*H170,2)</f>
        <v>38.56</v>
      </c>
    </row>
    <row r="171" spans="2:9">
      <c r="B171" s="48" t="s">
        <v>564</v>
      </c>
      <c r="C171" s="49" t="s">
        <v>9</v>
      </c>
      <c r="D171" s="179">
        <v>88316</v>
      </c>
      <c r="E171" s="63" t="str">
        <f>IF($D171&lt;&gt;"",VLOOKUP($D171,'SINAPI-MT JULHO 2021'!$A$1:$G$114245,2,FALSE),"")</f>
        <v>SERVENTE COM ENCARGOS COMPLEMENTARES</v>
      </c>
      <c r="F171" s="64" t="str">
        <f>IF($D171&lt;&gt;"",VLOOKUP($D171,'SINAPI-MT JULHO 2021'!$1:$1048576,3,FALSE),"")</f>
        <v>H</v>
      </c>
      <c r="G171" s="66">
        <v>3</v>
      </c>
      <c r="H171" s="73">
        <f>IF($D171&lt;&gt;"",VLOOKUP($D171,'SINAPI-MT JULHO 2021'!$1:$1048576,4,FALSE),"")</f>
        <v>14.02</v>
      </c>
      <c r="I171" s="76">
        <f t="shared" si="36"/>
        <v>42.06</v>
      </c>
    </row>
    <row r="172" spans="2:9">
      <c r="B172" s="48" t="s">
        <v>564</v>
      </c>
      <c r="C172" s="49" t="s">
        <v>9</v>
      </c>
      <c r="D172" s="179">
        <v>88309</v>
      </c>
      <c r="E172" s="63" t="str">
        <f>IF($D172&lt;&gt;"",VLOOKUP($D172,'SINAPI-MT JULHO 2021'!$A$1:$G$114245,2,FALSE),"")</f>
        <v>PEDREIRO COM ENCARGOS COMPLEMENTARES</v>
      </c>
      <c r="F172" s="64" t="str">
        <f>IF($D172&lt;&gt;"",VLOOKUP($D172,'SINAPI-MT JULHO 2021'!$1:$1048576,3,FALSE),"")</f>
        <v>H</v>
      </c>
      <c r="G172" s="66">
        <v>3</v>
      </c>
      <c r="H172" s="73">
        <f>IF($D172&lt;&gt;"",VLOOKUP($D172,'SINAPI-MT JULHO 2021'!$1:$1048576,4,FALSE),"")</f>
        <v>17.670000000000002</v>
      </c>
      <c r="I172" s="76">
        <f t="shared" si="36"/>
        <v>53.01</v>
      </c>
    </row>
    <row r="173" spans="2:9" ht="24.75" customHeight="1">
      <c r="B173" s="251" t="s">
        <v>7170</v>
      </c>
      <c r="C173" s="252"/>
      <c r="D173" s="252"/>
      <c r="E173" s="294" t="s">
        <v>7169</v>
      </c>
      <c r="F173" s="319" t="s">
        <v>27</v>
      </c>
      <c r="G173" s="60">
        <v>1</v>
      </c>
      <c r="H173" s="320"/>
      <c r="I173" s="75">
        <f>TRUNC(SUM(I174:I184),2)</f>
        <v>3999.95</v>
      </c>
    </row>
    <row r="174" spans="2:9">
      <c r="B174" s="311" t="s">
        <v>564</v>
      </c>
      <c r="C174" s="312" t="s">
        <v>9</v>
      </c>
      <c r="D174" s="312">
        <v>88309</v>
      </c>
      <c r="E174" s="63" t="str">
        <f>IF($D174&lt;&gt;"",VLOOKUP($D174,'SINAPI-MT JULHO 2021'!$A$1:$G$114245,2,FALSE),"")</f>
        <v>PEDREIRO COM ENCARGOS COMPLEMENTARES</v>
      </c>
      <c r="F174" s="64" t="str">
        <f>IF($D174&lt;&gt;"",VLOOKUP($D174,'SINAPI-MT JULHO 2021'!$1:$1048576,3,FALSE),"")</f>
        <v>H</v>
      </c>
      <c r="G174" s="65">
        <v>4</v>
      </c>
      <c r="H174" s="73">
        <f>IF($D174&lt;&gt;"",VLOOKUP($D174,'SINAPI-MT JULHO 2021'!$1:$1048576,4,FALSE),"")</f>
        <v>17.670000000000002</v>
      </c>
      <c r="I174" s="76">
        <f t="shared" ref="I174:I184" si="38">TRUNC(G174*H174,2)</f>
        <v>70.680000000000007</v>
      </c>
    </row>
    <row r="175" spans="2:9">
      <c r="B175" s="311" t="s">
        <v>564</v>
      </c>
      <c r="C175" s="312" t="s">
        <v>9</v>
      </c>
      <c r="D175" s="312">
        <v>88316</v>
      </c>
      <c r="E175" s="63" t="str">
        <f>IF($D175&lt;&gt;"",VLOOKUP($D175,'SINAPI-MT JULHO 2021'!$A$1:$G$114245,2,FALSE),"")</f>
        <v>SERVENTE COM ENCARGOS COMPLEMENTARES</v>
      </c>
      <c r="F175" s="64" t="str">
        <f>IF($D175&lt;&gt;"",VLOOKUP($D175,'SINAPI-MT JULHO 2021'!$1:$1048576,3,FALSE),"")</f>
        <v>H</v>
      </c>
      <c r="G175" s="65">
        <v>4</v>
      </c>
      <c r="H175" s="73">
        <f>IF($D175&lt;&gt;"",VLOOKUP($D175,'SINAPI-MT JULHO 2021'!$1:$1048576,4,FALSE),"")</f>
        <v>14.02</v>
      </c>
      <c r="I175" s="76">
        <f t="shared" si="38"/>
        <v>56.08</v>
      </c>
    </row>
    <row r="176" spans="2:9">
      <c r="B176" s="311" t="s">
        <v>564</v>
      </c>
      <c r="C176" s="312" t="s">
        <v>9</v>
      </c>
      <c r="D176" s="312">
        <v>98397</v>
      </c>
      <c r="E176" s="63" t="str">
        <f>IF($D176&lt;&gt;"",VLOOKUP($D176,'SINAPI-MT JULHO 2021'!$A$1:$G$114245,2,FALSE),"")</f>
        <v>PINTURA ANTICORROSIVA DE DUTO METÁLICO. AF_04/2018</v>
      </c>
      <c r="F176" s="64" t="str">
        <f>IF($D176&lt;&gt;"",VLOOKUP($D176,'SINAPI-MT JULHO 2021'!$1:$1048576,3,FALSE),"")</f>
        <v>M2</v>
      </c>
      <c r="G176" s="65">
        <v>0.98750000000000004</v>
      </c>
      <c r="H176" s="73">
        <f>IF($D176&lt;&gt;"",VLOOKUP($D176,'SINAPI-MT JULHO 2021'!$1:$1048576,4,FALSE),"")</f>
        <v>8.33</v>
      </c>
      <c r="I176" s="76">
        <f t="shared" si="38"/>
        <v>8.2200000000000006</v>
      </c>
    </row>
    <row r="177" spans="2:9" ht="25.5">
      <c r="B177" s="311" t="s">
        <v>565</v>
      </c>
      <c r="C177" s="312" t="s">
        <v>9</v>
      </c>
      <c r="D177" s="312">
        <v>97103</v>
      </c>
      <c r="E177" s="63" t="str">
        <f>IF($D177&lt;&gt;"",VLOOKUP($D177,'SINAPI-MT JULHO 2021'!$A$1:$G$114245,2,FALSE),"")</f>
        <v>EXECUÇÃO DE RADIER, ESPESSURA DE 20 CM, FCK = 30 MPA, COM USO DE FORMAS EM MADEIRA SERRADA. AF_09/2017</v>
      </c>
      <c r="F177" s="64" t="str">
        <f>IF($D177&lt;&gt;"",VLOOKUP($D177,'SINAPI-MT JULHO 2021'!$1:$1048576,3,FALSE),"")</f>
        <v>M2</v>
      </c>
      <c r="G177" s="65">
        <v>2</v>
      </c>
      <c r="H177" s="73">
        <f>IF($D177&lt;&gt;"",VLOOKUP($D177,'SINAPI-MT JULHO 2021'!$1:$1048576,4,FALSE),"")</f>
        <v>334.65</v>
      </c>
      <c r="I177" s="76">
        <f t="shared" si="38"/>
        <v>669.3</v>
      </c>
    </row>
    <row r="178" spans="2:9" ht="38.25">
      <c r="B178" s="311" t="s">
        <v>564</v>
      </c>
      <c r="C178" s="312" t="s">
        <v>9</v>
      </c>
      <c r="D178" s="312">
        <v>87477</v>
      </c>
      <c r="E178" s="63" t="str">
        <f>IF($D178&lt;&gt;"",VLOOKUP($D178,'SINAPI-MT JULHO 2021'!$A$1:$G$114245,2,FALSE),"")</f>
        <v>ALVENARIA DE VEDAÇÃO DE BLOCOS CERÂMICOS FURADOS NA VERTICAL DE 9X19X39CM (ESPESSURA 9CM) DE PAREDES COM ÁREA LÍQUIDA MAIOR OU IGUAL A 6M² SEM VÃOS E ARGAMASSA DE ASSENTAMENTO COM PREPARO EM BETONEIRA. AF_06/2014</v>
      </c>
      <c r="F178" s="64" t="str">
        <f>IF($D178&lt;&gt;"",VLOOKUP($D178,'SINAPI-MT JULHO 2021'!$1:$1048576,3,FALSE),"")</f>
        <v>M2</v>
      </c>
      <c r="G178" s="65">
        <v>0.8</v>
      </c>
      <c r="H178" s="73">
        <f>IF($D178&lt;&gt;"",VLOOKUP($D178,'SINAPI-MT JULHO 2021'!$1:$1048576,4,FALSE),"")</f>
        <v>49.93</v>
      </c>
      <c r="I178" s="76">
        <f t="shared" si="38"/>
        <v>39.94</v>
      </c>
    </row>
    <row r="179" spans="2:9" ht="25.5">
      <c r="B179" s="311" t="s">
        <v>564</v>
      </c>
      <c r="C179" s="312" t="s">
        <v>9</v>
      </c>
      <c r="D179" s="312">
        <v>100322</v>
      </c>
      <c r="E179" s="63" t="str">
        <f>IF($D179&lt;&gt;"",VLOOKUP($D179,'SINAPI-MT JULHO 2021'!$A$1:$G$114245,2,FALSE),"")</f>
        <v>LASTRO COM MATERIAL GRANULAR (PEDRA BRITADA N.3), APLICADO EM PISOS OU LAJES SOBRE SOLO, ESPESSURA DE *10 CM*. AF_07/2019</v>
      </c>
      <c r="F179" s="64" t="str">
        <f>IF($D179&lt;&gt;"",VLOOKUP($D179,'SINAPI-MT JULHO 2021'!$1:$1048576,3,FALSE),"")</f>
        <v>M3</v>
      </c>
      <c r="G179" s="65">
        <v>7.4999999999999997E-2</v>
      </c>
      <c r="H179" s="73">
        <f>IF($D179&lt;&gt;"",VLOOKUP($D179,'SINAPI-MT JULHO 2021'!$1:$1048576,4,FALSE),"")</f>
        <v>108.09</v>
      </c>
      <c r="I179" s="76">
        <f t="shared" si="38"/>
        <v>8.1</v>
      </c>
    </row>
    <row r="180" spans="2:9" ht="25.5">
      <c r="B180" s="311" t="s">
        <v>564</v>
      </c>
      <c r="C180" s="312" t="s">
        <v>9</v>
      </c>
      <c r="D180" s="312">
        <v>97094</v>
      </c>
      <c r="E180" s="63" t="str">
        <f>IF($D180&lt;&gt;"",VLOOKUP($D180,'SINAPI-MT JULHO 2021'!$A$1:$G$114245,2,FALSE),"")</f>
        <v>CONCRETAGEM DE RADIER, PISO OU LAJE SOBRE SOLO, FCK 30 MPA, PARA ESPESSURA DE 10 CM - LANÇAMENTO, ADENSAMENTO E ACABAMENTO. AF_09/2017</v>
      </c>
      <c r="F180" s="64" t="str">
        <f>IF($D180&lt;&gt;"",VLOOKUP($D180,'SINAPI-MT JULHO 2021'!$1:$1048576,3,FALSE),"")</f>
        <v>M3</v>
      </c>
      <c r="G180" s="65">
        <v>7.4999999999999997E-2</v>
      </c>
      <c r="H180" s="73">
        <f>IF($D180&lt;&gt;"",VLOOKUP($D180,'SINAPI-MT JULHO 2021'!$1:$1048576,4,FALSE),"")</f>
        <v>573.55999999999995</v>
      </c>
      <c r="I180" s="76">
        <f t="shared" si="38"/>
        <v>43.01</v>
      </c>
    </row>
    <row r="181" spans="2:9" ht="25.5">
      <c r="B181" s="311" t="s">
        <v>564</v>
      </c>
      <c r="C181" s="312" t="s">
        <v>9</v>
      </c>
      <c r="D181" s="312">
        <v>87882</v>
      </c>
      <c r="E181" s="63" t="str">
        <f>IF($D181&lt;&gt;"",VLOOKUP($D181,'SINAPI-MT JULHO 2021'!$A$1:$G$114245,2,FALSE),"")</f>
        <v>CHAPISCO APLICADO NO TETO, COM ROLO PARA TEXTURA ACRÍLICA. ARGAMASSA TRAÇO 1:4 E EMULSÃO POLIMÉRICA (ADESIVO) COM PREPARO EM BETONEIRA 400L. AF_06/2014</v>
      </c>
      <c r="F181" s="64" t="str">
        <f>IF($D181&lt;&gt;"",VLOOKUP($D181,'SINAPI-MT JULHO 2021'!$1:$1048576,3,FALSE),"")</f>
        <v>M2</v>
      </c>
      <c r="G181" s="65">
        <v>0.8</v>
      </c>
      <c r="H181" s="73">
        <f>IF($D181&lt;&gt;"",VLOOKUP($D181,'SINAPI-MT JULHO 2021'!$1:$1048576,4,FALSE),"")</f>
        <v>8.31</v>
      </c>
      <c r="I181" s="76">
        <f t="shared" si="38"/>
        <v>6.64</v>
      </c>
    </row>
    <row r="182" spans="2:9" ht="38.25">
      <c r="B182" s="311" t="s">
        <v>564</v>
      </c>
      <c r="C182" s="312" t="s">
        <v>9</v>
      </c>
      <c r="D182" s="312">
        <v>87547</v>
      </c>
      <c r="E182" s="63" t="str">
        <f>IF($D182&lt;&gt;"",VLOOKUP($D182,'SINAPI-MT JULHO 2021'!$A$1:$G$114245,2,FALSE),"")</f>
        <v>MASSA ÚNICA, PARA RECEBIMENTO DE PINTURA, EM ARGAMASSA TRAÇO 1:2:8, PREPARO MECÂNICO COM BETONEIRA 400L, APLICADA MANUALMENTE EM FACES INTERNAS DE PAREDES, ESPESSURA DE 10MM, COM EXECUÇÃO DE TALISCAS. AF_06/2014</v>
      </c>
      <c r="F182" s="64" t="str">
        <f>IF($D182&lt;&gt;"",VLOOKUP($D182,'SINAPI-MT JULHO 2021'!$1:$1048576,3,FALSE),"")</f>
        <v>M2</v>
      </c>
      <c r="G182" s="65">
        <v>0.8</v>
      </c>
      <c r="H182" s="73">
        <f>IF($D182&lt;&gt;"",VLOOKUP($D182,'SINAPI-MT JULHO 2021'!$1:$1048576,4,FALSE),"")</f>
        <v>16.73</v>
      </c>
      <c r="I182" s="76">
        <f t="shared" si="38"/>
        <v>13.38</v>
      </c>
    </row>
    <row r="183" spans="2:9" ht="25.5">
      <c r="B183" s="311" t="s">
        <v>565</v>
      </c>
      <c r="C183" s="312" t="s">
        <v>9</v>
      </c>
      <c r="D183" s="312">
        <v>102491</v>
      </c>
      <c r="E183" s="63" t="str">
        <f>IF($D183&lt;&gt;"",VLOOKUP($D183,'SINAPI-MT JULHO 2021'!$A$1:$G$114245,2,FALSE),"")</f>
        <v>PINTURA DE PISO COM TINTA ACRÍLICA, APLICAÇÃO MANUAL, 2 DEMÃOS, INCLUSO FUNDO PREPARADOR. AF_05/2021</v>
      </c>
      <c r="F183" s="64" t="str">
        <f>IF($D183&lt;&gt;"",VLOOKUP($D183,'SINAPI-MT JULHO 2021'!$1:$1048576,3,FALSE),"")</f>
        <v>M2</v>
      </c>
      <c r="G183" s="65">
        <v>3.95</v>
      </c>
      <c r="H183" s="73">
        <f>IF($D183&lt;&gt;"",VLOOKUP($D183,'SINAPI-MT JULHO 2021'!$1:$1048576,4,FALSE),"")</f>
        <v>13.53</v>
      </c>
      <c r="I183" s="76">
        <f t="shared" si="38"/>
        <v>53.44</v>
      </c>
    </row>
    <row r="184" spans="2:9">
      <c r="B184" s="311" t="s">
        <v>565</v>
      </c>
      <c r="C184" s="312" t="s">
        <v>9</v>
      </c>
      <c r="D184" s="312">
        <v>21014</v>
      </c>
      <c r="E184" s="63" t="str">
        <f>IF($D184&lt;&gt;"",VLOOKUP($D184,'SINAPI-MT JULHO 2021'!$A$1:$G$114245,2,FALSE),"")</f>
        <v xml:space="preserve">TUBO ACO GALVANIZADO COM COSTURA, CLASSE LEVE, DN 65 MM ( 2 1/2"),  E = 3,35 MM, * 6,23* KG/M (NBR 5580)                                                                                                                                                                                                                                                                                                                                                                                                  </v>
      </c>
      <c r="F184" s="64" t="str">
        <f>IF($D184&lt;&gt;"",VLOOKUP($D184,'SINAPI-MT JULHO 2021'!$1:$1048576,3,FALSE),"")</f>
        <v xml:space="preserve">M     </v>
      </c>
      <c r="G184" s="65">
        <v>22</v>
      </c>
      <c r="H184" s="73">
        <f>IF($D184&lt;&gt;"",VLOOKUP($D184,'SINAPI-MT JULHO 2021'!$1:$1048576,4,FALSE),"")</f>
        <v>137.78</v>
      </c>
      <c r="I184" s="76">
        <f t="shared" si="38"/>
        <v>3031.16</v>
      </c>
    </row>
    <row r="185" spans="2:9">
      <c r="B185" s="317"/>
      <c r="C185" s="247"/>
      <c r="D185" s="318"/>
      <c r="E185" s="63"/>
      <c r="F185" s="64"/>
      <c r="G185" s="66"/>
      <c r="H185" s="73"/>
      <c r="I185" s="76"/>
    </row>
    <row r="186" spans="2:9" ht="73.5" customHeight="1">
      <c r="B186" s="251" t="s">
        <v>7239</v>
      </c>
      <c r="C186" s="252"/>
      <c r="D186" s="252"/>
      <c r="E186" s="294" t="s">
        <v>7238</v>
      </c>
      <c r="F186" s="319" t="s">
        <v>27</v>
      </c>
      <c r="G186" s="60">
        <v>1</v>
      </c>
      <c r="H186" s="320"/>
      <c r="I186" s="75">
        <f>TRUNC(SUM(I187:I197),2)</f>
        <v>232.03</v>
      </c>
    </row>
    <row r="187" spans="2:9">
      <c r="B187" s="311" t="s">
        <v>564</v>
      </c>
      <c r="C187" s="312" t="s">
        <v>9</v>
      </c>
      <c r="D187" s="312">
        <v>88315</v>
      </c>
      <c r="E187" s="63" t="str">
        <f>IF($D187&lt;&gt;"",VLOOKUP($D187,'SINAPI-MT JULHO 2021'!$A$1:$G$114245,2,FALSE),"")</f>
        <v>SERRALHEIRO COM ENCARGOS COMPLEMENTARES</v>
      </c>
      <c r="F187" s="64" t="str">
        <f>IF($D187&lt;&gt;"",VLOOKUP($D187,'SINAPI-MT JULHO 2021'!$1:$1048576,3,FALSE),"")</f>
        <v>H</v>
      </c>
      <c r="G187" s="65">
        <v>0.97740000000000005</v>
      </c>
      <c r="H187" s="73">
        <f>IF($D187&lt;&gt;"",VLOOKUP($D187,'SINAPI-MT JULHO 2021'!$1:$1048576,4,FALSE),"")</f>
        <v>17.579999999999998</v>
      </c>
      <c r="I187" s="76">
        <f t="shared" ref="I187:I197" si="39">TRUNC(G187*H187,2)</f>
        <v>17.18</v>
      </c>
    </row>
    <row r="188" spans="2:9">
      <c r="B188" s="311" t="s">
        <v>564</v>
      </c>
      <c r="C188" s="312" t="s">
        <v>9</v>
      </c>
      <c r="D188" s="312">
        <v>88316</v>
      </c>
      <c r="E188" s="63" t="str">
        <f>IF($D188&lt;&gt;"",VLOOKUP($D188,'SINAPI-MT JULHO 2021'!$A$1:$G$114245,2,FALSE),"")</f>
        <v>SERVENTE COM ENCARGOS COMPLEMENTARES</v>
      </c>
      <c r="F188" s="64" t="str">
        <f>IF($D188&lt;&gt;"",VLOOKUP($D188,'SINAPI-MT JULHO 2021'!$1:$1048576,3,FALSE),"")</f>
        <v>H</v>
      </c>
      <c r="G188" s="65">
        <v>0.97740000000000005</v>
      </c>
      <c r="H188" s="73">
        <f>IF($D188&lt;&gt;"",VLOOKUP($D188,'SINAPI-MT JULHO 2021'!$1:$1048576,4,FALSE),"")</f>
        <v>14.02</v>
      </c>
      <c r="I188" s="76">
        <f t="shared" si="39"/>
        <v>13.7</v>
      </c>
    </row>
    <row r="189" spans="2:9" ht="25.5">
      <c r="B189" s="311" t="s">
        <v>564</v>
      </c>
      <c r="C189" s="312" t="s">
        <v>9</v>
      </c>
      <c r="D189" s="312">
        <v>94962</v>
      </c>
      <c r="E189" s="63" t="str">
        <f>IF($D189&lt;&gt;"",VLOOKUP($D189,'SINAPI-MT JULHO 2021'!$A$1:$G$114245,2,FALSE),"")</f>
        <v>CONCRETO MAGRO PARA LASTRO, TRAÇO 1:4,5:4,5 (EM MASSA SECA DE CIMENTO/ AREIA MÉDIA/ BRITA 1) - PREPARO MECÂNICO COM BETONEIRA 400 L. AF_05/2021</v>
      </c>
      <c r="F189" s="64" t="str">
        <f>IF($D189&lt;&gt;"",VLOOKUP($D189,'SINAPI-MT JULHO 2021'!$1:$1048576,3,FALSE),"")</f>
        <v>M3</v>
      </c>
      <c r="G189" s="65">
        <v>0.01</v>
      </c>
      <c r="H189" s="73">
        <f>IF($D189&lt;&gt;"",VLOOKUP($D189,'SINAPI-MT JULHO 2021'!$1:$1048576,4,FALSE),"")</f>
        <v>296.5</v>
      </c>
      <c r="I189" s="76">
        <f t="shared" si="39"/>
        <v>2.96</v>
      </c>
    </row>
    <row r="190" spans="2:9">
      <c r="B190" s="311" t="s">
        <v>565</v>
      </c>
      <c r="C190" s="312" t="s">
        <v>9</v>
      </c>
      <c r="D190" s="312">
        <v>7167</v>
      </c>
      <c r="E190" s="63" t="str">
        <f>IF($D190&lt;&gt;"",VLOOKUP($D190,'SINAPI-MT JULHO 2021'!$A$1:$G$114245,2,FALSE),"")</f>
        <v xml:space="preserve">TELA DE ARAME GALVANIZADA QUADRANGULAR / LOSANGULAR, FIO 2,11 MM (14 BWG), MALHA 5 X 5 CM, H = 2 M                                                                                                                                                                                                                                                                                                                                                                                                        </v>
      </c>
      <c r="F190" s="64" t="str">
        <f>IF($D190&lt;&gt;"",VLOOKUP($D190,'SINAPI-MT JULHO 2021'!$1:$1048576,3,FALSE),"")</f>
        <v xml:space="preserve">M2    </v>
      </c>
      <c r="G190" s="65">
        <v>1.0203</v>
      </c>
      <c r="H190" s="73">
        <f>IF($D190&lt;&gt;"",VLOOKUP($D190,'SINAPI-MT JULHO 2021'!$1:$1048576,4,FALSE),"")</f>
        <v>23.74</v>
      </c>
      <c r="I190" s="76">
        <f t="shared" si="39"/>
        <v>24.22</v>
      </c>
    </row>
    <row r="191" spans="2:9">
      <c r="B191" s="311" t="s">
        <v>564</v>
      </c>
      <c r="C191" s="312" t="s">
        <v>9</v>
      </c>
      <c r="D191" s="312">
        <v>7696</v>
      </c>
      <c r="E191" s="63" t="str">
        <f>IF($D191&lt;&gt;"",VLOOKUP($D191,'SINAPI-MT JULHO 2021'!$A$1:$G$114245,2,FALSE),"")</f>
        <v xml:space="preserve">TUBO ACO GALVANIZADO COM COSTURA, CLASSE MEDIA, DN 2", E = *3,65* MM, PESO *5,10* KG/M (NBR 5580)                                                                                                                                                                                                                                                                                                                                                                                                         </v>
      </c>
      <c r="F191" s="64" t="str">
        <f>IF($D191&lt;&gt;"",VLOOKUP($D191,'SINAPI-MT JULHO 2021'!$1:$1048576,3,FALSE),"")</f>
        <v xml:space="preserve">M     </v>
      </c>
      <c r="G191" s="65">
        <v>0.61050000000000004</v>
      </c>
      <c r="H191" s="73">
        <f>IF($D191&lt;&gt;"",VLOOKUP($D191,'SINAPI-MT JULHO 2021'!$1:$1048576,4,FALSE),"")</f>
        <v>108.92</v>
      </c>
      <c r="I191" s="76">
        <f t="shared" si="39"/>
        <v>66.489999999999995</v>
      </c>
    </row>
    <row r="192" spans="2:9">
      <c r="B192" s="311" t="s">
        <v>564</v>
      </c>
      <c r="C192" s="312" t="s">
        <v>9</v>
      </c>
      <c r="D192" s="312">
        <v>7698</v>
      </c>
      <c r="E192" s="63" t="str">
        <f>IF($D192&lt;&gt;"",VLOOKUP($D192,'SINAPI-MT JULHO 2021'!$A$1:$G$114245,2,FALSE),"")</f>
        <v xml:space="preserve">TUBO ACO GALVANIZADO COM COSTURA, CLASSE MEDIA, DN 1.1/4", E = *3,25* MM, PESO *3,14* KG/M (NBR 5580)                                                                                                                                                                                                                                                                                                                                                                                                     </v>
      </c>
      <c r="F192" s="64" t="str">
        <f>IF($D192&lt;&gt;"",VLOOKUP($D192,'SINAPI-MT JULHO 2021'!$1:$1048576,3,FALSE),"")</f>
        <v xml:space="preserve">M     </v>
      </c>
      <c r="G192" s="65">
        <v>0.87009999999999998</v>
      </c>
      <c r="H192" s="73">
        <f>IF($D192&lt;&gt;"",VLOOKUP($D192,'SINAPI-MT JULHO 2021'!$1:$1048576,4,FALSE),"")</f>
        <v>65.02</v>
      </c>
      <c r="I192" s="76">
        <f t="shared" si="39"/>
        <v>56.57</v>
      </c>
    </row>
    <row r="193" spans="2:9">
      <c r="B193" s="311" t="s">
        <v>564</v>
      </c>
      <c r="C193" s="312" t="s">
        <v>9</v>
      </c>
      <c r="D193" s="312">
        <v>11002</v>
      </c>
      <c r="E193" s="63" t="str">
        <f>IF($D193&lt;&gt;"",VLOOKUP($D193,'SINAPI-MT JULHO 2021'!$A$1:$G$114245,2,FALSE),"")</f>
        <v xml:space="preserve">ELETRODO REVESTIDO AWS - E6013, DIAMETRO IGUAL A 2,50 MM                                                                                                                                                                                                                                                                                                                                                                                                                                                  </v>
      </c>
      <c r="F193" s="64" t="str">
        <f>IF($D193&lt;&gt;"",VLOOKUP($D193,'SINAPI-MT JULHO 2021'!$1:$1048576,3,FALSE),"")</f>
        <v xml:space="preserve">KG    </v>
      </c>
      <c r="G193" s="65">
        <v>0.01</v>
      </c>
      <c r="H193" s="73">
        <f>IF($D193&lt;&gt;"",VLOOKUP($D193,'SINAPI-MT JULHO 2021'!$1:$1048576,4,FALSE),"")</f>
        <v>21.12</v>
      </c>
      <c r="I193" s="76">
        <f t="shared" si="39"/>
        <v>0.21</v>
      </c>
    </row>
    <row r="194" spans="2:9">
      <c r="B194" s="311" t="s">
        <v>564</v>
      </c>
      <c r="C194" s="312" t="s">
        <v>9</v>
      </c>
      <c r="D194" s="312">
        <v>43130</v>
      </c>
      <c r="E194" s="63" t="str">
        <f>IF($D194&lt;&gt;"",VLOOKUP($D194,'SINAPI-MT JULHO 2021'!$A$1:$G$114245,2,FALSE),"")</f>
        <v xml:space="preserve">ARAME GALVANIZADO 12 BWG, D = 2,76 MM (0,048 KG/M) OU 14 BWG, D = 2,11 MM (0,026 KG/M)                                                                                                                                                                                                                                                                                                                                                                                                                    </v>
      </c>
      <c r="F194" s="64" t="str">
        <f>IF($D194&lt;&gt;"",VLOOKUP($D194,'SINAPI-MT JULHO 2021'!$1:$1048576,3,FALSE),"")</f>
        <v xml:space="preserve">KG    </v>
      </c>
      <c r="G194" s="65">
        <v>7.9699999999999993E-2</v>
      </c>
      <c r="H194" s="73">
        <f>IF($D194&lt;&gt;"",VLOOKUP($D194,'SINAPI-MT JULHO 2021'!$1:$1048576,4,FALSE),"")</f>
        <v>19.989999999999998</v>
      </c>
      <c r="I194" s="76">
        <f t="shared" si="39"/>
        <v>1.59</v>
      </c>
    </row>
    <row r="195" spans="2:9" ht="25.5">
      <c r="B195" s="311" t="s">
        <v>564</v>
      </c>
      <c r="C195" s="312" t="s">
        <v>9</v>
      </c>
      <c r="D195" s="312">
        <v>94974</v>
      </c>
      <c r="E195" s="63" t="str">
        <f>IF($D195&lt;&gt;"",VLOOKUP($D195,'SINAPI-MT JULHO 2021'!$A$1:$G$114245,2,FALSE),"")</f>
        <v>CONCRETO MAGRO PARA LASTRO, TRAÇO 1:4,5:4,5 (EM MASSA SECA DE CIMENTO/ AREIA MÉDIA/ BRITA 1) - PREPARO MANUAL. AF_05/2021</v>
      </c>
      <c r="F195" s="64" t="str">
        <f>IF($D195&lt;&gt;"",VLOOKUP($D195,'SINAPI-MT JULHO 2021'!$1:$1048576,3,FALSE),"")</f>
        <v>M3</v>
      </c>
      <c r="G195" s="65">
        <v>8.7999999999999995E-2</v>
      </c>
      <c r="H195" s="73">
        <f>IF($D195&lt;&gt;"",VLOOKUP($D195,'SINAPI-MT JULHO 2021'!$1:$1048576,4,FALSE),"")</f>
        <v>339.33</v>
      </c>
      <c r="I195" s="76">
        <f t="shared" si="39"/>
        <v>29.86</v>
      </c>
    </row>
    <row r="196" spans="2:9">
      <c r="B196" s="311" t="s">
        <v>565</v>
      </c>
      <c r="C196" s="312" t="s">
        <v>9</v>
      </c>
      <c r="D196" s="312">
        <v>4417</v>
      </c>
      <c r="E196" s="63" t="str">
        <f>IF($D196&lt;&gt;"",VLOOKUP($D196,'SINAPI-MT JULHO 2021'!$A$1:$G$114245,2,FALSE),"")</f>
        <v xml:space="preserve">SARRAFO NAO APARELHADO *2,5 X 7* CM, EM MACARANDUBA, ANGELIM OU EQUIVALENTE DA REGIAO -  BRUTA                                                                                                                                                                                                                                                                                                                                                                                                            </v>
      </c>
      <c r="F196" s="64" t="str">
        <f>IF($D196&lt;&gt;"",VLOOKUP($D196,'SINAPI-MT JULHO 2021'!$1:$1048576,3,FALSE),"")</f>
        <v xml:space="preserve">M     </v>
      </c>
      <c r="G196" s="65">
        <v>2.2000000000000002</v>
      </c>
      <c r="H196" s="73">
        <f>IF($D196&lt;&gt;"",VLOOKUP($D196,'SINAPI-MT JULHO 2021'!$1:$1048576,4,FALSE),"")</f>
        <v>4.0999999999999996</v>
      </c>
      <c r="I196" s="76">
        <f t="shared" si="39"/>
        <v>9.02</v>
      </c>
    </row>
    <row r="197" spans="2:9">
      <c r="B197" s="311" t="s">
        <v>565</v>
      </c>
      <c r="C197" s="312" t="s">
        <v>9</v>
      </c>
      <c r="D197" s="312">
        <v>4460</v>
      </c>
      <c r="E197" s="63" t="str">
        <f>IF($D197&lt;&gt;"",VLOOKUP($D197,'SINAPI-MT JULHO 2021'!$A$1:$G$114245,2,FALSE),"")</f>
        <v xml:space="preserve">SARRAFO NAO APARELHADO *2,5 X 10* CM, EM MACARANDUBA, ANGELIM OU EQUIVALENTE DA REGIAO -  BRUTA                                                                                                                                                                                                                                                                                                                                                                                                           </v>
      </c>
      <c r="F197" s="64" t="str">
        <f>IF($D197&lt;&gt;"",VLOOKUP($D197,'SINAPI-MT JULHO 2021'!$1:$1048576,3,FALSE),"")</f>
        <v xml:space="preserve">M     </v>
      </c>
      <c r="G197" s="65">
        <v>1.9231</v>
      </c>
      <c r="H197" s="73">
        <f>IF($D197&lt;&gt;"",VLOOKUP($D197,'SINAPI-MT JULHO 2021'!$1:$1048576,4,FALSE),"")</f>
        <v>5.32</v>
      </c>
      <c r="I197" s="76">
        <f t="shared" si="39"/>
        <v>10.23</v>
      </c>
    </row>
    <row r="198" spans="2:9">
      <c r="B198" s="317"/>
      <c r="C198" s="247"/>
      <c r="D198" s="318"/>
      <c r="E198" s="63"/>
      <c r="F198" s="64"/>
      <c r="G198" s="66"/>
      <c r="H198" s="73"/>
      <c r="I198" s="76"/>
    </row>
    <row r="199" spans="2:9">
      <c r="B199" s="317"/>
      <c r="C199" s="247"/>
      <c r="D199" s="318"/>
      <c r="E199" s="63"/>
      <c r="F199" s="64"/>
      <c r="G199" s="66"/>
      <c r="H199" s="73"/>
      <c r="I199" s="76"/>
    </row>
    <row r="200" spans="2:9">
      <c r="B200" s="317"/>
      <c r="C200" s="247"/>
      <c r="D200" s="318"/>
      <c r="E200" s="63"/>
      <c r="F200" s="64"/>
      <c r="G200" s="66"/>
      <c r="H200" s="73"/>
      <c r="I200" s="76"/>
    </row>
    <row r="201" spans="2:9">
      <c r="B201" s="317"/>
      <c r="C201" s="247"/>
      <c r="D201" s="318"/>
      <c r="E201" s="63"/>
      <c r="F201" s="64"/>
      <c r="G201" s="66"/>
      <c r="H201" s="73"/>
      <c r="I201" s="76"/>
    </row>
    <row r="202" spans="2:9">
      <c r="B202" s="317"/>
      <c r="C202" s="247"/>
      <c r="D202" s="318"/>
      <c r="E202" s="63"/>
      <c r="F202" s="64"/>
      <c r="G202" s="66"/>
      <c r="H202" s="73"/>
      <c r="I202" s="76"/>
    </row>
    <row r="203" spans="2:9">
      <c r="B203" s="317"/>
      <c r="C203" s="247"/>
      <c r="D203" s="318"/>
      <c r="E203" s="63"/>
      <c r="F203" s="64"/>
      <c r="G203" s="66"/>
      <c r="H203" s="73"/>
      <c r="I203" s="76"/>
    </row>
    <row r="204" spans="2:9">
      <c r="B204" s="317"/>
      <c r="C204" s="247"/>
      <c r="D204" s="318"/>
      <c r="E204" s="63"/>
      <c r="F204" s="64"/>
      <c r="G204" s="66"/>
      <c r="H204" s="73"/>
      <c r="I204" s="76"/>
    </row>
    <row r="205" spans="2:9" ht="25.5">
      <c r="B205" s="57" t="s">
        <v>4893</v>
      </c>
      <c r="C205" s="98"/>
      <c r="D205" s="99"/>
      <c r="E205" s="58" t="s">
        <v>6624</v>
      </c>
      <c r="F205" s="59" t="s">
        <v>27</v>
      </c>
      <c r="G205" s="60">
        <v>1</v>
      </c>
      <c r="H205" s="61"/>
      <c r="I205" s="75">
        <f>TRUNC(SUM(I206:I213),2)</f>
        <v>189.02</v>
      </c>
    </row>
    <row r="206" spans="2:9">
      <c r="B206" s="48" t="s">
        <v>564</v>
      </c>
      <c r="C206" s="49" t="s">
        <v>9</v>
      </c>
      <c r="D206" s="62">
        <v>93358</v>
      </c>
      <c r="E206" s="63" t="str">
        <f>IF($D206&lt;&gt;"",VLOOKUP($D206,'SINAPI-MT JULHO 2021'!$A$1:$G$114245,2,FALSE),"")</f>
        <v>ESCAVAÇÃO MANUAL DE VALA COM PROFUNDIDADE MENOR OU IGUAL A 1,30 M. AF_02/2021</v>
      </c>
      <c r="F206" s="64" t="str">
        <f>IF($D206&lt;&gt;"",VLOOKUP($D206,'SINAPI-MT JULHO 2021'!$1:$1048576,3,FALSE),"")</f>
        <v>M3</v>
      </c>
      <c r="G206" s="66">
        <v>0.08</v>
      </c>
      <c r="H206" s="73">
        <f>IF($D206&lt;&gt;"",VLOOKUP($D206,'SINAPI-MT JULHO 2021'!$1:$1048576,4,FALSE),"")</f>
        <v>55.46</v>
      </c>
      <c r="I206" s="76">
        <f t="shared" ref="I206:I213" si="40">TRUNC(G206*H206,2)</f>
        <v>4.43</v>
      </c>
    </row>
    <row r="207" spans="2:9" ht="25.5">
      <c r="B207" s="48" t="s">
        <v>564</v>
      </c>
      <c r="C207" s="49" t="s">
        <v>9</v>
      </c>
      <c r="D207" s="62">
        <v>94975</v>
      </c>
      <c r="E207" s="63" t="str">
        <f>IF($D207&lt;&gt;"",VLOOKUP($D207,'SINAPI-MT JULHO 2021'!$A$1:$G$114245,2,FALSE),"")</f>
        <v>CONCRETO FCK = 15MPA, TRAÇO 1:3,4:3,5 (EM MASSA SECA DE CIMENTO/ AREIA MÉDIA/ BRITA 1) - PREPARO MANUAL. AF_05/2021</v>
      </c>
      <c r="F207" s="64" t="str">
        <f>IF($D207&lt;&gt;"",VLOOKUP($D207,'SINAPI-MT JULHO 2021'!$1:$1048576,3,FALSE),"")</f>
        <v>M3</v>
      </c>
      <c r="G207" s="66">
        <v>0.08</v>
      </c>
      <c r="H207" s="73">
        <f>IF($D207&lt;&gt;"",VLOOKUP($D207,'SINAPI-MT JULHO 2021'!$1:$1048576,4,FALSE),"")</f>
        <v>372.69</v>
      </c>
      <c r="I207" s="76">
        <f t="shared" si="40"/>
        <v>29.81</v>
      </c>
    </row>
    <row r="208" spans="2:9">
      <c r="B208" s="48" t="s">
        <v>564</v>
      </c>
      <c r="C208" s="49" t="s">
        <v>9</v>
      </c>
      <c r="D208" s="62">
        <v>88316</v>
      </c>
      <c r="E208" s="63" t="str">
        <f>IF($D208&lt;&gt;"",VLOOKUP($D208,'SINAPI-MT JULHO 2021'!$A$1:$G$114245,2,FALSE),"")</f>
        <v>SERVENTE COM ENCARGOS COMPLEMENTARES</v>
      </c>
      <c r="F208" s="64" t="str">
        <f>IF($D208&lt;&gt;"",VLOOKUP($D208,'SINAPI-MT JULHO 2021'!$1:$1048576,3,FALSE),"")</f>
        <v>H</v>
      </c>
      <c r="G208" s="66">
        <v>2</v>
      </c>
      <c r="H208" s="73">
        <f>IF($D208&lt;&gt;"",VLOOKUP($D208,'SINAPI-MT JULHO 2021'!$1:$1048576,4,FALSE),"")</f>
        <v>14.02</v>
      </c>
      <c r="I208" s="76">
        <f t="shared" si="40"/>
        <v>28.04</v>
      </c>
    </row>
    <row r="209" spans="2:9">
      <c r="B209" s="48" t="s">
        <v>564</v>
      </c>
      <c r="C209" s="49" t="s">
        <v>9</v>
      </c>
      <c r="D209" s="62">
        <v>95601</v>
      </c>
      <c r="E209" s="63" t="str">
        <f>IF($D209&lt;&gt;"",VLOOKUP($D209,'SINAPI-MT JULHO 2021'!$A$1:$G$114245,2,FALSE),"")</f>
        <v>ARRASAMENTO MECANICO DE ESTACA DE CONCRETO ARMADO, DIAMETROS DE ATÉ 40 CM. AF_05/2021</v>
      </c>
      <c r="F209" s="64" t="str">
        <f>IF($D209&lt;&gt;"",VLOOKUP($D209,'SINAPI-MT JULHO 2021'!$1:$1048576,3,FALSE),"")</f>
        <v>UN</v>
      </c>
      <c r="G209" s="66">
        <v>1</v>
      </c>
      <c r="H209" s="73">
        <f>IF($D209&lt;&gt;"",VLOOKUP($D209,'SINAPI-MT JULHO 2021'!$1:$1048576,4,FALSE),"")</f>
        <v>9.82</v>
      </c>
      <c r="I209" s="76">
        <f t="shared" si="40"/>
        <v>9.82</v>
      </c>
    </row>
    <row r="210" spans="2:9">
      <c r="B210" s="48" t="s">
        <v>564</v>
      </c>
      <c r="C210" s="49" t="s">
        <v>9</v>
      </c>
      <c r="D210" s="62">
        <v>88309</v>
      </c>
      <c r="E210" s="63" t="str">
        <f>IF($D210&lt;&gt;"",VLOOKUP($D210,'SINAPI-MT JULHO 2021'!$A$1:$G$114245,2,FALSE),"")</f>
        <v>PEDREIRO COM ENCARGOS COMPLEMENTARES</v>
      </c>
      <c r="F210" s="64" t="str">
        <f>IF($D210&lt;&gt;"",VLOOKUP($D210,'SINAPI-MT JULHO 2021'!$1:$1048576,3,FALSE),"")</f>
        <v>H</v>
      </c>
      <c r="G210" s="66">
        <v>2</v>
      </c>
      <c r="H210" s="73">
        <f>IF($D210&lt;&gt;"",VLOOKUP($D210,'SINAPI-MT JULHO 2021'!$1:$1048576,4,FALSE),"")</f>
        <v>17.670000000000002</v>
      </c>
      <c r="I210" s="76">
        <f t="shared" si="40"/>
        <v>35.340000000000003</v>
      </c>
    </row>
    <row r="211" spans="2:9">
      <c r="B211" s="48" t="s">
        <v>564</v>
      </c>
      <c r="C211" s="49" t="s">
        <v>9</v>
      </c>
      <c r="D211" s="62">
        <v>3777</v>
      </c>
      <c r="E211" s="63" t="str">
        <f>IF($D211&lt;&gt;"",VLOOKUP($D211,'SINAPI-MT JULHO 2021'!$A$1:$G$114245,2,FALSE),"")</f>
        <v xml:space="preserve">LONA PLASTICA PESADA PRETA, E = 150 MICRA                                                                                                                                                                                                                                                                                                                                                                                                                                                                 </v>
      </c>
      <c r="F211" s="64" t="str">
        <f>IF($D211&lt;&gt;"",VLOOKUP($D211,'SINAPI-MT JULHO 2021'!$1:$1048576,3,FALSE),"")</f>
        <v xml:space="preserve">M2    </v>
      </c>
      <c r="G211" s="66">
        <v>3</v>
      </c>
      <c r="H211" s="73">
        <f>IF($D211&lt;&gt;"",VLOOKUP($D211,'SINAPI-MT JULHO 2021'!$1:$1048576,4,FALSE),"")</f>
        <v>1.5</v>
      </c>
      <c r="I211" s="76">
        <f t="shared" si="40"/>
        <v>4.5</v>
      </c>
    </row>
    <row r="212" spans="2:9">
      <c r="B212" s="48" t="s">
        <v>564</v>
      </c>
      <c r="C212" s="49" t="s">
        <v>9</v>
      </c>
      <c r="D212" s="62">
        <v>11032</v>
      </c>
      <c r="E212" s="63" t="str">
        <f>IF($D212&lt;&gt;"",VLOOKUP($D212,'SINAPI-MT JULHO 2021'!$A$1:$G$114245,2,FALSE),"")</f>
        <v xml:space="preserve">GRAMPO U DE 5/8 " N8 EM FERRO GALVANIZADO                                                                                                                                                                                                                                                                                                                                                                                                                                                                 </v>
      </c>
      <c r="F212" s="64" t="str">
        <f>IF($D212&lt;&gt;"",VLOOKUP($D212,'SINAPI-MT JULHO 2021'!$1:$1048576,3,FALSE),"")</f>
        <v xml:space="preserve">UN    </v>
      </c>
      <c r="G212" s="66">
        <v>4</v>
      </c>
      <c r="H212" s="73">
        <f>IF($D212&lt;&gt;"",VLOOKUP($D212,'SINAPI-MT JULHO 2021'!$1:$1048576,4,FALSE),"")</f>
        <v>11.5</v>
      </c>
      <c r="I212" s="76">
        <f t="shared" si="40"/>
        <v>46</v>
      </c>
    </row>
    <row r="213" spans="2:9">
      <c r="B213" s="48" t="s">
        <v>564</v>
      </c>
      <c r="C213" s="49" t="s">
        <v>9</v>
      </c>
      <c r="D213" s="62">
        <v>1318</v>
      </c>
      <c r="E213" s="63" t="str">
        <f>IF($D213&lt;&gt;"",VLOOKUP($D213,'SINAPI-MT JULHO 2021'!$A$1:$G$114245,2,FALSE),"")</f>
        <v xml:space="preserve">CHAPA DE ACO FINA A QUENTE BITOLA MSG 14, E = 2,00 MM (16,0 KG/M2)                                                                                                                                                                                                                                                                                                                                                                                                                                        </v>
      </c>
      <c r="F213" s="64" t="str">
        <f>IF($D213&lt;&gt;"",VLOOKUP($D213,'SINAPI-MT JULHO 2021'!$1:$1048576,3,FALSE),"")</f>
        <v xml:space="preserve">KG    </v>
      </c>
      <c r="G213" s="66">
        <v>3</v>
      </c>
      <c r="H213" s="73">
        <f>IF($D213&lt;&gt;"",VLOOKUP($D213,'SINAPI-MT JULHO 2021'!$1:$1048576,4,FALSE),"")</f>
        <v>10.36</v>
      </c>
      <c r="I213" s="76">
        <f t="shared" si="40"/>
        <v>31.08</v>
      </c>
    </row>
    <row r="214" spans="2:9">
      <c r="B214" s="57" t="s">
        <v>6652</v>
      </c>
      <c r="C214" s="98"/>
      <c r="D214" s="99"/>
      <c r="E214" s="58" t="s">
        <v>6629</v>
      </c>
      <c r="F214" s="59" t="s">
        <v>27</v>
      </c>
      <c r="G214" s="60"/>
      <c r="H214" s="61"/>
      <c r="I214" s="75">
        <f>TRUNC(SUM(I215:I222),2)</f>
        <v>2042.38</v>
      </c>
    </row>
    <row r="215" spans="2:9">
      <c r="B215" s="192" t="s">
        <v>564</v>
      </c>
      <c r="C215" s="193" t="s">
        <v>9</v>
      </c>
      <c r="D215" s="62">
        <v>96522</v>
      </c>
      <c r="E215" s="189" t="str">
        <f>IF($D215&lt;&gt;"",VLOOKUP($D215,'SINAPI-MT JULHO 2021'!$A$1:$G$114245,2,FALSE),"")</f>
        <v>ESCAVAÇÃO MANUAL PARA BLOCO DE COROAMENTO OU SAPATA, SEM PREVISÃO DE FÔRMA. AF_06/2017</v>
      </c>
      <c r="F215" s="64" t="str">
        <f>IF($D215&lt;&gt;"",VLOOKUP($D215,'SINAPI-MT JULHO 2021'!$1:$1048576,3,FALSE),"")</f>
        <v>M3</v>
      </c>
      <c r="G215" s="66">
        <f>SUM(0.15*0.1*10)</f>
        <v>0.15</v>
      </c>
      <c r="H215" s="73">
        <f>IF($D215&lt;&gt;"",VLOOKUP($D215,'SINAPI-MT JULHO 2021'!$1:$1048576,4,FALSE),"")</f>
        <v>99.85</v>
      </c>
      <c r="I215" s="76">
        <f t="shared" ref="I215:I222" si="41">TRUNC(G215*H215,2)</f>
        <v>14.97</v>
      </c>
    </row>
    <row r="216" spans="2:9" ht="25.5">
      <c r="B216" s="192" t="s">
        <v>564</v>
      </c>
      <c r="C216" s="193" t="s">
        <v>9</v>
      </c>
      <c r="D216" s="62">
        <v>95240</v>
      </c>
      <c r="E216" s="63" t="str">
        <f>IF($D216&lt;&gt;"",VLOOKUP($D216,'SINAPI-MT JULHO 2021'!$A$1:$G$114245,2,FALSE),"")</f>
        <v>LASTRO DE CONCRETO MAGRO, APLICADO EM PISOS, LAJES SOBRE SOLO OU RADIERS, ESPESSURA DE 3 CM. AF_07/2016</v>
      </c>
      <c r="F216" s="64" t="str">
        <f>IF($D216&lt;&gt;"",VLOOKUP($D216,'SINAPI-MT JULHO 2021'!$1:$1048576,3,FALSE),"")</f>
        <v>M2</v>
      </c>
      <c r="G216" s="66">
        <f>0.2*10</f>
        <v>2</v>
      </c>
      <c r="H216" s="73">
        <f>IF($D216&lt;&gt;"",VLOOKUP($D216,'SINAPI-MT JULHO 2021'!$1:$1048576,4,FALSE),"")</f>
        <v>13.51</v>
      </c>
      <c r="I216" s="76">
        <f t="shared" si="41"/>
        <v>27.02</v>
      </c>
    </row>
    <row r="217" spans="2:9" ht="25.5">
      <c r="B217" s="192" t="s">
        <v>564</v>
      </c>
      <c r="C217" s="193" t="s">
        <v>9</v>
      </c>
      <c r="D217" s="62">
        <v>89469</v>
      </c>
      <c r="E217" s="63" t="str">
        <f>IF($D217&lt;&gt;"",VLOOKUP($D217,'SINAPI-MT JULHO 2021'!$A$1:$G$114245,2,FALSE),"")</f>
        <v>ALVENARIA DE BLOCOS DE CONCRETO ESTRUTURAL 14X19X29 CM, (ESPESSURA 14 CM) FBK = 14,0 MPA, PARA PAREDES COM ÁREA LÍQUIDA MAIOR OU IGUAL A 6M², COM VÃOS, UTILIZANDO PALHETA. AF_12/2014</v>
      </c>
      <c r="F217" s="64" t="str">
        <f>IF($D217&lt;&gt;"",VLOOKUP($D217,'SINAPI-MT JULHO 2021'!$1:$1048576,3,FALSE),"")</f>
        <v>M2</v>
      </c>
      <c r="G217" s="66">
        <f>0.5*10</f>
        <v>5</v>
      </c>
      <c r="H217" s="73">
        <f>IF($D217&lt;&gt;"",VLOOKUP($D217,'SINAPI-MT JULHO 2021'!$1:$1048576,4,FALSE),"")</f>
        <v>92.54</v>
      </c>
      <c r="I217" s="76">
        <f t="shared" si="41"/>
        <v>462.7</v>
      </c>
    </row>
    <row r="218" spans="2:9" ht="38.25">
      <c r="B218" s="192" t="s">
        <v>564</v>
      </c>
      <c r="C218" s="193" t="s">
        <v>9</v>
      </c>
      <c r="D218" s="62">
        <v>87548</v>
      </c>
      <c r="E218" s="63" t="str">
        <f>IF($D218&lt;&gt;"",VLOOKUP($D218,'SINAPI-MT JULHO 2021'!$A$1:$G$114245,2,FALSE),"")</f>
        <v>MASSA ÚNICA, PARA RECEBIMENTO DE PINTURA, EM ARGAMASSA TRAÇO 1:2:8, PREPARO MANUAL, APLICADA MANUALMENTE EM FACES INTERNAS DE PAREDES, ESPESSURA DE 10MM, COM EXECUÇÃO DE TALISCAS. AF_06/2014</v>
      </c>
      <c r="F218" s="64" t="str">
        <f>IF($D218&lt;&gt;"",VLOOKUP($D218,'SINAPI-MT JULHO 2021'!$1:$1048576,3,FALSE),"")</f>
        <v>M2</v>
      </c>
      <c r="G218" s="66">
        <f>G217+G220</f>
        <v>11.25</v>
      </c>
      <c r="H218" s="73">
        <f>IF($D218&lt;&gt;"",VLOOKUP($D218,'SINAPI-MT JULHO 2021'!$1:$1048576,4,FALSE),"")</f>
        <v>18.63</v>
      </c>
      <c r="I218" s="76">
        <f t="shared" si="41"/>
        <v>209.58</v>
      </c>
    </row>
    <row r="219" spans="2:9">
      <c r="B219" s="192" t="s">
        <v>564</v>
      </c>
      <c r="C219" s="193" t="s">
        <v>9</v>
      </c>
      <c r="D219" s="62">
        <v>94319</v>
      </c>
      <c r="E219" s="63" t="str">
        <f>IF($D219&lt;&gt;"",VLOOKUP($D219,'SINAPI-MT JULHO 2021'!$A$1:$G$114245,2,FALSE),"")</f>
        <v>ATERRO MANUAL DE VALAS COM SOLO ARGILO-ARENOSO E COMPACTAÇÃO MECANIZADA. AF_05/2016</v>
      </c>
      <c r="F219" s="64" t="str">
        <f>IF($D219&lt;&gt;"",VLOOKUP($D219,'SINAPI-MT JULHO 2021'!$1:$1048576,3,FALSE),"")</f>
        <v>M3</v>
      </c>
      <c r="G219" s="66">
        <f>2.5*2.5*0.5</f>
        <v>3.125</v>
      </c>
      <c r="H219" s="73">
        <f>IF($D219&lt;&gt;"",VLOOKUP($D219,'SINAPI-MT JULHO 2021'!$1:$1048576,4,FALSE),"")</f>
        <v>32.020000000000003</v>
      </c>
      <c r="I219" s="76">
        <f t="shared" si="41"/>
        <v>100.06</v>
      </c>
    </row>
    <row r="220" spans="2:9" ht="25.5">
      <c r="B220" s="192" t="s">
        <v>564</v>
      </c>
      <c r="C220" s="193" t="s">
        <v>9</v>
      </c>
      <c r="D220" s="62">
        <v>101963</v>
      </c>
      <c r="E220" s="63" t="str">
        <f>IF($D220&lt;&gt;"",VLOOKUP($D220,'SINAPI-MT JULHO 2021'!$A$1:$G$114245,2,FALSE),"")</f>
        <v>LAJE PRÉ-MOLDADA UNIDIRECIONAL, BIAPOIADA, PARA PISO, ENCHIMENTO EM CERÂMICA, VIGOTA CONVENCIONAL, ALTURA TOTAL DA LAJE (ENCHIMENTO+CAPA) = (8+4). AF_11/2020</v>
      </c>
      <c r="F220" s="64" t="str">
        <f>IF($D220&lt;&gt;"",VLOOKUP($D220,'SINAPI-MT JULHO 2021'!$1:$1048576,3,FALSE),"")</f>
        <v>M2</v>
      </c>
      <c r="G220" s="66">
        <f>2.5*2.5</f>
        <v>6.25</v>
      </c>
      <c r="H220" s="73">
        <f>IF($D220&lt;&gt;"",VLOOKUP($D220,'SINAPI-MT JULHO 2021'!$1:$1048576,4,FALSE),"")</f>
        <v>169.31</v>
      </c>
      <c r="I220" s="76">
        <f t="shared" si="41"/>
        <v>1058.18</v>
      </c>
    </row>
    <row r="221" spans="2:9">
      <c r="B221" s="192" t="s">
        <v>564</v>
      </c>
      <c r="C221" s="193" t="s">
        <v>9</v>
      </c>
      <c r="D221" s="62">
        <v>88485</v>
      </c>
      <c r="E221" s="63" t="str">
        <f>IF($D221&lt;&gt;"",VLOOKUP($D221,'SINAPI-MT JULHO 2021'!$A$1:$G$114245,2,FALSE),"")</f>
        <v>APLICAÇÃO DE FUNDO SELADOR ACRÍLICO EM PAREDES, UMA DEMÃO. AF_06/2014</v>
      </c>
      <c r="F221" s="64" t="str">
        <f>IF($D221&lt;&gt;"",VLOOKUP($D221,'SINAPI-MT JULHO 2021'!$1:$1048576,3,FALSE),"")</f>
        <v>M2</v>
      </c>
      <c r="G221" s="66">
        <f>G220+G217</f>
        <v>11.25</v>
      </c>
      <c r="H221" s="73">
        <f>IF($D221&lt;&gt;"",VLOOKUP($D221,'SINAPI-MT JULHO 2021'!$1:$1048576,4,FALSE),"")</f>
        <v>1.57</v>
      </c>
      <c r="I221" s="76">
        <f t="shared" si="41"/>
        <v>17.66</v>
      </c>
    </row>
    <row r="222" spans="2:9" ht="25.5">
      <c r="B222" s="192" t="s">
        <v>564</v>
      </c>
      <c r="C222" s="193" t="s">
        <v>9</v>
      </c>
      <c r="D222" s="62">
        <v>102491</v>
      </c>
      <c r="E222" s="63" t="str">
        <f>IF($D222&lt;&gt;"",VLOOKUP($D222,'SINAPI-MT JULHO 2021'!$A$1:$G$114245,2,FALSE),"")</f>
        <v>PINTURA DE PISO COM TINTA ACRÍLICA, APLICAÇÃO MANUAL, 2 DEMÃOS, INCLUSO FUNDO PREPARADOR. AF_05/2021</v>
      </c>
      <c r="F222" s="64" t="str">
        <f>IF($D222&lt;&gt;"",VLOOKUP($D222,'SINAPI-MT JULHO 2021'!$1:$1048576,3,FALSE),"")</f>
        <v>M2</v>
      </c>
      <c r="G222" s="66">
        <f>G221</f>
        <v>11.25</v>
      </c>
      <c r="H222" s="73">
        <f>IF($D222&lt;&gt;"",VLOOKUP($D222,'SINAPI-MT JULHO 2021'!$1:$1048576,4,FALSE),"")</f>
        <v>13.53</v>
      </c>
      <c r="I222" s="76">
        <f t="shared" si="41"/>
        <v>152.21</v>
      </c>
    </row>
    <row r="223" spans="2:9">
      <c r="B223" s="249"/>
      <c r="C223" s="249" t="s">
        <v>6924</v>
      </c>
      <c r="D223" s="250"/>
      <c r="E223" s="63"/>
      <c r="F223" s="64"/>
      <c r="G223" s="201"/>
      <c r="H223" s="73"/>
      <c r="I223" s="76"/>
    </row>
    <row r="224" spans="2:9">
      <c r="B224" s="251" t="s">
        <v>6927</v>
      </c>
      <c r="C224" s="252"/>
      <c r="D224" s="252"/>
      <c r="E224" s="194" t="s">
        <v>6926</v>
      </c>
      <c r="F224" s="253" t="s">
        <v>641</v>
      </c>
      <c r="G224" s="60">
        <v>1</v>
      </c>
      <c r="H224" s="254"/>
      <c r="I224" s="75">
        <f>TRUNC(SUM(I225:I228),2)</f>
        <v>16.829999999999998</v>
      </c>
    </row>
    <row r="225" spans="2:9">
      <c r="B225" s="192" t="s">
        <v>564</v>
      </c>
      <c r="C225" s="193" t="s">
        <v>9</v>
      </c>
      <c r="D225" s="193">
        <v>88248</v>
      </c>
      <c r="E225" s="63" t="str">
        <f>IF($D225&lt;&gt;"",VLOOKUP($D225,'SINAPI-MT JULHO 2021'!$A$1:$G$114245,2,FALSE),"")</f>
        <v>AUXILIAR DE ENCANADOR OU BOMBEIRO HIDRÁULICO COM ENCARGOS COMPLEMENTARES</v>
      </c>
      <c r="F225" s="64" t="str">
        <f>IF($D225&lt;&gt;"",VLOOKUP($D225,'SINAPI-MT JULHO 2021'!$1:$1048576,3,FALSE),"")</f>
        <v>H</v>
      </c>
      <c r="G225" s="65">
        <v>0.2</v>
      </c>
      <c r="H225" s="73">
        <f>IF($D225&lt;&gt;"",VLOOKUP($D225,'SINAPI-MT JULHO 2021'!$1:$1048576,4,FALSE),"")</f>
        <v>13.48</v>
      </c>
      <c r="I225" s="76">
        <f t="shared" ref="I225:I228" si="42">TRUNC(G225*H225,2)</f>
        <v>2.69</v>
      </c>
    </row>
    <row r="226" spans="2:9">
      <c r="B226" s="192" t="s">
        <v>564</v>
      </c>
      <c r="C226" s="193" t="s">
        <v>9</v>
      </c>
      <c r="D226" s="193">
        <v>88267</v>
      </c>
      <c r="E226" s="63" t="str">
        <f>IF($D226&lt;&gt;"",VLOOKUP($D226,'SINAPI-MT JULHO 2021'!$A$1:$G$114245,2,FALSE),"")</f>
        <v>ENCANADOR OU BOMBEIRO HIDRÁULICO COM ENCARGOS COMPLEMENTARES</v>
      </c>
      <c r="F226" s="64" t="str">
        <f>IF($D226&lt;&gt;"",VLOOKUP($D226,'SINAPI-MT JULHO 2021'!$1:$1048576,3,FALSE),"")</f>
        <v>H</v>
      </c>
      <c r="G226" s="65">
        <v>0.2</v>
      </c>
      <c r="H226" s="73">
        <f>IF($D226&lt;&gt;"",VLOOKUP($D226,'SINAPI-MT JULHO 2021'!$1:$1048576,4,FALSE),"")</f>
        <v>17.66</v>
      </c>
      <c r="I226" s="76">
        <f t="shared" si="42"/>
        <v>3.53</v>
      </c>
    </row>
    <row r="227" spans="2:9">
      <c r="B227" s="192" t="s">
        <v>562</v>
      </c>
      <c r="C227" s="193" t="s">
        <v>9</v>
      </c>
      <c r="D227" s="193">
        <v>3148</v>
      </c>
      <c r="E227" s="63" t="str">
        <f>IF($D227&lt;&gt;"",VLOOKUP($D227,'SINAPI-MT JULHO 2021'!$A$1:$G$114245,2,FALSE),"")</f>
        <v xml:space="preserve">FITA VEDA ROSCA EM ROLOS DE 18 MM X 50 M (L X C)                                                                                                                                                                                                                                                                                                                                                                                                                                                          </v>
      </c>
      <c r="F227" s="64" t="str">
        <f>IF($D227&lt;&gt;"",VLOOKUP($D227,'SINAPI-MT JULHO 2021'!$1:$1048576,3,FALSE),"")</f>
        <v xml:space="preserve">UN    </v>
      </c>
      <c r="G227" s="65">
        <v>1.2999999999999999E-2</v>
      </c>
      <c r="H227" s="73">
        <f>IF($D227&lt;&gt;"",VLOOKUP($D227,'SINAPI-MT JULHO 2021'!$1:$1048576,4,FALSE),"")</f>
        <v>18.440000000000001</v>
      </c>
      <c r="I227" s="76">
        <f t="shared" si="42"/>
        <v>0.23</v>
      </c>
    </row>
    <row r="228" spans="2:9">
      <c r="B228" s="192" t="s">
        <v>562</v>
      </c>
      <c r="C228" s="193" t="s">
        <v>9</v>
      </c>
      <c r="D228" s="193">
        <v>6031</v>
      </c>
      <c r="E228" s="63" t="str">
        <f>IF($D228&lt;&gt;"",VLOOKUP($D228,'SINAPI-MT JULHO 2021'!$A$1:$G$114245,2,FALSE),"")</f>
        <v xml:space="preserve">REGISTRO DE ESFERA PVC, COM BORBOLETA, COM ROSCA EXTERNA, DE 3/4"                                                                                                                                                                                                                                                                                                                                                                                                                                         </v>
      </c>
      <c r="F228" s="64" t="str">
        <f>IF($D228&lt;&gt;"",VLOOKUP($D228,'SINAPI-MT JULHO 2021'!$1:$1048576,3,FALSE),"")</f>
        <v xml:space="preserve">UN    </v>
      </c>
      <c r="G228" s="65">
        <v>1</v>
      </c>
      <c r="H228" s="73">
        <f>IF($D228&lt;&gt;"",VLOOKUP($D228,'SINAPI-MT JULHO 2021'!$1:$1048576,4,FALSE),"")</f>
        <v>10.38</v>
      </c>
      <c r="I228" s="76">
        <f t="shared" si="42"/>
        <v>10.38</v>
      </c>
    </row>
    <row r="229" spans="2:9">
      <c r="B229" s="255" t="s">
        <v>6925</v>
      </c>
      <c r="C229" s="217"/>
      <c r="D229" s="217"/>
      <c r="E229" s="218" t="s">
        <v>6929</v>
      </c>
      <c r="F229" s="219" t="s">
        <v>641</v>
      </c>
      <c r="G229" s="256"/>
      <c r="H229" s="257"/>
      <c r="I229" s="75">
        <f>TRUNC(SUM(I230:I235),2)</f>
        <v>7.75</v>
      </c>
    </row>
    <row r="230" spans="2:9">
      <c r="B230" s="258" t="s">
        <v>562</v>
      </c>
      <c r="C230" s="224" t="s">
        <v>9</v>
      </c>
      <c r="D230" s="224">
        <v>6140</v>
      </c>
      <c r="E230" s="63" t="str">
        <f>IF($D230&lt;&gt;"",VLOOKUP($D230,'SINAPI-MT JULHO 2021'!$A$1:$G$114245,2,FALSE),"")</f>
        <v xml:space="preserve">BOLSA DE LIGACAO EM PVC FLEXIVEL PARA VASO SANITARIO 1.1/2 " (40 MM)                                                                                                                                                                                                                                                                                                                                                                                                                                      </v>
      </c>
      <c r="F230" s="64" t="str">
        <f>IF($D230&lt;&gt;"",VLOOKUP($D230,'SINAPI-MT JULHO 2021'!$1:$1048576,3,FALSE),"")</f>
        <v xml:space="preserve">UN    </v>
      </c>
      <c r="G230" s="259">
        <v>1</v>
      </c>
      <c r="H230" s="73">
        <f>IF($D230&lt;&gt;"",VLOOKUP($D230,'SINAPI-MT JULHO 2021'!$1:$1048576,4,FALSE),"")</f>
        <v>3.48</v>
      </c>
      <c r="I230" s="76">
        <f t="shared" ref="I230:I235" si="43">TRUNC(H230*G230,2)</f>
        <v>3.48</v>
      </c>
    </row>
    <row r="231" spans="2:9">
      <c r="B231" s="258" t="s">
        <v>562</v>
      </c>
      <c r="C231" s="224" t="s">
        <v>9</v>
      </c>
      <c r="D231" s="224">
        <v>20080</v>
      </c>
      <c r="E231" s="63" t="str">
        <f>IF($D231&lt;&gt;"",VLOOKUP($D231,'SINAPI-MT JULHO 2021'!$A$1:$G$114245,2,FALSE),"")</f>
        <v xml:space="preserve">ADESIVO PLASTICO PARA PVC, FRASCO COM 175 GR                                                                                                                                                                                                                                                                                                                                                                                                                                                              </v>
      </c>
      <c r="F231" s="64" t="str">
        <f>IF($D231&lt;&gt;"",VLOOKUP($D231,'SINAPI-MT JULHO 2021'!$1:$1048576,3,FALSE),"")</f>
        <v xml:space="preserve">UN    </v>
      </c>
      <c r="G231" s="259">
        <v>0.06</v>
      </c>
      <c r="H231" s="73">
        <f>IF($D231&lt;&gt;"",VLOOKUP($D231,'SINAPI-MT JULHO 2021'!$1:$1048576,4,FALSE),"")</f>
        <v>26.38</v>
      </c>
      <c r="I231" s="76">
        <f t="shared" si="43"/>
        <v>1.58</v>
      </c>
    </row>
    <row r="232" spans="2:9">
      <c r="B232" s="258" t="s">
        <v>562</v>
      </c>
      <c r="C232" s="224" t="s">
        <v>9</v>
      </c>
      <c r="D232" s="224">
        <v>20083</v>
      </c>
      <c r="E232" s="63" t="str">
        <f>IF($D232&lt;&gt;"",VLOOKUP($D232,'SINAPI-MT JULHO 2021'!$A$1:$G$114245,2,FALSE),"")</f>
        <v xml:space="preserve">SOLUCAO LIMPADORA PARA PVC, FRASCO COM 1000 CM3                                                                                                                                                                                                                                                                                                                                                                                                                                                           </v>
      </c>
      <c r="F232" s="64" t="str">
        <f>IF($D232&lt;&gt;"",VLOOKUP($D232,'SINAPI-MT JULHO 2021'!$1:$1048576,3,FALSE),"")</f>
        <v xml:space="preserve">UN    </v>
      </c>
      <c r="G232" s="259">
        <v>1.4E-2</v>
      </c>
      <c r="H232" s="73">
        <f>IF($D232&lt;&gt;"",VLOOKUP($D232,'SINAPI-MT JULHO 2021'!$1:$1048576,4,FALSE),"")</f>
        <v>72.17</v>
      </c>
      <c r="I232" s="76">
        <f t="shared" si="43"/>
        <v>1.01</v>
      </c>
    </row>
    <row r="233" spans="2:9">
      <c r="B233" s="258" t="s">
        <v>562</v>
      </c>
      <c r="C233" s="224" t="s">
        <v>9</v>
      </c>
      <c r="D233" s="224">
        <v>38383</v>
      </c>
      <c r="E233" s="63" t="str">
        <f>IF($D233&lt;&gt;"",VLOOKUP($D233,'SINAPI-MT JULHO 2021'!$A$1:$G$114245,2,FALSE),"")</f>
        <v xml:space="preserve">LIXA D'AGUA EM FOLHA, GRAO 100                                                                                                                                                                                                                                                                                                                                                                                                                                                                            </v>
      </c>
      <c r="F233" s="64" t="str">
        <f>IF($D233&lt;&gt;"",VLOOKUP($D233,'SINAPI-MT JULHO 2021'!$1:$1048576,3,FALSE),"")</f>
        <v xml:space="preserve">UN    </v>
      </c>
      <c r="G233" s="259">
        <v>0.02</v>
      </c>
      <c r="H233" s="73">
        <f>IF($D233&lt;&gt;"",VLOOKUP($D233,'SINAPI-MT JULHO 2021'!$1:$1048576,4,FALSE),"")</f>
        <v>2.2000000000000002</v>
      </c>
      <c r="I233" s="76">
        <f t="shared" si="43"/>
        <v>0.04</v>
      </c>
    </row>
    <row r="234" spans="2:9">
      <c r="B234" s="258" t="s">
        <v>6623</v>
      </c>
      <c r="C234" s="224" t="s">
        <v>9</v>
      </c>
      <c r="D234" s="224">
        <v>88248</v>
      </c>
      <c r="E234" s="63" t="str">
        <f>IF($D234&lt;&gt;"",VLOOKUP($D234,'SINAPI-MT JULHO 2021'!$A$1:$G$114245,2,FALSE),"")</f>
        <v>AUXILIAR DE ENCANADOR OU BOMBEIRO HIDRÁULICO COM ENCARGOS COMPLEMENTARES</v>
      </c>
      <c r="F234" s="64" t="str">
        <f>IF($D234&lt;&gt;"",VLOOKUP($D234,'SINAPI-MT JULHO 2021'!$1:$1048576,3,FALSE),"")</f>
        <v>H</v>
      </c>
      <c r="G234" s="259">
        <v>5.2999999999999999E-2</v>
      </c>
      <c r="H234" s="73">
        <f>IF($D234&lt;&gt;"",VLOOKUP($D234,'SINAPI-MT JULHO 2021'!$1:$1048576,4,FALSE),"")</f>
        <v>13.48</v>
      </c>
      <c r="I234" s="76">
        <f t="shared" si="43"/>
        <v>0.71</v>
      </c>
    </row>
    <row r="235" spans="2:9">
      <c r="B235" s="258" t="s">
        <v>6623</v>
      </c>
      <c r="C235" s="224" t="s">
        <v>9</v>
      </c>
      <c r="D235" s="224">
        <v>88267</v>
      </c>
      <c r="E235" s="63" t="str">
        <f>IF($D235&lt;&gt;"",VLOOKUP($D235,'SINAPI-MT JULHO 2021'!$A$1:$G$114245,2,FALSE),"")</f>
        <v>ENCANADOR OU BOMBEIRO HIDRÁULICO COM ENCARGOS COMPLEMENTARES</v>
      </c>
      <c r="F235" s="64" t="str">
        <f>IF($D235&lt;&gt;"",VLOOKUP($D235,'SINAPI-MT JULHO 2021'!$1:$1048576,3,FALSE),"")</f>
        <v>H</v>
      </c>
      <c r="G235" s="259">
        <v>5.2999999999999999E-2</v>
      </c>
      <c r="H235" s="73">
        <f>IF($D235&lt;&gt;"",VLOOKUP($D235,'SINAPI-MT JULHO 2021'!$1:$1048576,4,FALSE),"")</f>
        <v>17.66</v>
      </c>
      <c r="I235" s="76">
        <f t="shared" si="43"/>
        <v>0.93</v>
      </c>
    </row>
    <row r="236" spans="2:9">
      <c r="B236" s="255" t="s">
        <v>6932</v>
      </c>
      <c r="C236" s="217"/>
      <c r="D236" s="217"/>
      <c r="E236" s="218" t="s">
        <v>6933</v>
      </c>
      <c r="F236" s="219" t="s">
        <v>27</v>
      </c>
      <c r="G236" s="256" t="s">
        <v>6931</v>
      </c>
      <c r="H236" s="257"/>
      <c r="I236" s="75">
        <f>TRUNC(SUM(I237:I240),2)</f>
        <v>21.1</v>
      </c>
    </row>
    <row r="237" spans="2:9" ht="25.5">
      <c r="B237" s="258" t="s">
        <v>562</v>
      </c>
      <c r="C237" s="224" t="s">
        <v>9</v>
      </c>
      <c r="D237" s="224">
        <v>20078</v>
      </c>
      <c r="E237" s="63" t="str">
        <f>IF($D237&lt;&gt;"",VLOOKUP($D237,'SINAPI-MT JULHO 2021'!$A$1:$G$114245,2,FALSE),"")</f>
        <v xml:space="preserve">PASTA LUBRIFICANTE PARA TUBOS E CONEXOES COM JUNTA ELASTICA (USO EM PVC, ACO, POLIETILENO E OUTROS) ( DE *400* G)                                                                                                                                                                                                                                                                                                                                                                                         </v>
      </c>
      <c r="F237" s="64" t="str">
        <f>IF($D237&lt;&gt;"",VLOOKUP($D237,'SINAPI-MT JULHO 2021'!$1:$1048576,3,FALSE),"")</f>
        <v xml:space="preserve">UN    </v>
      </c>
      <c r="G237" s="259">
        <v>0.02</v>
      </c>
      <c r="H237" s="73">
        <f>IF($D237&lt;&gt;"",VLOOKUP($D237,'SINAPI-MT JULHO 2021'!$1:$1048576,4,FALSE),"")</f>
        <v>30.43</v>
      </c>
      <c r="I237" s="76">
        <f>TRUNC(H237*G237,2)</f>
        <v>0.6</v>
      </c>
    </row>
    <row r="238" spans="2:9">
      <c r="B238" s="258" t="s">
        <v>562</v>
      </c>
      <c r="C238" s="224" t="s">
        <v>9</v>
      </c>
      <c r="D238" s="224">
        <v>12613</v>
      </c>
      <c r="E238" s="63" t="str">
        <f>IF($D238&lt;&gt;"",VLOOKUP($D238,'SINAPI-MT JULHO 2021'!$A$1:$G$114245,2,FALSE),"")</f>
        <v xml:space="preserve">TUBO DE DESCARGA PVC, PARA LIGACAO CAIXA DE DESCARGA - EMBUTIR, 40 MM X 150 CM                                                                                                                                                                                                                                                                                                                                                                                                                            </v>
      </c>
      <c r="F238" s="64" t="str">
        <f>IF($D238&lt;&gt;"",VLOOKUP($D238,'SINAPI-MT JULHO 2021'!$1:$1048576,3,FALSE),"")</f>
        <v xml:space="preserve">UN    </v>
      </c>
      <c r="G238" s="259">
        <v>1</v>
      </c>
      <c r="H238" s="73">
        <f>IF($D238&lt;&gt;"",VLOOKUP($D238,'SINAPI-MT JULHO 2021'!$1:$1048576,4,FALSE),"")</f>
        <v>19.11</v>
      </c>
      <c r="I238" s="76">
        <f>TRUNC(H238*G238,2)</f>
        <v>19.11</v>
      </c>
    </row>
    <row r="239" spans="2:9">
      <c r="B239" s="258" t="s">
        <v>6623</v>
      </c>
      <c r="C239" s="224" t="s">
        <v>9</v>
      </c>
      <c r="D239" s="224">
        <v>88248</v>
      </c>
      <c r="E239" s="63" t="str">
        <f>IF($D239&lt;&gt;"",VLOOKUP($D239,'SINAPI-MT JULHO 2021'!$A$1:$G$114245,2,FALSE),"")</f>
        <v>AUXILIAR DE ENCANADOR OU BOMBEIRO HIDRÁULICO COM ENCARGOS COMPLEMENTARES</v>
      </c>
      <c r="F239" s="64" t="str">
        <f>IF($D239&lt;&gt;"",VLOOKUP($D239,'SINAPI-MT JULHO 2021'!$1:$1048576,3,FALSE),"")</f>
        <v>H</v>
      </c>
      <c r="G239" s="259">
        <v>4.4999999999999998E-2</v>
      </c>
      <c r="H239" s="73">
        <f>IF($D239&lt;&gt;"",VLOOKUP($D239,'SINAPI-MT JULHO 2021'!$1:$1048576,4,FALSE),"")</f>
        <v>13.48</v>
      </c>
      <c r="I239" s="76">
        <f>TRUNC(H239*G239,2)</f>
        <v>0.6</v>
      </c>
    </row>
    <row r="240" spans="2:9">
      <c r="B240" s="258" t="s">
        <v>6623</v>
      </c>
      <c r="C240" s="224" t="s">
        <v>9</v>
      </c>
      <c r="D240" s="224">
        <v>88267</v>
      </c>
      <c r="E240" s="63" t="str">
        <f>IF($D240&lt;&gt;"",VLOOKUP($D240,'SINAPI-MT JULHO 2021'!$A$1:$G$114245,2,FALSE),"")</f>
        <v>ENCANADOR OU BOMBEIRO HIDRÁULICO COM ENCARGOS COMPLEMENTARES</v>
      </c>
      <c r="F240" s="64" t="str">
        <f>IF($D240&lt;&gt;"",VLOOKUP($D240,'SINAPI-MT JULHO 2021'!$1:$1048576,3,FALSE),"")</f>
        <v>H</v>
      </c>
      <c r="G240" s="259">
        <v>4.4999999999999998E-2</v>
      </c>
      <c r="H240" s="73">
        <f>IF($D240&lt;&gt;"",VLOOKUP($D240,'SINAPI-MT JULHO 2021'!$1:$1048576,4,FALSE),"")</f>
        <v>17.66</v>
      </c>
      <c r="I240" s="76">
        <f>TRUNC(H240*G240,2)</f>
        <v>0.79</v>
      </c>
    </row>
    <row r="241" spans="2:9" ht="25.5">
      <c r="B241" s="251" t="s">
        <v>6935</v>
      </c>
      <c r="C241" s="252"/>
      <c r="D241" s="252"/>
      <c r="E241" s="194" t="s">
        <v>6934</v>
      </c>
      <c r="F241" s="253" t="s">
        <v>641</v>
      </c>
      <c r="G241" s="60">
        <v>1</v>
      </c>
      <c r="H241" s="254"/>
      <c r="I241" s="75">
        <f>TRUNC(SUM(I242:I245),2)</f>
        <v>26.39</v>
      </c>
    </row>
    <row r="242" spans="2:9">
      <c r="B242" s="192" t="s">
        <v>6623</v>
      </c>
      <c r="C242" s="193" t="s">
        <v>9</v>
      </c>
      <c r="D242" s="193">
        <v>88248</v>
      </c>
      <c r="E242" s="63" t="str">
        <f>IF($D242&lt;&gt;"",VLOOKUP($D242,'SINAPI-MT JULHO 2021'!$A$1:$G$114245,2,FALSE),"")</f>
        <v>AUXILIAR DE ENCANADOR OU BOMBEIRO HIDRÁULICO COM ENCARGOS COMPLEMENTARES</v>
      </c>
      <c r="F242" s="64" t="str">
        <f>IF($D242&lt;&gt;"",VLOOKUP($D242,'SINAPI-MT JULHO 2021'!$1:$1048576,3,FALSE),"")</f>
        <v>H</v>
      </c>
      <c r="G242" s="65">
        <v>0.2</v>
      </c>
      <c r="H242" s="73">
        <f>IF($D242&lt;&gt;"",VLOOKUP($D242,'SINAPI-MT JULHO 2021'!$1:$1048576,4,FALSE),"")</f>
        <v>13.48</v>
      </c>
      <c r="I242" s="76">
        <f t="shared" ref="I242:I245" si="44">TRUNC(G242*H242,2)</f>
        <v>2.69</v>
      </c>
    </row>
    <row r="243" spans="2:9">
      <c r="B243" s="192" t="s">
        <v>6623</v>
      </c>
      <c r="C243" s="193" t="s">
        <v>9</v>
      </c>
      <c r="D243" s="193">
        <v>88267</v>
      </c>
      <c r="E243" s="63" t="str">
        <f>IF($D243&lt;&gt;"",VLOOKUP($D243,'SINAPI-MT JULHO 2021'!$A$1:$G$114245,2,FALSE),"")</f>
        <v>ENCANADOR OU BOMBEIRO HIDRÁULICO COM ENCARGOS COMPLEMENTARES</v>
      </c>
      <c r="F243" s="64" t="str">
        <f>IF($D243&lt;&gt;"",VLOOKUP($D243,'SINAPI-MT JULHO 2021'!$1:$1048576,3,FALSE),"")</f>
        <v>H</v>
      </c>
      <c r="G243" s="65">
        <v>0.2</v>
      </c>
      <c r="H243" s="73">
        <f>IF($D243&lt;&gt;"",VLOOKUP($D243,'SINAPI-MT JULHO 2021'!$1:$1048576,4,FALSE),"")</f>
        <v>17.66</v>
      </c>
      <c r="I243" s="76">
        <f t="shared" si="44"/>
        <v>3.53</v>
      </c>
    </row>
    <row r="244" spans="2:9">
      <c r="B244" s="192" t="s">
        <v>562</v>
      </c>
      <c r="C244" s="193" t="s">
        <v>9</v>
      </c>
      <c r="D244" s="193">
        <v>3148</v>
      </c>
      <c r="E244" s="63" t="str">
        <f>IF($D244&lt;&gt;"",VLOOKUP($D244,'SINAPI-MT JULHO 2021'!$A$1:$G$114245,2,FALSE),"")</f>
        <v xml:space="preserve">FITA VEDA ROSCA EM ROLOS DE 18 MM X 50 M (L X C)                                                                                                                                                                                                                                                                                                                                                                                                                                                          </v>
      </c>
      <c r="F244" s="64" t="str">
        <f>IF($D244&lt;&gt;"",VLOOKUP($D244,'SINAPI-MT JULHO 2021'!$1:$1048576,3,FALSE),"")</f>
        <v xml:space="preserve">UN    </v>
      </c>
      <c r="G244" s="65">
        <v>1.2999999999999999E-2</v>
      </c>
      <c r="H244" s="73">
        <f>IF($D244&lt;&gt;"",VLOOKUP($D244,'SINAPI-MT JULHO 2021'!$1:$1048576,4,FALSE),"")</f>
        <v>18.440000000000001</v>
      </c>
      <c r="I244" s="76">
        <f t="shared" si="44"/>
        <v>0.23</v>
      </c>
    </row>
    <row r="245" spans="2:9">
      <c r="B245" s="192" t="s">
        <v>562</v>
      </c>
      <c r="C245" s="193" t="s">
        <v>9</v>
      </c>
      <c r="D245" s="193">
        <v>37419</v>
      </c>
      <c r="E245" s="63" t="str">
        <f>IF($D245&lt;&gt;"",VLOOKUP($D245,'SINAPI-MT JULHO 2021'!$A$1:$G$114245,2,FALSE),"")</f>
        <v xml:space="preserve">COLAR DE TOMADA EM POLIPROPILENO, PP, COM PARAFUSOS, PARA PEAD, 63 X 3/4" - LIGACAO PREDIAL DE AGUA                                                                                                                                                                                                                                                                                                                                                                                                       </v>
      </c>
      <c r="F245" s="64" t="str">
        <f>IF($D245&lt;&gt;"",VLOOKUP($D245,'SINAPI-MT JULHO 2021'!$1:$1048576,3,FALSE),"")</f>
        <v xml:space="preserve">UN    </v>
      </c>
      <c r="G245" s="65">
        <v>1</v>
      </c>
      <c r="H245" s="73">
        <f>IF($D245&lt;&gt;"",VLOOKUP($D245,'SINAPI-MT JULHO 2021'!$1:$1048576,4,FALSE),"")</f>
        <v>19.940000000000001</v>
      </c>
      <c r="I245" s="76">
        <f t="shared" si="44"/>
        <v>19.940000000000001</v>
      </c>
    </row>
    <row r="246" spans="2:9" ht="25.5">
      <c r="B246" s="255" t="s">
        <v>6928</v>
      </c>
      <c r="C246" s="217"/>
      <c r="D246" s="217"/>
      <c r="E246" s="218" t="s">
        <v>6937</v>
      </c>
      <c r="F246" s="219" t="s">
        <v>27</v>
      </c>
      <c r="G246" s="256" t="s">
        <v>6931</v>
      </c>
      <c r="H246" s="257"/>
      <c r="I246" s="75">
        <f>TRUNC(SUM(I247:I251),2)</f>
        <v>10.15</v>
      </c>
    </row>
    <row r="247" spans="2:9">
      <c r="B247" s="258" t="s">
        <v>562</v>
      </c>
      <c r="C247" s="224" t="s">
        <v>9</v>
      </c>
      <c r="D247" s="224">
        <v>88248</v>
      </c>
      <c r="E247" s="63" t="str">
        <f>IF($D247&lt;&gt;"",VLOOKUP($D247,'SINAPI-MT JULHO 2021'!$A$1:$G$114245,2,FALSE),"")</f>
        <v>AUXILIAR DE ENCANADOR OU BOMBEIRO HIDRÁULICO COM ENCARGOS COMPLEMENTARES</v>
      </c>
      <c r="F247" s="64" t="str">
        <f>IF($D247&lt;&gt;"",VLOOKUP($D247,'SINAPI-MT JULHO 2021'!$1:$1048576,3,FALSE),"")</f>
        <v>H</v>
      </c>
      <c r="G247" s="259">
        <v>4.4999999999999998E-2</v>
      </c>
      <c r="H247" s="73">
        <f>IF($D247&lt;&gt;"",VLOOKUP($D247,'SINAPI-MT JULHO 2021'!$1:$1048576,4,FALSE),"")</f>
        <v>13.48</v>
      </c>
      <c r="I247" s="76">
        <f>TRUNC(H247*G247,2)</f>
        <v>0.6</v>
      </c>
    </row>
    <row r="248" spans="2:9">
      <c r="B248" s="258" t="s">
        <v>562</v>
      </c>
      <c r="C248" s="224" t="s">
        <v>9</v>
      </c>
      <c r="D248" s="224">
        <v>88267</v>
      </c>
      <c r="E248" s="63" t="str">
        <f>IF($D248&lt;&gt;"",VLOOKUP($D248,'SINAPI-MT JULHO 2021'!$A$1:$G$114245,2,FALSE),"")</f>
        <v>ENCANADOR OU BOMBEIRO HIDRÁULICO COM ENCARGOS COMPLEMENTARES</v>
      </c>
      <c r="F248" s="64" t="str">
        <f>IF($D248&lt;&gt;"",VLOOKUP($D248,'SINAPI-MT JULHO 2021'!$1:$1048576,3,FALSE),"")</f>
        <v>H</v>
      </c>
      <c r="G248" s="259">
        <v>0.05</v>
      </c>
      <c r="H248" s="73">
        <f>IF($D248&lt;&gt;"",VLOOKUP($D248,'SINAPI-MT JULHO 2021'!$1:$1048576,4,FALSE),"")</f>
        <v>17.66</v>
      </c>
      <c r="I248" s="76">
        <f>TRUNC(H248*G248,2)</f>
        <v>0.88</v>
      </c>
    </row>
    <row r="249" spans="2:9" ht="25.5">
      <c r="B249" s="258" t="s">
        <v>6623</v>
      </c>
      <c r="C249" s="224" t="s">
        <v>9</v>
      </c>
      <c r="D249" s="224">
        <v>20078</v>
      </c>
      <c r="E249" s="63" t="str">
        <f>IF($D249&lt;&gt;"",VLOOKUP($D249,'SINAPI-MT JULHO 2021'!$A$1:$G$114245,2,FALSE),"")</f>
        <v xml:space="preserve">PASTA LUBRIFICANTE PARA TUBOS E CONEXOES COM JUNTA ELASTICA (USO EM PVC, ACO, POLIETILENO E OUTROS) ( DE *400* G)                                                                                                                                                                                                                                                                                                                                                                                         </v>
      </c>
      <c r="F249" s="64" t="str">
        <f>IF($D249&lt;&gt;"",VLOOKUP($D249,'SINAPI-MT JULHO 2021'!$1:$1048576,3,FALSE),"")</f>
        <v xml:space="preserve">UN    </v>
      </c>
      <c r="G249" s="259">
        <v>0.02</v>
      </c>
      <c r="H249" s="73">
        <f>IF($D249&lt;&gt;"",VLOOKUP($D249,'SINAPI-MT JULHO 2021'!$1:$1048576,4,FALSE),"")</f>
        <v>30.43</v>
      </c>
      <c r="I249" s="76">
        <f>TRUNC(H249*G249,2)</f>
        <v>0.6</v>
      </c>
    </row>
    <row r="250" spans="2:9">
      <c r="B250" s="258" t="s">
        <v>6623</v>
      </c>
      <c r="C250" s="224" t="s">
        <v>9</v>
      </c>
      <c r="D250" s="224">
        <v>20085</v>
      </c>
      <c r="E250" s="63" t="str">
        <f>IF($D250&lt;&gt;"",VLOOKUP($D250,'SINAPI-MT JULHO 2021'!$A$1:$G$114245,2,FALSE),"")</f>
        <v xml:space="preserve">ANEL BORRACHA, DN 50 MM, PARA TUBO SERIE REFORCADA ESGOTO PREDIAL                                                                                                                                                                                                                                                                                                                                                                                                                                         </v>
      </c>
      <c r="F250" s="64" t="str">
        <f>IF($D250&lt;&gt;"",VLOOKUP($D250,'SINAPI-MT JULHO 2021'!$1:$1048576,3,FALSE),"")</f>
        <v xml:space="preserve">UN    </v>
      </c>
      <c r="G250" s="259">
        <v>1</v>
      </c>
      <c r="H250" s="73">
        <f>IF($D250&lt;&gt;"",VLOOKUP($D250,'SINAPI-MT JULHO 2021'!$1:$1048576,4,FALSE),"")</f>
        <v>2.75</v>
      </c>
      <c r="I250" s="76">
        <f>TRUNC(H250*G250,2)</f>
        <v>2.75</v>
      </c>
    </row>
    <row r="251" spans="2:9">
      <c r="B251" s="258" t="s">
        <v>6623</v>
      </c>
      <c r="C251" s="224" t="s">
        <v>9</v>
      </c>
      <c r="D251" s="224">
        <v>818</v>
      </c>
      <c r="E251" s="63" t="str">
        <f>IF($D251&lt;&gt;"",VLOOKUP($D251,'SINAPI-MT JULHO 2021'!$A$1:$G$114245,2,FALSE),"")</f>
        <v xml:space="preserve">BUCHA DE REDUCAO DE PVC, SOLDAVEL, CURTA, COM 60 X 50 MM, PARA AGUA FRIA PREDIAL                                                                                                                                                                                                                                                                                                                                                                                                                          </v>
      </c>
      <c r="F251" s="64" t="str">
        <f>IF($D251&lt;&gt;"",VLOOKUP($D251,'SINAPI-MT JULHO 2021'!$1:$1048576,3,FALSE),"")</f>
        <v xml:space="preserve">UN    </v>
      </c>
      <c r="G251" s="259">
        <v>1</v>
      </c>
      <c r="H251" s="73">
        <f>IF($D251&lt;&gt;"",VLOOKUP($D251,'SINAPI-MT JULHO 2021'!$1:$1048576,4,FALSE),"")</f>
        <v>5.32</v>
      </c>
      <c r="I251" s="76">
        <f t="shared" ref="I251" si="45">TRUNC(H251*G251,2)</f>
        <v>5.32</v>
      </c>
    </row>
    <row r="252" spans="2:9" ht="25.5">
      <c r="B252" s="255" t="s">
        <v>6930</v>
      </c>
      <c r="C252" s="217"/>
      <c r="D252" s="217"/>
      <c r="E252" s="218" t="s">
        <v>6938</v>
      </c>
      <c r="F252" s="219" t="s">
        <v>27</v>
      </c>
      <c r="G252" s="256" t="s">
        <v>6931</v>
      </c>
      <c r="H252" s="257"/>
      <c r="I252" s="75">
        <f>TRUNC(SUM(I253:I257),2)</f>
        <v>20.87</v>
      </c>
    </row>
    <row r="253" spans="2:9">
      <c r="B253" s="258" t="s">
        <v>562</v>
      </c>
      <c r="C253" s="224" t="s">
        <v>9</v>
      </c>
      <c r="D253" s="224">
        <v>88248</v>
      </c>
      <c r="E253" s="63" t="str">
        <f>IF($D253&lt;&gt;"",VLOOKUP($D253,'SINAPI-MT JULHO 2021'!$A$1:$G$114245,2,FALSE),"")</f>
        <v>AUXILIAR DE ENCANADOR OU BOMBEIRO HIDRÁULICO COM ENCARGOS COMPLEMENTARES</v>
      </c>
      <c r="F253" s="64" t="str">
        <f>IF($D253&lt;&gt;"",VLOOKUP($D253,'SINAPI-MT JULHO 2021'!$1:$1048576,3,FALSE),"")</f>
        <v>H</v>
      </c>
      <c r="G253" s="259">
        <v>4.4999999999999998E-2</v>
      </c>
      <c r="H253" s="73">
        <f>IF($D253&lt;&gt;"",VLOOKUP($D253,'SINAPI-MT JULHO 2021'!$1:$1048576,4,FALSE),"")</f>
        <v>13.48</v>
      </c>
      <c r="I253" s="76">
        <f>TRUNC(H253*G253,2)</f>
        <v>0.6</v>
      </c>
    </row>
    <row r="254" spans="2:9">
      <c r="B254" s="258" t="s">
        <v>562</v>
      </c>
      <c r="C254" s="224" t="s">
        <v>9</v>
      </c>
      <c r="D254" s="224">
        <v>88267</v>
      </c>
      <c r="E254" s="63" t="str">
        <f>IF($D254&lt;&gt;"",VLOOKUP($D254,'SINAPI-MT JULHO 2021'!$A$1:$G$114245,2,FALSE),"")</f>
        <v>ENCANADOR OU BOMBEIRO HIDRÁULICO COM ENCARGOS COMPLEMENTARES</v>
      </c>
      <c r="F254" s="64" t="str">
        <f>IF($D254&lt;&gt;"",VLOOKUP($D254,'SINAPI-MT JULHO 2021'!$1:$1048576,3,FALSE),"")</f>
        <v>H</v>
      </c>
      <c r="G254" s="259">
        <v>0.05</v>
      </c>
      <c r="H254" s="73">
        <f>IF($D254&lt;&gt;"",VLOOKUP($D254,'SINAPI-MT JULHO 2021'!$1:$1048576,4,FALSE),"")</f>
        <v>17.66</v>
      </c>
      <c r="I254" s="76">
        <f>TRUNC(H254*G254,2)</f>
        <v>0.88</v>
      </c>
    </row>
    <row r="255" spans="2:9" ht="25.5">
      <c r="B255" s="258" t="s">
        <v>6623</v>
      </c>
      <c r="C255" s="224" t="s">
        <v>9</v>
      </c>
      <c r="D255" s="224">
        <v>20078</v>
      </c>
      <c r="E255" s="63" t="str">
        <f>IF($D255&lt;&gt;"",VLOOKUP($D255,'SINAPI-MT JULHO 2021'!$A$1:$G$114245,2,FALSE),"")</f>
        <v xml:space="preserve">PASTA LUBRIFICANTE PARA TUBOS E CONEXOES COM JUNTA ELASTICA (USO EM PVC, ACO, POLIETILENO E OUTROS) ( DE *400* G)                                                                                                                                                                                                                                                                                                                                                                                         </v>
      </c>
      <c r="F255" s="64" t="str">
        <f>IF($D255&lt;&gt;"",VLOOKUP($D255,'SINAPI-MT JULHO 2021'!$1:$1048576,3,FALSE),"")</f>
        <v xml:space="preserve">UN    </v>
      </c>
      <c r="G255" s="259">
        <v>0.02</v>
      </c>
      <c r="H255" s="73">
        <f>IF($D255&lt;&gt;"",VLOOKUP($D255,'SINAPI-MT JULHO 2021'!$1:$1048576,4,FALSE),"")</f>
        <v>30.43</v>
      </c>
      <c r="I255" s="76">
        <f>TRUNC(H255*G255,2)</f>
        <v>0.6</v>
      </c>
    </row>
    <row r="256" spans="2:9">
      <c r="B256" s="258" t="s">
        <v>6623</v>
      </c>
      <c r="C256" s="224" t="s">
        <v>9</v>
      </c>
      <c r="D256" s="224">
        <v>20085</v>
      </c>
      <c r="E256" s="63" t="str">
        <f>IF($D256&lt;&gt;"",VLOOKUP($D256,'SINAPI-MT JULHO 2021'!$A$1:$G$114245,2,FALSE),"")</f>
        <v xml:space="preserve">ANEL BORRACHA, DN 50 MM, PARA TUBO SERIE REFORCADA ESGOTO PREDIAL                                                                                                                                                                                                                                                                                                                                                                                                                                         </v>
      </c>
      <c r="F256" s="64" t="str">
        <f>IF($D256&lt;&gt;"",VLOOKUP($D256,'SINAPI-MT JULHO 2021'!$1:$1048576,3,FALSE),"")</f>
        <v xml:space="preserve">UN    </v>
      </c>
      <c r="G256" s="259">
        <v>1</v>
      </c>
      <c r="H256" s="73">
        <f>IF($D256&lt;&gt;"",VLOOKUP($D256,'SINAPI-MT JULHO 2021'!$1:$1048576,4,FALSE),"")</f>
        <v>2.75</v>
      </c>
      <c r="I256" s="76">
        <f>TRUNC(H256*G256,2)</f>
        <v>2.75</v>
      </c>
    </row>
    <row r="257" spans="2:9">
      <c r="B257" s="258" t="s">
        <v>6623</v>
      </c>
      <c r="C257" s="224" t="s">
        <v>9</v>
      </c>
      <c r="D257" s="224">
        <v>823</v>
      </c>
      <c r="E257" s="63" t="str">
        <f>IF($D257&lt;&gt;"",VLOOKUP($D257,'SINAPI-MT JULHO 2021'!$A$1:$G$114245,2,FALSE),"")</f>
        <v xml:space="preserve">BUCHA DE REDUCAO DE PVC, SOLDAVEL, CURTA, COM 75 X 60 MM, PARA AGUA FRIA PREDIAL                                                                                                                                                                                                                                                                                                                                                                                                                          </v>
      </c>
      <c r="F257" s="64" t="str">
        <f>IF($D257&lt;&gt;"",VLOOKUP($D257,'SINAPI-MT JULHO 2021'!$1:$1048576,3,FALSE),"")</f>
        <v xml:space="preserve">UN    </v>
      </c>
      <c r="G257" s="259">
        <v>1</v>
      </c>
      <c r="H257" s="73">
        <f>IF($D257&lt;&gt;"",VLOOKUP($D257,'SINAPI-MT JULHO 2021'!$1:$1048576,4,FALSE),"")</f>
        <v>16.04</v>
      </c>
      <c r="I257" s="76">
        <f t="shared" ref="I257" si="46">TRUNC(H257*G257,2)</f>
        <v>16.04</v>
      </c>
    </row>
    <row r="258" spans="2:9" ht="25.5">
      <c r="B258" s="255" t="s">
        <v>6941</v>
      </c>
      <c r="C258" s="217"/>
      <c r="D258" s="217"/>
      <c r="E258" s="218" t="s">
        <v>6940</v>
      </c>
      <c r="F258" s="219" t="s">
        <v>27</v>
      </c>
      <c r="G258" s="256" t="s">
        <v>6931</v>
      </c>
      <c r="H258" s="257"/>
      <c r="I258" s="75">
        <f>TRUNC(SUM(I259:I263),2)</f>
        <v>13.68</v>
      </c>
    </row>
    <row r="259" spans="2:9">
      <c r="B259" s="258" t="s">
        <v>562</v>
      </c>
      <c r="C259" s="224" t="s">
        <v>9</v>
      </c>
      <c r="D259" s="224">
        <v>88248</v>
      </c>
      <c r="E259" s="63" t="str">
        <f>IF($D259&lt;&gt;"",VLOOKUP($D259,'SINAPI-MT JULHO 2021'!$A$1:$G$114245,2,FALSE),"")</f>
        <v>AUXILIAR DE ENCANADOR OU BOMBEIRO HIDRÁULICO COM ENCARGOS COMPLEMENTARES</v>
      </c>
      <c r="F259" s="64" t="str">
        <f>IF($D259&lt;&gt;"",VLOOKUP($D259,'SINAPI-MT JULHO 2021'!$1:$1048576,3,FALSE),"")</f>
        <v>H</v>
      </c>
      <c r="G259" s="259">
        <v>4.4999999999999998E-2</v>
      </c>
      <c r="H259" s="73">
        <f>IF($D259&lt;&gt;"",VLOOKUP($D259,'SINAPI-MT JULHO 2021'!$1:$1048576,4,FALSE),"")</f>
        <v>13.48</v>
      </c>
      <c r="I259" s="76">
        <f>TRUNC(H259*G259,2)</f>
        <v>0.6</v>
      </c>
    </row>
    <row r="260" spans="2:9">
      <c r="B260" s="258" t="s">
        <v>562</v>
      </c>
      <c r="C260" s="224" t="s">
        <v>9</v>
      </c>
      <c r="D260" s="224">
        <v>88267</v>
      </c>
      <c r="E260" s="63" t="str">
        <f>IF($D260&lt;&gt;"",VLOOKUP($D260,'SINAPI-MT JULHO 2021'!$A$1:$G$114245,2,FALSE),"")</f>
        <v>ENCANADOR OU BOMBEIRO HIDRÁULICO COM ENCARGOS COMPLEMENTARES</v>
      </c>
      <c r="F260" s="64" t="str">
        <f>IF($D260&lt;&gt;"",VLOOKUP($D260,'SINAPI-MT JULHO 2021'!$1:$1048576,3,FALSE),"")</f>
        <v>H</v>
      </c>
      <c r="G260" s="259">
        <v>0.05</v>
      </c>
      <c r="H260" s="73">
        <f>IF($D260&lt;&gt;"",VLOOKUP($D260,'SINAPI-MT JULHO 2021'!$1:$1048576,4,FALSE),"")</f>
        <v>17.66</v>
      </c>
      <c r="I260" s="76">
        <f>TRUNC(H260*G260,2)</f>
        <v>0.88</v>
      </c>
    </row>
    <row r="261" spans="2:9" ht="25.5">
      <c r="B261" s="258" t="s">
        <v>6623</v>
      </c>
      <c r="C261" s="224" t="s">
        <v>9</v>
      </c>
      <c r="D261" s="224">
        <v>20078</v>
      </c>
      <c r="E261" s="63" t="str">
        <f>IF($D261&lt;&gt;"",VLOOKUP($D261,'SINAPI-MT JULHO 2021'!$A$1:$G$114245,2,FALSE),"")</f>
        <v xml:space="preserve">PASTA LUBRIFICANTE PARA TUBOS E CONEXOES COM JUNTA ELASTICA (USO EM PVC, ACO, POLIETILENO E OUTROS) ( DE *400* G)                                                                                                                                                                                                                                                                                                                                                                                         </v>
      </c>
      <c r="F261" s="64" t="str">
        <f>IF($D261&lt;&gt;"",VLOOKUP($D261,'SINAPI-MT JULHO 2021'!$1:$1048576,3,FALSE),"")</f>
        <v xml:space="preserve">UN    </v>
      </c>
      <c r="G261" s="259">
        <v>0.02</v>
      </c>
      <c r="H261" s="73">
        <f>IF($D261&lt;&gt;"",VLOOKUP($D261,'SINAPI-MT JULHO 2021'!$1:$1048576,4,FALSE),"")</f>
        <v>30.43</v>
      </c>
      <c r="I261" s="76">
        <f>TRUNC(H261*G261,2)</f>
        <v>0.6</v>
      </c>
    </row>
    <row r="262" spans="2:9">
      <c r="B262" s="258" t="s">
        <v>6623</v>
      </c>
      <c r="C262" s="224" t="s">
        <v>9</v>
      </c>
      <c r="D262" s="224">
        <v>20085</v>
      </c>
      <c r="E262" s="63" t="str">
        <f>IF($D262&lt;&gt;"",VLOOKUP($D262,'SINAPI-MT JULHO 2021'!$A$1:$G$114245,2,FALSE),"")</f>
        <v xml:space="preserve">ANEL BORRACHA, DN 50 MM, PARA TUBO SERIE REFORCADA ESGOTO PREDIAL                                                                                                                                                                                                                                                                                                                                                                                                                                         </v>
      </c>
      <c r="F262" s="64" t="str">
        <f>IF($D262&lt;&gt;"",VLOOKUP($D262,'SINAPI-MT JULHO 2021'!$1:$1048576,3,FALSE),"")</f>
        <v xml:space="preserve">UN    </v>
      </c>
      <c r="G262" s="259">
        <v>1</v>
      </c>
      <c r="H262" s="73">
        <f>IF($D262&lt;&gt;"",VLOOKUP($D262,'SINAPI-MT JULHO 2021'!$1:$1048576,4,FALSE),"")</f>
        <v>2.75</v>
      </c>
      <c r="I262" s="76">
        <f>TRUNC(H262*G262,2)</f>
        <v>2.75</v>
      </c>
    </row>
    <row r="263" spans="2:9">
      <c r="B263" s="258" t="s">
        <v>6623</v>
      </c>
      <c r="C263" s="224" t="s">
        <v>9</v>
      </c>
      <c r="D263" s="224">
        <v>816</v>
      </c>
      <c r="E263" s="63" t="str">
        <f>IF($D263&lt;&gt;"",VLOOKUP($D263,'SINAPI-MT JULHO 2021'!$A$1:$G$114245,2,FALSE),"")</f>
        <v xml:space="preserve">BUCHA DE REDUCAO DE PVC, SOLDAVEL, LONGA, COM 60 X 25 MM, PARA AGUA FRIA PREDIAL                                                                                                                                                                                                                                                                                                                                                                                                                          </v>
      </c>
      <c r="F263" s="64" t="str">
        <f>IF($D263&lt;&gt;"",VLOOKUP($D263,'SINAPI-MT JULHO 2021'!$1:$1048576,3,FALSE),"")</f>
        <v xml:space="preserve">UN    </v>
      </c>
      <c r="G263" s="259">
        <v>1</v>
      </c>
      <c r="H263" s="73">
        <f>IF($D263&lt;&gt;"",VLOOKUP($D263,'SINAPI-MT JULHO 2021'!$1:$1048576,4,FALSE),"")</f>
        <v>8.85</v>
      </c>
      <c r="I263" s="76">
        <f t="shared" ref="I263" si="47">TRUNC(H263*G263,2)</f>
        <v>8.85</v>
      </c>
    </row>
    <row r="264" spans="2:9">
      <c r="B264" s="251" t="s">
        <v>6936</v>
      </c>
      <c r="C264" s="252"/>
      <c r="D264" s="252"/>
      <c r="E264" s="194" t="s">
        <v>6942</v>
      </c>
      <c r="F264" s="253" t="s">
        <v>641</v>
      </c>
      <c r="G264" s="60">
        <v>1</v>
      </c>
      <c r="H264" s="254"/>
      <c r="I264" s="75">
        <f>TRUNC(SUM(I265:I268),2)</f>
        <v>4.54</v>
      </c>
    </row>
    <row r="265" spans="2:9">
      <c r="B265" s="192" t="s">
        <v>6623</v>
      </c>
      <c r="C265" s="193" t="s">
        <v>9</v>
      </c>
      <c r="D265" s="193">
        <v>88248</v>
      </c>
      <c r="E265" s="63" t="str">
        <f>IF($D265&lt;&gt;"",VLOOKUP($D265,'SINAPI-MT JULHO 2021'!$A$1:$G$114245,2,FALSE),"")</f>
        <v>AUXILIAR DE ENCANADOR OU BOMBEIRO HIDRÁULICO COM ENCARGOS COMPLEMENTARES</v>
      </c>
      <c r="F265" s="64" t="str">
        <f>IF($D265&lt;&gt;"",VLOOKUP($D265,'SINAPI-MT JULHO 2021'!$1:$1048576,3,FALSE),"")</f>
        <v>H</v>
      </c>
      <c r="G265" s="65">
        <v>0.1</v>
      </c>
      <c r="H265" s="73">
        <f>IF($D265&lt;&gt;"",VLOOKUP($D265,'SINAPI-MT JULHO 2021'!$1:$1048576,4,FALSE),"")</f>
        <v>13.48</v>
      </c>
      <c r="I265" s="76">
        <f t="shared" ref="I265:I268" si="48">TRUNC(G265*H265,2)</f>
        <v>1.34</v>
      </c>
    </row>
    <row r="266" spans="2:9">
      <c r="B266" s="192" t="s">
        <v>6623</v>
      </c>
      <c r="C266" s="193" t="s">
        <v>9</v>
      </c>
      <c r="D266" s="193">
        <v>88267</v>
      </c>
      <c r="E266" s="63" t="str">
        <f>IF($D266&lt;&gt;"",VLOOKUP($D266,'SINAPI-MT JULHO 2021'!$A$1:$G$114245,2,FALSE),"")</f>
        <v>ENCANADOR OU BOMBEIRO HIDRÁULICO COM ENCARGOS COMPLEMENTARES</v>
      </c>
      <c r="F266" s="64" t="str">
        <f>IF($D266&lt;&gt;"",VLOOKUP($D266,'SINAPI-MT JULHO 2021'!$1:$1048576,3,FALSE),"")</f>
        <v>H</v>
      </c>
      <c r="G266" s="65">
        <v>0.1</v>
      </c>
      <c r="H266" s="73">
        <f>IF($D266&lt;&gt;"",VLOOKUP($D266,'SINAPI-MT JULHO 2021'!$1:$1048576,4,FALSE),"")</f>
        <v>17.66</v>
      </c>
      <c r="I266" s="76">
        <f t="shared" si="48"/>
        <v>1.76</v>
      </c>
    </row>
    <row r="267" spans="2:9">
      <c r="B267" s="192" t="s">
        <v>562</v>
      </c>
      <c r="C267" s="193" t="s">
        <v>9</v>
      </c>
      <c r="D267" s="193">
        <v>3148</v>
      </c>
      <c r="E267" s="63" t="str">
        <f>IF($D267&lt;&gt;"",VLOOKUP($D267,'SINAPI-MT JULHO 2021'!$A$1:$G$114245,2,FALSE),"")</f>
        <v xml:space="preserve">FITA VEDA ROSCA EM ROLOS DE 18 MM X 50 M (L X C)                                                                                                                                                                                                                                                                                                                                                                                                                                                          </v>
      </c>
      <c r="F267" s="64" t="str">
        <f>IF($D267&lt;&gt;"",VLOOKUP($D267,'SINAPI-MT JULHO 2021'!$1:$1048576,3,FALSE),"")</f>
        <v xml:space="preserve">UN    </v>
      </c>
      <c r="G267" s="65">
        <v>1.2999999999999999E-2</v>
      </c>
      <c r="H267" s="73">
        <f>IF($D267&lt;&gt;"",VLOOKUP($D267,'SINAPI-MT JULHO 2021'!$1:$1048576,4,FALSE),"")</f>
        <v>18.440000000000001</v>
      </c>
      <c r="I267" s="76">
        <f t="shared" si="48"/>
        <v>0.23</v>
      </c>
    </row>
    <row r="268" spans="2:9">
      <c r="B268" s="192" t="s">
        <v>562</v>
      </c>
      <c r="C268" s="193" t="s">
        <v>9</v>
      </c>
      <c r="D268" s="193">
        <v>1185</v>
      </c>
      <c r="E268" s="63" t="str">
        <f>IF($D268&lt;&gt;"",VLOOKUP($D268,'SINAPI-MT JULHO 2021'!$A$1:$G$114245,2,FALSE),"")</f>
        <v xml:space="preserve">CAP PVC, SOLDAVEL, 25 MM, PARA AGUA FRIA PREDIAL                                                                                                                                                                                                                                                                                                                                                                                                                                                          </v>
      </c>
      <c r="F268" s="64" t="str">
        <f>IF($D268&lt;&gt;"",VLOOKUP($D268,'SINAPI-MT JULHO 2021'!$1:$1048576,3,FALSE),"")</f>
        <v xml:space="preserve">UN    </v>
      </c>
      <c r="G268" s="65">
        <v>1</v>
      </c>
      <c r="H268" s="73">
        <f>IF($D268&lt;&gt;"",VLOOKUP($D268,'SINAPI-MT JULHO 2021'!$1:$1048576,4,FALSE),"")</f>
        <v>1.21</v>
      </c>
      <c r="I268" s="76">
        <f t="shared" si="48"/>
        <v>1.21</v>
      </c>
    </row>
    <row r="269" spans="2:9">
      <c r="B269" s="246"/>
      <c r="C269" s="247"/>
      <c r="D269" s="248"/>
      <c r="E269" s="63"/>
      <c r="F269" s="64"/>
      <c r="G269" s="201"/>
      <c r="H269" s="73"/>
      <c r="I269" s="76"/>
    </row>
    <row r="270" spans="2:9">
      <c r="B270" s="251" t="s">
        <v>6944</v>
      </c>
      <c r="C270" s="252"/>
      <c r="D270" s="252"/>
      <c r="E270" s="194" t="s">
        <v>6945</v>
      </c>
      <c r="F270" s="253" t="s">
        <v>641</v>
      </c>
      <c r="G270" s="60">
        <v>1</v>
      </c>
      <c r="H270" s="254"/>
      <c r="I270" s="75">
        <f>TRUNC(SUM(I271:I278),2)</f>
        <v>48.5</v>
      </c>
    </row>
    <row r="271" spans="2:9">
      <c r="B271" s="192" t="s">
        <v>6623</v>
      </c>
      <c r="C271" s="193" t="s">
        <v>9</v>
      </c>
      <c r="D271" s="193">
        <v>88248</v>
      </c>
      <c r="E271" s="63" t="str">
        <f>IF($D271&lt;&gt;"",VLOOKUP($D271,'SINAPI-MT JULHO 2021'!$A$1:$G$114245,2,FALSE),"")</f>
        <v>AUXILIAR DE ENCANADOR OU BOMBEIRO HIDRÁULICO COM ENCARGOS COMPLEMENTARES</v>
      </c>
      <c r="F271" s="64" t="str">
        <f>IF($D271&lt;&gt;"",VLOOKUP($D271,'SINAPI-MT JULHO 2021'!$1:$1048576,3,FALSE),"")</f>
        <v>H</v>
      </c>
      <c r="G271" s="65">
        <v>0.13500000000000001</v>
      </c>
      <c r="H271" s="73">
        <f>IF($D271&lt;&gt;"",VLOOKUP($D271,'SINAPI-MT JULHO 2021'!$1:$1048576,4,FALSE),"")</f>
        <v>13.48</v>
      </c>
      <c r="I271" s="76">
        <f t="shared" ref="I271:I274" si="49">TRUNC(G271*H271,2)</f>
        <v>1.81</v>
      </c>
    </row>
    <row r="272" spans="2:9">
      <c r="B272" s="192" t="s">
        <v>6623</v>
      </c>
      <c r="C272" s="193" t="s">
        <v>9</v>
      </c>
      <c r="D272" s="193">
        <v>88267</v>
      </c>
      <c r="E272" s="63" t="str">
        <f>IF($D272&lt;&gt;"",VLOOKUP($D272,'SINAPI-MT JULHO 2021'!$A$1:$G$114245,2,FALSE),"")</f>
        <v>ENCANADOR OU BOMBEIRO HIDRÁULICO COM ENCARGOS COMPLEMENTARES</v>
      </c>
      <c r="F272" s="64" t="str">
        <f>IF($D272&lt;&gt;"",VLOOKUP($D272,'SINAPI-MT JULHO 2021'!$1:$1048576,3,FALSE),"")</f>
        <v>H</v>
      </c>
      <c r="G272" s="65">
        <v>0.13500000000000001</v>
      </c>
      <c r="H272" s="73">
        <f>IF($D272&lt;&gt;"",VLOOKUP($D272,'SINAPI-MT JULHO 2021'!$1:$1048576,4,FALSE),"")</f>
        <v>17.66</v>
      </c>
      <c r="I272" s="76">
        <f t="shared" si="49"/>
        <v>2.38</v>
      </c>
    </row>
    <row r="273" spans="2:9">
      <c r="B273" s="192" t="s">
        <v>562</v>
      </c>
      <c r="C273" s="193" t="s">
        <v>9</v>
      </c>
      <c r="D273" s="193">
        <v>122</v>
      </c>
      <c r="E273" s="63" t="str">
        <f>IF($D273&lt;&gt;"",VLOOKUP($D273,'SINAPI-MT JULHO 2021'!$A$1:$G$114245,2,FALSE),"")</f>
        <v xml:space="preserve">ADESIVO PLASTICO PARA PVC, FRASCO COM 850 GR                                                                                                                                                                                                                                                                                                                                                                                                                                                              </v>
      </c>
      <c r="F273" s="64" t="str">
        <f>IF($D273&lt;&gt;"",VLOOKUP($D273,'SINAPI-MT JULHO 2021'!$1:$1048576,3,FALSE),"")</f>
        <v xml:space="preserve">UN    </v>
      </c>
      <c r="G273" s="65">
        <v>1.4800000000000001E-2</v>
      </c>
      <c r="H273" s="73">
        <f>IF($D273&lt;&gt;"",VLOOKUP($D273,'SINAPI-MT JULHO 2021'!$1:$1048576,4,FALSE),"")</f>
        <v>83.11</v>
      </c>
      <c r="I273" s="76">
        <f t="shared" si="49"/>
        <v>1.23</v>
      </c>
    </row>
    <row r="274" spans="2:9">
      <c r="B274" s="192" t="s">
        <v>562</v>
      </c>
      <c r="C274" s="193" t="s">
        <v>9</v>
      </c>
      <c r="D274" s="193">
        <v>11717</v>
      </c>
      <c r="E274" s="63" t="str">
        <f>IF($D274&lt;&gt;"",VLOOKUP($D274,'SINAPI-MT JULHO 2021'!$A$1:$G$114245,2,FALSE),"")</f>
        <v xml:space="preserve">CAIXA SIFONADA PVC, 150 X 150 X 50 MM, COM GRELHA REDONDA BRANCA                                                                                                                                                                                                                                                                                                                                                                                                                                          </v>
      </c>
      <c r="F274" s="64" t="str">
        <f>IF($D274&lt;&gt;"",VLOOKUP($D274,'SINAPI-MT JULHO 2021'!$1:$1048576,3,FALSE),"")</f>
        <v xml:space="preserve">UN    </v>
      </c>
      <c r="G274" s="65">
        <v>1</v>
      </c>
      <c r="H274" s="73">
        <f>IF($D274&lt;&gt;"",VLOOKUP($D274,'SINAPI-MT JULHO 2021'!$1:$1048576,4,FALSE),"")</f>
        <v>38.03</v>
      </c>
      <c r="I274" s="76">
        <f t="shared" si="49"/>
        <v>38.03</v>
      </c>
    </row>
    <row r="275" spans="2:9" ht="25.5">
      <c r="B275" s="192" t="s">
        <v>562</v>
      </c>
      <c r="C275" s="193" t="s">
        <v>9</v>
      </c>
      <c r="D275" s="248">
        <v>20078</v>
      </c>
      <c r="E275" s="63" t="str">
        <f>IF($D275&lt;&gt;"",VLOOKUP($D275,'SINAPI-MT JULHO 2021'!$A$1:$G$114245,2,FALSE),"")</f>
        <v xml:space="preserve">PASTA LUBRIFICANTE PARA TUBOS E CONEXOES COM JUNTA ELASTICA (USO EM PVC, ACO, POLIETILENO E OUTROS) ( DE *400* G)                                                                                                                                                                                                                                                                                                                                                                                         </v>
      </c>
      <c r="F275" s="64" t="str">
        <f>IF($D275&lt;&gt;"",VLOOKUP($D275,'SINAPI-MT JULHO 2021'!$1:$1048576,3,FALSE),"")</f>
        <v xml:space="preserve">UN    </v>
      </c>
      <c r="G275" s="65">
        <v>0.02</v>
      </c>
      <c r="H275" s="73">
        <f>IF($D275&lt;&gt;"",VLOOKUP($D275,'SINAPI-MT JULHO 2021'!$1:$1048576,4,FALSE),"")</f>
        <v>30.43</v>
      </c>
      <c r="I275" s="76">
        <f t="shared" ref="I275:I278" si="50">TRUNC(G275*H275,2)</f>
        <v>0.6</v>
      </c>
    </row>
    <row r="276" spans="2:9">
      <c r="B276" s="192" t="s">
        <v>562</v>
      </c>
      <c r="C276" s="193" t="s">
        <v>9</v>
      </c>
      <c r="D276" s="248">
        <v>20083</v>
      </c>
      <c r="E276" s="63" t="str">
        <f>IF($D276&lt;&gt;"",VLOOKUP($D276,'SINAPI-MT JULHO 2021'!$A$1:$G$114245,2,FALSE),"")</f>
        <v xml:space="preserve">SOLUCAO LIMPADORA PARA PVC, FRASCO COM 1000 CM3                                                                                                                                                                                                                                                                                                                                                                                                                                                           </v>
      </c>
      <c r="F276" s="64" t="str">
        <f>IF($D276&lt;&gt;"",VLOOKUP($D276,'SINAPI-MT JULHO 2021'!$1:$1048576,3,FALSE),"")</f>
        <v xml:space="preserve">UN    </v>
      </c>
      <c r="G276" s="65">
        <v>2.2499999999999999E-2</v>
      </c>
      <c r="H276" s="73">
        <f>IF($D276&lt;&gt;"",VLOOKUP($D276,'SINAPI-MT JULHO 2021'!$1:$1048576,4,FALSE),"")</f>
        <v>72.17</v>
      </c>
      <c r="I276" s="76">
        <f t="shared" si="50"/>
        <v>1.62</v>
      </c>
    </row>
    <row r="277" spans="2:9">
      <c r="B277" s="192" t="s">
        <v>562</v>
      </c>
      <c r="C277" s="193" t="s">
        <v>9</v>
      </c>
      <c r="D277" s="248">
        <v>20085</v>
      </c>
      <c r="E277" s="63" t="str">
        <f>IF($D277&lt;&gt;"",VLOOKUP($D277,'SINAPI-MT JULHO 2021'!$A$1:$G$114245,2,FALSE),"")</f>
        <v xml:space="preserve">ANEL BORRACHA, DN 50 MM, PARA TUBO SERIE REFORCADA ESGOTO PREDIAL                                                                                                                                                                                                                                                                                                                                                                                                                                         </v>
      </c>
      <c r="F277" s="64" t="str">
        <f>IF($D277&lt;&gt;"",VLOOKUP($D277,'SINAPI-MT JULHO 2021'!$1:$1048576,3,FALSE),"")</f>
        <v xml:space="preserve">UN    </v>
      </c>
      <c r="G277" s="65">
        <v>1</v>
      </c>
      <c r="H277" s="73">
        <f>IF($D277&lt;&gt;"",VLOOKUP($D277,'SINAPI-MT JULHO 2021'!$1:$1048576,4,FALSE),"")</f>
        <v>2.75</v>
      </c>
      <c r="I277" s="76">
        <f t="shared" si="50"/>
        <v>2.75</v>
      </c>
    </row>
    <row r="278" spans="2:9">
      <c r="B278" s="192" t="s">
        <v>562</v>
      </c>
      <c r="C278" s="193" t="s">
        <v>9</v>
      </c>
      <c r="D278" s="248">
        <v>38383</v>
      </c>
      <c r="E278" s="63" t="str">
        <f>IF($D278&lt;&gt;"",VLOOKUP($D278,'SINAPI-MT JULHO 2021'!$A$1:$G$114245,2,FALSE),"")</f>
        <v xml:space="preserve">LIXA D'AGUA EM FOLHA, GRAO 100                                                                                                                                                                                                                                                                                                                                                                                                                                                                            </v>
      </c>
      <c r="F278" s="64" t="str">
        <f>IF($D278&lt;&gt;"",VLOOKUP($D278,'SINAPI-MT JULHO 2021'!$1:$1048576,3,FALSE),"")</f>
        <v xml:space="preserve">UN    </v>
      </c>
      <c r="G278" s="65">
        <v>3.6499999999999998E-2</v>
      </c>
      <c r="H278" s="73">
        <f>IF($D278&lt;&gt;"",VLOOKUP($D278,'SINAPI-MT JULHO 2021'!$1:$1048576,4,FALSE),"")</f>
        <v>2.2000000000000002</v>
      </c>
      <c r="I278" s="76">
        <f t="shared" si="50"/>
        <v>0.08</v>
      </c>
    </row>
    <row r="279" spans="2:9">
      <c r="B279" s="255" t="s">
        <v>6939</v>
      </c>
      <c r="C279" s="217"/>
      <c r="D279" s="217"/>
      <c r="E279" s="218" t="s">
        <v>6946</v>
      </c>
      <c r="F279" s="219" t="s">
        <v>27</v>
      </c>
      <c r="G279" s="256" t="s">
        <v>6931</v>
      </c>
      <c r="H279" s="257"/>
      <c r="I279" s="75">
        <f>TRUNC(SUM(I280:I284),2)</f>
        <v>27.47</v>
      </c>
    </row>
    <row r="280" spans="2:9">
      <c r="B280" s="258" t="s">
        <v>562</v>
      </c>
      <c r="C280" s="224" t="s">
        <v>9</v>
      </c>
      <c r="D280" s="224">
        <v>88248</v>
      </c>
      <c r="E280" s="63" t="str">
        <f>IF($D280&lt;&gt;"",VLOOKUP($D280,'SINAPI-MT JULHO 2021'!$A$1:$G$114245,2,FALSE),"")</f>
        <v>AUXILIAR DE ENCANADOR OU BOMBEIRO HIDRÁULICO COM ENCARGOS COMPLEMENTARES</v>
      </c>
      <c r="F280" s="64" t="str">
        <f>IF($D280&lt;&gt;"",VLOOKUP($D280,'SINAPI-MT JULHO 2021'!$1:$1048576,3,FALSE),"")</f>
        <v>H</v>
      </c>
      <c r="G280" s="259">
        <v>0.17</v>
      </c>
      <c r="H280" s="73">
        <f>IF($D280&lt;&gt;"",VLOOKUP($D280,'SINAPI-MT JULHO 2021'!$1:$1048576,4,FALSE),"")</f>
        <v>13.48</v>
      </c>
      <c r="I280" s="76">
        <f>TRUNC(H280*G280,2)</f>
        <v>2.29</v>
      </c>
    </row>
    <row r="281" spans="2:9">
      <c r="B281" s="258" t="s">
        <v>562</v>
      </c>
      <c r="C281" s="224" t="s">
        <v>9</v>
      </c>
      <c r="D281" s="224">
        <v>88267</v>
      </c>
      <c r="E281" s="63" t="str">
        <f>IF($D281&lt;&gt;"",VLOOKUP($D281,'SINAPI-MT JULHO 2021'!$A$1:$G$114245,2,FALSE),"")</f>
        <v>ENCANADOR OU BOMBEIRO HIDRÁULICO COM ENCARGOS COMPLEMENTARES</v>
      </c>
      <c r="F281" s="64" t="str">
        <f>IF($D281&lt;&gt;"",VLOOKUP($D281,'SINAPI-MT JULHO 2021'!$1:$1048576,3,FALSE),"")</f>
        <v>H</v>
      </c>
      <c r="G281" s="259">
        <v>0.17</v>
      </c>
      <c r="H281" s="73">
        <f>IF($D281&lt;&gt;"",VLOOKUP($D281,'SINAPI-MT JULHO 2021'!$1:$1048576,4,FALSE),"")</f>
        <v>17.66</v>
      </c>
      <c r="I281" s="76">
        <f>TRUNC(H281*G281,2)</f>
        <v>3</v>
      </c>
    </row>
    <row r="282" spans="2:9">
      <c r="B282" s="258" t="s">
        <v>6623</v>
      </c>
      <c r="C282" s="224" t="s">
        <v>9</v>
      </c>
      <c r="D282" s="224">
        <v>296</v>
      </c>
      <c r="E282" s="63" t="str">
        <f>IF($D282&lt;&gt;"",VLOOKUP($D282,'SINAPI-MT JULHO 2021'!$A$1:$G$114245,2,FALSE),"")</f>
        <v xml:space="preserve">ANEL BORRACHA PARA TUBO ESGOTO PREDIAL DN 50 MM (NBR 5688)                                                                                                                                                                                                                                                                                                                                                                                                                                                </v>
      </c>
      <c r="F282" s="64" t="str">
        <f>IF($D282&lt;&gt;"",VLOOKUP($D282,'SINAPI-MT JULHO 2021'!$1:$1048576,3,FALSE),"")</f>
        <v xml:space="preserve">UN    </v>
      </c>
      <c r="G282" s="259">
        <v>2</v>
      </c>
      <c r="H282" s="73">
        <f>IF($D282&lt;&gt;"",VLOOKUP($D282,'SINAPI-MT JULHO 2021'!$1:$1048576,4,FALSE),"")</f>
        <v>3.08</v>
      </c>
      <c r="I282" s="76">
        <f>TRUNC(H282*G282,2)</f>
        <v>6.16</v>
      </c>
    </row>
    <row r="283" spans="2:9">
      <c r="B283" s="258" t="s">
        <v>6623</v>
      </c>
      <c r="C283" s="224" t="s">
        <v>9</v>
      </c>
      <c r="D283" s="224">
        <v>3659</v>
      </c>
      <c r="E283" s="63" t="str">
        <f>IF($D283&lt;&gt;"",VLOOKUP($D283,'SINAPI-MT JULHO 2021'!$A$1:$G$114245,2,FALSE),"")</f>
        <v xml:space="preserve">JUNCAO SIMPLES, PVC, DN 100 X 50 MM, SERIE NORMAL PARA ESGOTO PREDIAL                                                                                                                                                                                                                                                                                                                                                                                                                                     </v>
      </c>
      <c r="F283" s="64" t="str">
        <f>IF($D283&lt;&gt;"",VLOOKUP($D283,'SINAPI-MT JULHO 2021'!$1:$1048576,3,FALSE),"")</f>
        <v xml:space="preserve">UN    </v>
      </c>
      <c r="G283" s="259">
        <v>1</v>
      </c>
      <c r="H283" s="73">
        <f>IF($D283&lt;&gt;"",VLOOKUP($D283,'SINAPI-MT JULHO 2021'!$1:$1048576,4,FALSE),"")</f>
        <v>14.81</v>
      </c>
      <c r="I283" s="76">
        <f>TRUNC(H283*G283,2)</f>
        <v>14.81</v>
      </c>
    </row>
    <row r="284" spans="2:9" ht="25.5">
      <c r="B284" s="258" t="s">
        <v>6623</v>
      </c>
      <c r="C284" s="224" t="s">
        <v>9</v>
      </c>
      <c r="D284" s="224">
        <v>20078</v>
      </c>
      <c r="E284" s="63" t="str">
        <f>IF($D284&lt;&gt;"",VLOOKUP($D284,'SINAPI-MT JULHO 2021'!$A$1:$G$114245,2,FALSE),"")</f>
        <v xml:space="preserve">PASTA LUBRIFICANTE PARA TUBOS E CONEXOES COM JUNTA ELASTICA (USO EM PVC, ACO, POLIETILENO E OUTROS) ( DE *400* G)                                                                                                                                                                                                                                                                                                                                                                                         </v>
      </c>
      <c r="F284" s="64" t="str">
        <f>IF($D284&lt;&gt;"",VLOOKUP($D284,'SINAPI-MT JULHO 2021'!$1:$1048576,3,FALSE),"")</f>
        <v xml:space="preserve">UN    </v>
      </c>
      <c r="G284" s="259">
        <v>0.04</v>
      </c>
      <c r="H284" s="73">
        <f>IF($D284&lt;&gt;"",VLOOKUP($D284,'SINAPI-MT JULHO 2021'!$1:$1048576,4,FALSE),"")</f>
        <v>30.43</v>
      </c>
      <c r="I284" s="76">
        <f t="shared" ref="I284" si="51">TRUNC(H284*G284,2)</f>
        <v>1.21</v>
      </c>
    </row>
    <row r="285" spans="2:9">
      <c r="B285" s="255" t="s">
        <v>7218</v>
      </c>
      <c r="C285" s="217"/>
      <c r="D285" s="217"/>
      <c r="E285" s="218" t="s">
        <v>7217</v>
      </c>
      <c r="F285" s="219" t="s">
        <v>27</v>
      </c>
      <c r="G285" s="256" t="s">
        <v>6931</v>
      </c>
      <c r="H285" s="257"/>
      <c r="I285" s="75">
        <f>TRUNC(SUM(I286:I290),2)</f>
        <v>24.52</v>
      </c>
    </row>
    <row r="286" spans="2:9">
      <c r="B286" s="258" t="s">
        <v>562</v>
      </c>
      <c r="C286" s="224" t="s">
        <v>9</v>
      </c>
      <c r="D286" s="224">
        <v>88248</v>
      </c>
      <c r="E286" s="63" t="str">
        <f>IF($D286&lt;&gt;"",VLOOKUP($D286,'SINAPI-MT JULHO 2021'!$A$1:$G$114245,2,FALSE),"")</f>
        <v>AUXILIAR DE ENCANADOR OU BOMBEIRO HIDRÁULICO COM ENCARGOS COMPLEMENTARES</v>
      </c>
      <c r="F286" s="64" t="str">
        <f>IF($D286&lt;&gt;"",VLOOKUP($D286,'SINAPI-MT JULHO 2021'!$1:$1048576,3,FALSE),"")</f>
        <v>H</v>
      </c>
      <c r="G286" s="259">
        <v>0.17</v>
      </c>
      <c r="H286" s="73">
        <f>IF($D286&lt;&gt;"",VLOOKUP($D286,'SINAPI-MT JULHO 2021'!$1:$1048576,4,FALSE),"")</f>
        <v>13.48</v>
      </c>
      <c r="I286" s="76">
        <f>TRUNC(H286*G286,2)</f>
        <v>2.29</v>
      </c>
    </row>
    <row r="287" spans="2:9">
      <c r="B287" s="258" t="s">
        <v>562</v>
      </c>
      <c r="C287" s="224" t="s">
        <v>9</v>
      </c>
      <c r="D287" s="224">
        <v>88267</v>
      </c>
      <c r="E287" s="63" t="str">
        <f>IF($D287&lt;&gt;"",VLOOKUP($D287,'SINAPI-MT JULHO 2021'!$A$1:$G$114245,2,FALSE),"")</f>
        <v>ENCANADOR OU BOMBEIRO HIDRÁULICO COM ENCARGOS COMPLEMENTARES</v>
      </c>
      <c r="F287" s="64" t="str">
        <f>IF($D287&lt;&gt;"",VLOOKUP($D287,'SINAPI-MT JULHO 2021'!$1:$1048576,3,FALSE),"")</f>
        <v>H</v>
      </c>
      <c r="G287" s="259">
        <v>0.17</v>
      </c>
      <c r="H287" s="73">
        <f>IF($D287&lt;&gt;"",VLOOKUP($D287,'SINAPI-MT JULHO 2021'!$1:$1048576,4,FALSE),"")</f>
        <v>17.66</v>
      </c>
      <c r="I287" s="76">
        <f>TRUNC(H287*G287,2)</f>
        <v>3</v>
      </c>
    </row>
    <row r="288" spans="2:9">
      <c r="B288" s="258" t="s">
        <v>6623</v>
      </c>
      <c r="C288" s="224" t="s">
        <v>9</v>
      </c>
      <c r="D288" s="224">
        <v>296</v>
      </c>
      <c r="E288" s="63" t="str">
        <f>IF($D288&lt;&gt;"",VLOOKUP($D288,'SINAPI-MT JULHO 2021'!$A$1:$G$114245,2,FALSE),"")</f>
        <v xml:space="preserve">ANEL BORRACHA PARA TUBO ESGOTO PREDIAL DN 50 MM (NBR 5688)                                                                                                                                                                                                                                                                                                                                                                                                                                                </v>
      </c>
      <c r="F288" s="64" t="str">
        <f>IF($D288&lt;&gt;"",VLOOKUP($D288,'SINAPI-MT JULHO 2021'!$1:$1048576,3,FALSE),"")</f>
        <v xml:space="preserve">UN    </v>
      </c>
      <c r="G288" s="259">
        <v>2</v>
      </c>
      <c r="H288" s="73">
        <f>IF($D288&lt;&gt;"",VLOOKUP($D288,'SINAPI-MT JULHO 2021'!$1:$1048576,4,FALSE),"")</f>
        <v>3.08</v>
      </c>
      <c r="I288" s="76">
        <f>TRUNC(H288*G288,2)</f>
        <v>6.16</v>
      </c>
    </row>
    <row r="289" spans="2:9">
      <c r="B289" s="258" t="s">
        <v>6623</v>
      </c>
      <c r="C289" s="224" t="s">
        <v>9</v>
      </c>
      <c r="D289" s="224">
        <v>3661</v>
      </c>
      <c r="E289" s="63" t="str">
        <f>IF($D289&lt;&gt;"",VLOOKUP($D289,'SINAPI-MT JULHO 2021'!$A$1:$G$114245,2,FALSE),"")</f>
        <v xml:space="preserve">JUNCAO SIMPLES, PVC, DN 75 X 50 MM, SERIE NORMAL PARA ESGOTO PREDIAL                                                                                                                                                                                                                                                                                                                                                                                                                                      </v>
      </c>
      <c r="F289" s="64" t="str">
        <f>IF($D289&lt;&gt;"",VLOOKUP($D289,'SINAPI-MT JULHO 2021'!$1:$1048576,3,FALSE),"")</f>
        <v xml:space="preserve">UN    </v>
      </c>
      <c r="G289" s="259">
        <v>1</v>
      </c>
      <c r="H289" s="73">
        <f>IF($D289&lt;&gt;"",VLOOKUP($D289,'SINAPI-MT JULHO 2021'!$1:$1048576,4,FALSE),"")</f>
        <v>11.86</v>
      </c>
      <c r="I289" s="76">
        <f>TRUNC(H289*G289,2)</f>
        <v>11.86</v>
      </c>
    </row>
    <row r="290" spans="2:9" ht="25.5">
      <c r="B290" s="258" t="s">
        <v>6623</v>
      </c>
      <c r="C290" s="224" t="s">
        <v>9</v>
      </c>
      <c r="D290" s="224">
        <v>20078</v>
      </c>
      <c r="E290" s="63" t="str">
        <f>IF($D290&lt;&gt;"",VLOOKUP($D290,'SINAPI-MT JULHO 2021'!$A$1:$G$114245,2,FALSE),"")</f>
        <v xml:space="preserve">PASTA LUBRIFICANTE PARA TUBOS E CONEXOES COM JUNTA ELASTICA (USO EM PVC, ACO, POLIETILENO E OUTROS) ( DE *400* G)                                                                                                                                                                                                                                                                                                                                                                                         </v>
      </c>
      <c r="F290" s="64" t="str">
        <f>IF($D290&lt;&gt;"",VLOOKUP($D290,'SINAPI-MT JULHO 2021'!$1:$1048576,3,FALSE),"")</f>
        <v xml:space="preserve">UN    </v>
      </c>
      <c r="G290" s="259">
        <v>0.04</v>
      </c>
      <c r="H290" s="73">
        <f>IF($D290&lt;&gt;"",VLOOKUP($D290,'SINAPI-MT JULHO 2021'!$1:$1048576,4,FALSE),"")</f>
        <v>30.43</v>
      </c>
      <c r="I290" s="76">
        <f t="shared" ref="I290" si="52">TRUNC(H290*G290,2)</f>
        <v>1.21</v>
      </c>
    </row>
    <row r="291" spans="2:9">
      <c r="B291" s="258"/>
      <c r="C291" s="224"/>
      <c r="D291" s="224"/>
      <c r="E291" s="63"/>
      <c r="F291" s="64"/>
      <c r="G291" s="259"/>
      <c r="H291" s="73"/>
      <c r="I291" s="76"/>
    </row>
    <row r="292" spans="2:9" ht="25.5">
      <c r="B292" s="255" t="s">
        <v>7219</v>
      </c>
      <c r="C292" s="217"/>
      <c r="D292" s="217"/>
      <c r="E292" s="218" t="s">
        <v>7220</v>
      </c>
      <c r="F292" s="219" t="s">
        <v>27</v>
      </c>
      <c r="G292" s="256" t="s">
        <v>6931</v>
      </c>
      <c r="H292" s="257"/>
      <c r="I292" s="75">
        <f>TRUNC(SUM(I293:I297),2)</f>
        <v>23.16</v>
      </c>
    </row>
    <row r="293" spans="2:9">
      <c r="B293" s="258" t="s">
        <v>562</v>
      </c>
      <c r="C293" s="224" t="s">
        <v>9</v>
      </c>
      <c r="D293" s="224">
        <v>88248</v>
      </c>
      <c r="E293" s="63" t="str">
        <f>IF($D293&lt;&gt;"",VLOOKUP($D293,'SINAPI-MT JULHO 2021'!$A$1:$G$114245,2,FALSE),"")</f>
        <v>AUXILIAR DE ENCANADOR OU BOMBEIRO HIDRÁULICO COM ENCARGOS COMPLEMENTARES</v>
      </c>
      <c r="F293" s="64" t="str">
        <f>IF($D293&lt;&gt;"",VLOOKUP($D293,'SINAPI-MT JULHO 2021'!$1:$1048576,3,FALSE),"")</f>
        <v>H</v>
      </c>
      <c r="G293" s="259">
        <v>0.17</v>
      </c>
      <c r="H293" s="73">
        <f>IF($D293&lt;&gt;"",VLOOKUP($D293,'SINAPI-MT JULHO 2021'!$1:$1048576,4,FALSE),"")</f>
        <v>13.48</v>
      </c>
      <c r="I293" s="76">
        <f>TRUNC(H293*G293,2)</f>
        <v>2.29</v>
      </c>
    </row>
    <row r="294" spans="2:9">
      <c r="B294" s="258" t="s">
        <v>562</v>
      </c>
      <c r="C294" s="224" t="s">
        <v>9</v>
      </c>
      <c r="D294" s="224">
        <v>88267</v>
      </c>
      <c r="E294" s="63" t="str">
        <f>IF($D294&lt;&gt;"",VLOOKUP($D294,'SINAPI-MT JULHO 2021'!$A$1:$G$114245,2,FALSE),"")</f>
        <v>ENCANADOR OU BOMBEIRO HIDRÁULICO COM ENCARGOS COMPLEMENTARES</v>
      </c>
      <c r="F294" s="64" t="str">
        <f>IF($D294&lt;&gt;"",VLOOKUP($D294,'SINAPI-MT JULHO 2021'!$1:$1048576,3,FALSE),"")</f>
        <v>H</v>
      </c>
      <c r="G294" s="259">
        <v>0.17</v>
      </c>
      <c r="H294" s="73">
        <f>IF($D294&lt;&gt;"",VLOOKUP($D294,'SINAPI-MT JULHO 2021'!$1:$1048576,4,FALSE),"")</f>
        <v>17.66</v>
      </c>
      <c r="I294" s="76">
        <f>TRUNC(H294*G294,2)</f>
        <v>3</v>
      </c>
    </row>
    <row r="295" spans="2:9">
      <c r="B295" s="258" t="s">
        <v>6623</v>
      </c>
      <c r="C295" s="224" t="s">
        <v>9</v>
      </c>
      <c r="D295" s="224">
        <v>296</v>
      </c>
      <c r="E295" s="63" t="str">
        <f>IF($D295&lt;&gt;"",VLOOKUP($D295,'SINAPI-MT JULHO 2021'!$A$1:$G$114245,2,FALSE),"")</f>
        <v xml:space="preserve">ANEL BORRACHA PARA TUBO ESGOTO PREDIAL DN 50 MM (NBR 5688)                                                                                                                                                                                                                                                                                                                                                                                                                                                </v>
      </c>
      <c r="F295" s="64" t="str">
        <f>IF($D295&lt;&gt;"",VLOOKUP($D295,'SINAPI-MT JULHO 2021'!$1:$1048576,3,FALSE),"")</f>
        <v xml:space="preserve">UN    </v>
      </c>
      <c r="G295" s="259">
        <v>2</v>
      </c>
      <c r="H295" s="73">
        <f>IF($D295&lt;&gt;"",VLOOKUP($D295,'SINAPI-MT JULHO 2021'!$1:$1048576,4,FALSE),"")</f>
        <v>3.08</v>
      </c>
      <c r="I295" s="76">
        <f>TRUNC(H295*G295,2)</f>
        <v>6.16</v>
      </c>
    </row>
    <row r="296" spans="2:9" ht="25.5">
      <c r="B296" s="258" t="s">
        <v>6623</v>
      </c>
      <c r="C296" s="224" t="s">
        <v>9</v>
      </c>
      <c r="D296" s="224">
        <v>11686</v>
      </c>
      <c r="E296" s="63" t="str">
        <f>IF($D296&lt;&gt;"",VLOOKUP($D296,'SINAPI-MT JULHO 2021'!$A$1:$G$114245,2,FALSE),"")</f>
        <v xml:space="preserve">CONJUNTO DE LIGACAO PARA BACIA SANITARIA EM PLASTICO BRANCO COM TUBO, CANOPLA E ANEL DE EXPANSAO (TUBO 1.1/2 '' X 20 CM)                                                                                                                                                                                                                                                                                                                                                                                  </v>
      </c>
      <c r="F296" s="64" t="str">
        <f>IF($D296&lt;&gt;"",VLOOKUP($D296,'SINAPI-MT JULHO 2021'!$1:$1048576,3,FALSE),"")</f>
        <v xml:space="preserve">UN    </v>
      </c>
      <c r="G296" s="259">
        <v>1</v>
      </c>
      <c r="H296" s="73">
        <f>IF($D296&lt;&gt;"",VLOOKUP($D296,'SINAPI-MT JULHO 2021'!$1:$1048576,4,FALSE),"")</f>
        <v>10.5</v>
      </c>
      <c r="I296" s="76">
        <f>TRUNC(H296*G296,2)</f>
        <v>10.5</v>
      </c>
    </row>
    <row r="297" spans="2:9" ht="25.5">
      <c r="B297" s="258" t="s">
        <v>6623</v>
      </c>
      <c r="C297" s="224" t="s">
        <v>9</v>
      </c>
      <c r="D297" s="224">
        <v>20078</v>
      </c>
      <c r="E297" s="63" t="str">
        <f>IF($D297&lt;&gt;"",VLOOKUP($D297,'SINAPI-MT JULHO 2021'!$A$1:$G$114245,2,FALSE),"")</f>
        <v xml:space="preserve">PASTA LUBRIFICANTE PARA TUBOS E CONEXOES COM JUNTA ELASTICA (USO EM PVC, ACO, POLIETILENO E OUTROS) ( DE *400* G)                                                                                                                                                                                                                                                                                                                                                                                         </v>
      </c>
      <c r="F297" s="64" t="str">
        <f>IF($D297&lt;&gt;"",VLOOKUP($D297,'SINAPI-MT JULHO 2021'!$1:$1048576,3,FALSE),"")</f>
        <v xml:space="preserve">UN    </v>
      </c>
      <c r="G297" s="259">
        <v>0.04</v>
      </c>
      <c r="H297" s="73">
        <f>IF($D297&lt;&gt;"",VLOOKUP($D297,'SINAPI-MT JULHO 2021'!$1:$1048576,4,FALSE),"")</f>
        <v>30.43</v>
      </c>
      <c r="I297" s="76">
        <f t="shared" ref="I297" si="53">TRUNC(H297*G297,2)</f>
        <v>1.21</v>
      </c>
    </row>
    <row r="298" spans="2:9" ht="25.5">
      <c r="B298" s="251" t="s">
        <v>7008</v>
      </c>
      <c r="C298" s="252"/>
      <c r="D298" s="252"/>
      <c r="E298" s="194" t="s">
        <v>7009</v>
      </c>
      <c r="F298" s="253" t="s">
        <v>641</v>
      </c>
      <c r="G298" s="60">
        <v>1</v>
      </c>
      <c r="H298" s="254"/>
      <c r="I298" s="75">
        <f>TRUNC(SUM(I299:I301),2)</f>
        <v>4263.38</v>
      </c>
    </row>
    <row r="299" spans="2:9" ht="27.75" customHeight="1">
      <c r="B299" s="192"/>
      <c r="C299" s="193" t="s">
        <v>563</v>
      </c>
      <c r="D299" s="193"/>
      <c r="E299" s="63" t="s">
        <v>7039</v>
      </c>
      <c r="F299" s="64" t="s">
        <v>27</v>
      </c>
      <c r="G299" s="66">
        <v>1</v>
      </c>
      <c r="H299" s="73">
        <v>4200</v>
      </c>
      <c r="I299" s="76">
        <f t="shared" ref="I299:I301" si="54">TRUNC(G299*H299,2)</f>
        <v>4200</v>
      </c>
    </row>
    <row r="300" spans="2:9">
      <c r="B300" s="192" t="s">
        <v>6623</v>
      </c>
      <c r="C300" s="193" t="s">
        <v>9</v>
      </c>
      <c r="D300" s="62">
        <v>88316</v>
      </c>
      <c r="E300" s="63" t="str">
        <f>IF($D300&lt;&gt;"",VLOOKUP($D300,'SINAPI-MT JULHO 2021'!$A$1:$G$114245,2,FALSE),"")</f>
        <v>SERVENTE COM ENCARGOS COMPLEMENTARES</v>
      </c>
      <c r="F300" s="64" t="str">
        <f>IF($D300&lt;&gt;"",VLOOKUP($D300,'SINAPI-MT JULHO 2021'!$1:$1048576,3,FALSE),"")</f>
        <v>H</v>
      </c>
      <c r="G300" s="66">
        <v>2</v>
      </c>
      <c r="H300" s="73">
        <f>IF($D300&lt;&gt;"",VLOOKUP($D300,'SINAPI-MT JULHO 2021'!$1:$1048576,4,FALSE),"")</f>
        <v>14.02</v>
      </c>
      <c r="I300" s="76">
        <f t="shared" si="54"/>
        <v>28.04</v>
      </c>
    </row>
    <row r="301" spans="2:9">
      <c r="B301" s="192" t="s">
        <v>562</v>
      </c>
      <c r="C301" s="193" t="s">
        <v>9</v>
      </c>
      <c r="D301" s="62">
        <v>88309</v>
      </c>
      <c r="E301" s="63" t="str">
        <f>IF($D301&lt;&gt;"",VLOOKUP($D301,'SINAPI-MT JULHO 2021'!$A$1:$G$114245,2,FALSE),"")</f>
        <v>PEDREIRO COM ENCARGOS COMPLEMENTARES</v>
      </c>
      <c r="F301" s="64" t="str">
        <f>IF($D301&lt;&gt;"",VLOOKUP($D301,'SINAPI-MT JULHO 2021'!$1:$1048576,3,FALSE),"")</f>
        <v>H</v>
      </c>
      <c r="G301" s="65">
        <v>2</v>
      </c>
      <c r="H301" s="73">
        <f>IF($D301&lt;&gt;"",VLOOKUP($D301,'SINAPI-MT JULHO 2021'!$1:$1048576,4,FALSE),"")</f>
        <v>17.670000000000002</v>
      </c>
      <c r="I301" s="76">
        <f t="shared" si="54"/>
        <v>35.340000000000003</v>
      </c>
    </row>
    <row r="302" spans="2:9" ht="13.5" thickBot="1">
      <c r="B302" s="293"/>
      <c r="C302" s="293"/>
      <c r="D302" s="296"/>
      <c r="E302" s="300"/>
      <c r="F302" s="301"/>
      <c r="G302" s="305"/>
      <c r="H302" s="299"/>
      <c r="I302" s="302"/>
    </row>
    <row r="303" spans="2:9">
      <c r="B303" s="303" t="s">
        <v>7192</v>
      </c>
      <c r="C303" s="297"/>
      <c r="D303" s="298"/>
      <c r="E303" s="294" t="s">
        <v>7193</v>
      </c>
      <c r="F303" s="295" t="s">
        <v>36</v>
      </c>
      <c r="G303" s="60"/>
      <c r="H303" s="61"/>
      <c r="I303" s="75">
        <f>TRUNC(SUM(I304:I305),2)</f>
        <v>38.64</v>
      </c>
    </row>
    <row r="304" spans="2:9" ht="25.5">
      <c r="B304" s="311" t="s">
        <v>564</v>
      </c>
      <c r="C304" s="312" t="s">
        <v>9</v>
      </c>
      <c r="D304" s="312">
        <v>87905</v>
      </c>
      <c r="E304" s="63" t="str">
        <f>IF($D304&lt;&gt;"",VLOOKUP($D304,'SINAPI-MT JULHO 2021'!$A$1:$G$114245,2,FALSE),"")</f>
        <v>CHAPISCO APLICADO EM ALVENARIA (COM PRESENÇA DE VÃOS) E ESTRUTURAS DE CONCRETO DE FACHADA, COM COLHER DE PEDREIRO.  ARGAMASSA TRAÇO 1:3 COM PREPARO EM BETONEIRA 400L. AF_06/2014</v>
      </c>
      <c r="F304" s="64" t="str">
        <f>IF($D304&lt;&gt;"",VLOOKUP($D304,'SINAPI-MT JULHO 2021'!$1:$1048576,3,FALSE),"")</f>
        <v>M2</v>
      </c>
      <c r="G304" s="66">
        <v>1</v>
      </c>
      <c r="H304" s="73">
        <f>IF($D304&lt;&gt;"",VLOOKUP($D304,'SINAPI-MT JULHO 2021'!$1:$1048576,4,FALSE),"")</f>
        <v>6.19</v>
      </c>
      <c r="I304" s="337">
        <f>TRUNC(H304*G304,2)</f>
        <v>6.19</v>
      </c>
    </row>
    <row r="305" spans="2:9" ht="25.5">
      <c r="B305" s="311" t="s">
        <v>564</v>
      </c>
      <c r="C305" s="312" t="s">
        <v>9</v>
      </c>
      <c r="D305" s="312">
        <v>87794</v>
      </c>
      <c r="E305" s="63" t="str">
        <f>IF($D305&lt;&gt;"",VLOOKUP($D305,'SINAPI-MT JULHO 2021'!$A$1:$G$114245,2,FALSE),"")</f>
        <v>EMBOÇO OU MASSA ÚNICA EM ARGAMASSA TRAÇO 1:2:8, PREPARO MANUAL, APLICADA MANUALMENTE EM PANOS CEGOS DE FACHADA (SEM PRESENÇA DE VÃOS), ESPESSURA DE 25 MM. AF_06/2014</v>
      </c>
      <c r="F305" s="64" t="str">
        <f>IF($D305&lt;&gt;"",VLOOKUP($D305,'SINAPI-MT JULHO 2021'!$1:$1048576,3,FALSE),"")</f>
        <v>M2</v>
      </c>
      <c r="G305" s="182">
        <v>1</v>
      </c>
      <c r="H305" s="73">
        <f>IF($D305&lt;&gt;"",VLOOKUP($D305,'SINAPI-MT JULHO 2021'!$1:$1048576,4,FALSE),"")</f>
        <v>32.450000000000003</v>
      </c>
      <c r="I305" s="337">
        <f>TRUNC(H305*G305,2)</f>
        <v>32.450000000000003</v>
      </c>
    </row>
    <row r="306" spans="2:9" ht="13.5" thickBot="1">
      <c r="D306" s="68"/>
      <c r="E306" s="338"/>
      <c r="F306" s="339"/>
      <c r="G306" s="117"/>
      <c r="H306" s="215"/>
      <c r="I306" s="340"/>
    </row>
    <row r="307" spans="2:9">
      <c r="B307" s="303" t="s">
        <v>7010</v>
      </c>
      <c r="C307" s="297"/>
      <c r="D307" s="298"/>
      <c r="E307" s="294" t="s">
        <v>7194</v>
      </c>
      <c r="F307" s="295" t="s">
        <v>547</v>
      </c>
      <c r="G307" s="60"/>
      <c r="H307" s="61"/>
      <c r="I307" s="75">
        <f>TRUNC(SUM(I308:I310),2)</f>
        <v>1164.32</v>
      </c>
    </row>
    <row r="308" spans="2:9">
      <c r="B308" s="311" t="s">
        <v>564</v>
      </c>
      <c r="C308" s="312" t="s">
        <v>9</v>
      </c>
      <c r="D308" s="312">
        <v>88247</v>
      </c>
      <c r="E308" s="63" t="str">
        <f>IF($D308&lt;&gt;"",VLOOKUP($D308,'SINAPI-MT JULHO 2021'!$A$1:$G$114245,2,FALSE),"")</f>
        <v>AUXILIAR DE ELETRICISTA COM ENCARGOS COMPLEMENTARES</v>
      </c>
      <c r="F308" s="64" t="str">
        <f>IF($D308&lt;&gt;"",VLOOKUP($D308,'SINAPI-MT JULHO 2021'!$1:$1048576,3,FALSE),"")</f>
        <v>H</v>
      </c>
      <c r="G308" s="66">
        <v>0.4</v>
      </c>
      <c r="H308" s="73">
        <f>IF($D308&lt;&gt;"",VLOOKUP($D308,'SINAPI-MT JULHO 2021'!$1:$1048576,4,FALSE),"")</f>
        <v>14</v>
      </c>
      <c r="I308" s="337">
        <f>TRUNC(H308*G308,2)</f>
        <v>5.6</v>
      </c>
    </row>
    <row r="309" spans="2:9">
      <c r="B309" s="311" t="s">
        <v>564</v>
      </c>
      <c r="C309" s="312" t="s">
        <v>9</v>
      </c>
      <c r="D309" s="312">
        <v>88264</v>
      </c>
      <c r="E309" s="63" t="str">
        <f>IF($D309&lt;&gt;"",VLOOKUP($D309,'SINAPI-MT JULHO 2021'!$A$1:$G$114245,2,FALSE),"")</f>
        <v>ELETRICISTA COM ENCARGOS COMPLEMENTARES</v>
      </c>
      <c r="F309" s="64" t="str">
        <f>IF($D309&lt;&gt;"",VLOOKUP($D309,'SINAPI-MT JULHO 2021'!$1:$1048576,3,FALSE),"")</f>
        <v>H</v>
      </c>
      <c r="G309" s="182">
        <v>0.4</v>
      </c>
      <c r="H309" s="73">
        <f>IF($D309&lt;&gt;"",VLOOKUP($D309,'SINAPI-MT JULHO 2021'!$1:$1048576,4,FALSE),"")</f>
        <v>18.3</v>
      </c>
      <c r="I309" s="337">
        <f>TRUNC(H309*G309,2)</f>
        <v>7.32</v>
      </c>
    </row>
    <row r="310" spans="2:9">
      <c r="B310" s="311"/>
      <c r="C310" s="312" t="s">
        <v>563</v>
      </c>
      <c r="D310" s="312"/>
      <c r="E310" s="334" t="s">
        <v>7195</v>
      </c>
      <c r="F310" s="335" t="s">
        <v>27</v>
      </c>
      <c r="G310" s="182">
        <v>1</v>
      </c>
      <c r="H310" s="336">
        <v>1151.4000000000001</v>
      </c>
      <c r="I310" s="337">
        <f>TRUNC(H310*G310,2)</f>
        <v>1151.4000000000001</v>
      </c>
    </row>
    <row r="311" spans="2:9" ht="13.5" thickBot="1">
      <c r="B311" s="311"/>
      <c r="C311" s="312"/>
      <c r="D311" s="312"/>
      <c r="E311" s="334"/>
      <c r="F311" s="335"/>
      <c r="G311" s="182"/>
      <c r="H311" s="336"/>
      <c r="I311" s="337"/>
    </row>
    <row r="312" spans="2:9">
      <c r="B312" s="303" t="s">
        <v>7011</v>
      </c>
      <c r="C312" s="297"/>
      <c r="D312" s="298"/>
      <c r="E312" s="294" t="s">
        <v>7012</v>
      </c>
      <c r="F312" s="295" t="s">
        <v>547</v>
      </c>
      <c r="G312" s="60"/>
      <c r="H312" s="61"/>
      <c r="I312" s="75">
        <f>TRUNC(SUM(I313:I319),2)</f>
        <v>3188.4</v>
      </c>
    </row>
    <row r="313" spans="2:9">
      <c r="B313" s="311" t="s">
        <v>564</v>
      </c>
      <c r="C313" s="312" t="s">
        <v>9</v>
      </c>
      <c r="D313" s="312">
        <v>88247</v>
      </c>
      <c r="E313" s="63" t="str">
        <f>IF($D313&lt;&gt;"",VLOOKUP($D313,'SINAPI-MT JULHO 2021'!$A$1:$G$114245,2,FALSE),"")</f>
        <v>AUXILIAR DE ELETRICISTA COM ENCARGOS COMPLEMENTARES</v>
      </c>
      <c r="F313" s="64" t="str">
        <f>IF($D313&lt;&gt;"",VLOOKUP($D313,'SINAPI-MT JULHO 2021'!$1:$1048576,3,FALSE),"")</f>
        <v>H</v>
      </c>
      <c r="G313" s="66">
        <v>0.64100000000000001</v>
      </c>
      <c r="H313" s="73">
        <f>IF($D313&lt;&gt;"",VLOOKUP($D313,'SINAPI-MT JULHO 2021'!$1:$1048576,4,FALSE),"")</f>
        <v>14</v>
      </c>
      <c r="I313" s="337">
        <f t="shared" ref="I313:I319" si="55">TRUNC(H313*G313,2)</f>
        <v>8.9700000000000006</v>
      </c>
    </row>
    <row r="314" spans="2:9">
      <c r="B314" s="311" t="s">
        <v>564</v>
      </c>
      <c r="C314" s="312" t="s">
        <v>9</v>
      </c>
      <c r="D314" s="312">
        <v>88264</v>
      </c>
      <c r="E314" s="63" t="str">
        <f>IF($D314&lt;&gt;"",VLOOKUP($D314,'SINAPI-MT JULHO 2021'!$A$1:$G$114245,2,FALSE),"")</f>
        <v>ELETRICISTA COM ENCARGOS COMPLEMENTARES</v>
      </c>
      <c r="F314" s="64" t="str">
        <f>IF($D314&lt;&gt;"",VLOOKUP($D314,'SINAPI-MT JULHO 2021'!$1:$1048576,3,FALSE),"")</f>
        <v>H</v>
      </c>
      <c r="G314" s="182">
        <v>2.0840000000000001</v>
      </c>
      <c r="H314" s="73">
        <f>IF($D314&lt;&gt;"",VLOOKUP($D314,'SINAPI-MT JULHO 2021'!$1:$1048576,4,FALSE),"")</f>
        <v>18.3</v>
      </c>
      <c r="I314" s="337">
        <f t="shared" si="55"/>
        <v>38.130000000000003</v>
      </c>
    </row>
    <row r="315" spans="2:9" ht="38.25">
      <c r="B315" s="311" t="s">
        <v>564</v>
      </c>
      <c r="C315" s="312" t="s">
        <v>9</v>
      </c>
      <c r="D315" s="312">
        <v>5928</v>
      </c>
      <c r="E315" s="63" t="str">
        <f>IF($D315&lt;&gt;"",VLOOKUP($D315,'SINAPI-MT JULHO 2021'!$A$1:$G$114245,2,FALSE),"")</f>
        <v>GUINDAUTO HIDRÁULICO, CAPACIDADE MÁXIMA DE CARGA 6200 KG, MOMENTO MÁXIMO DE CARGA 11,7 TM, ALCANCE MÁXIMO HORIZONTAL 9,70 M, INCLUSIVE CAMINHÃO TOCO PBT 16.000 KG, POTÊNCIA DE 189 CV - CHP DIURNO. AF_06/2014</v>
      </c>
      <c r="F315" s="64" t="str">
        <f>IF($D315&lt;&gt;"",VLOOKUP($D315,'SINAPI-MT JULHO 2021'!$1:$1048576,3,FALSE),"")</f>
        <v>CHP</v>
      </c>
      <c r="G315" s="182">
        <v>0.18</v>
      </c>
      <c r="H315" s="73">
        <f>IF($D315&lt;&gt;"",VLOOKUP($D315,'SINAPI-MT JULHO 2021'!$1:$1048576,4,FALSE),"")</f>
        <v>189.61</v>
      </c>
      <c r="I315" s="337">
        <f t="shared" si="55"/>
        <v>34.119999999999997</v>
      </c>
    </row>
    <row r="316" spans="2:9">
      <c r="B316" s="311" t="s">
        <v>564</v>
      </c>
      <c r="C316" s="312" t="s">
        <v>9</v>
      </c>
      <c r="D316" s="312">
        <v>39746</v>
      </c>
      <c r="E316" s="63" t="str">
        <f>IF($D316&lt;&gt;"",VLOOKUP($D316,'SINAPI-MT JULHO 2021'!$A$1:$G$114245,2,FALSE),"")</f>
        <v xml:space="preserve">CHUMBADOR DE ACO, 1" X 600 MM, PARA POSTES DE ACO COM BASE, INCLUSO PORCA E ARRUELA                                                                                                                                                                                                                                                                                                                                                                                                                       </v>
      </c>
      <c r="F316" s="64" t="str">
        <f>IF($D316&lt;&gt;"",VLOOKUP($D316,'SINAPI-MT JULHO 2021'!$1:$1048576,3,FALSE),"")</f>
        <v xml:space="preserve">UN    </v>
      </c>
      <c r="G316" s="182">
        <v>4</v>
      </c>
      <c r="H316" s="73">
        <f>IF($D316&lt;&gt;"",VLOOKUP($D316,'SINAPI-MT JULHO 2021'!$1:$1048576,4,FALSE),"")</f>
        <v>172.81</v>
      </c>
      <c r="I316" s="337">
        <f t="shared" si="55"/>
        <v>691.24</v>
      </c>
    </row>
    <row r="317" spans="2:9">
      <c r="B317" s="311" t="s">
        <v>564</v>
      </c>
      <c r="C317" s="312" t="s">
        <v>9</v>
      </c>
      <c r="D317" s="312">
        <v>14165</v>
      </c>
      <c r="E317" s="63" t="str">
        <f>IF($D317&lt;&gt;"",VLOOKUP($D317,'SINAPI-MT JULHO 2021'!$A$1:$G$114245,2,FALSE),"")</f>
        <v xml:space="preserve">POSTE CONICO CONTINUO EM ACO GALVANIZADO, RETO, ENGASTADO,  H = 9 M, DIAMETRO INFERIOR = *145* MM                                                                                                                                                                                                                                                                                                                                                                                                         </v>
      </c>
      <c r="F317" s="64" t="str">
        <f>IF($D317&lt;&gt;"",VLOOKUP($D317,'SINAPI-MT JULHO 2021'!$1:$1048576,3,FALSE),"")</f>
        <v xml:space="preserve">UN    </v>
      </c>
      <c r="G317" s="182">
        <v>1</v>
      </c>
      <c r="H317" s="73">
        <f>IF($D317&lt;&gt;"",VLOOKUP($D317,'SINAPI-MT JULHO 2021'!$1:$1048576,4,FALSE),"")</f>
        <v>2288.63</v>
      </c>
      <c r="I317" s="337">
        <f t="shared" si="55"/>
        <v>2288.63</v>
      </c>
    </row>
    <row r="318" spans="2:9">
      <c r="B318" s="311" t="s">
        <v>564</v>
      </c>
      <c r="C318" s="312" t="s">
        <v>9</v>
      </c>
      <c r="D318" s="312">
        <v>863</v>
      </c>
      <c r="E318" s="63" t="str">
        <f>IF($D318&lt;&gt;"",VLOOKUP($D318,'SINAPI-MT JULHO 2021'!$A$1:$G$114245,2,FALSE),"")</f>
        <v xml:space="preserve">CABO DE COBRE NU 35 MM2 MEIO-DURO                                                                                                                                                                                                                                                                                                                                                                                                                                                                         </v>
      </c>
      <c r="F318" s="64" t="str">
        <f>IF($D318&lt;&gt;"",VLOOKUP($D318,'SINAPI-MT JULHO 2021'!$1:$1048576,3,FALSE),"")</f>
        <v xml:space="preserve">M     </v>
      </c>
      <c r="G318" s="182">
        <v>3</v>
      </c>
      <c r="H318" s="73">
        <f>IF($D318&lt;&gt;"",VLOOKUP($D318,'SINAPI-MT JULHO 2021'!$1:$1048576,4,FALSE),"")</f>
        <v>27.52</v>
      </c>
      <c r="I318" s="337">
        <f t="shared" si="55"/>
        <v>82.56</v>
      </c>
    </row>
    <row r="319" spans="2:9" ht="25.5">
      <c r="B319" s="311" t="s">
        <v>564</v>
      </c>
      <c r="C319" s="312" t="s">
        <v>9</v>
      </c>
      <c r="D319" s="312">
        <v>3380</v>
      </c>
      <c r="E319" s="63" t="str">
        <f>IF($D319&lt;&gt;"",VLOOKUP($D319,'SINAPI-MT JULHO 2021'!$A$1:$G$114245,2,FALSE),"")</f>
        <v xml:space="preserve">!EM PROCESSO DE DESATIVACAO! HASTE DE ATERRAMENTO EM ACO COM 3,00 M DE COMPRIMENTO E DN = 5/8", REVESTIDA COM BAIXA CAMADA DE COBRE, COM CONECTOR TIPO GRAMPO                                                                                                                                                                                                                                                                                                                                             </v>
      </c>
      <c r="F319" s="64" t="str">
        <f>IF($D319&lt;&gt;"",VLOOKUP($D319,'SINAPI-MT JULHO 2021'!$1:$1048576,3,FALSE),"")</f>
        <v xml:space="preserve">UN    </v>
      </c>
      <c r="G319" s="182">
        <v>1</v>
      </c>
      <c r="H319" s="73">
        <f>IF($D319&lt;&gt;"",VLOOKUP($D319,'SINAPI-MT JULHO 2021'!$1:$1048576,4,FALSE),"")</f>
        <v>44.75</v>
      </c>
      <c r="I319" s="337">
        <f t="shared" si="55"/>
        <v>44.75</v>
      </c>
    </row>
    <row r="320" spans="2:9" ht="13.5" thickBot="1">
      <c r="B320" s="341"/>
      <c r="D320" s="68"/>
      <c r="E320" s="338"/>
      <c r="F320" s="339"/>
      <c r="G320" s="44"/>
      <c r="H320" s="215"/>
      <c r="I320" s="17"/>
    </row>
    <row r="321" spans="2:9">
      <c r="B321" s="303" t="s">
        <v>7013</v>
      </c>
      <c r="C321" s="297"/>
      <c r="D321" s="298"/>
      <c r="E321" s="294" t="s">
        <v>7196</v>
      </c>
      <c r="F321" s="295" t="s">
        <v>547</v>
      </c>
      <c r="G321" s="60"/>
      <c r="H321" s="61"/>
      <c r="I321" s="75">
        <f>TRUNC(SUM(I322:I324),2)</f>
        <v>123.68</v>
      </c>
    </row>
    <row r="322" spans="2:9">
      <c r="B322" s="311" t="s">
        <v>564</v>
      </c>
      <c r="C322" s="312" t="s">
        <v>9</v>
      </c>
      <c r="D322" s="312">
        <v>88247</v>
      </c>
      <c r="E322" s="63" t="str">
        <f>IF($D322&lt;&gt;"",VLOOKUP($D322,'SINAPI-MT JULHO 2021'!$A$1:$G$114245,2,FALSE),"")</f>
        <v>AUXILIAR DE ELETRICISTA COM ENCARGOS COMPLEMENTARES</v>
      </c>
      <c r="F322" s="64" t="str">
        <f>IF($D322&lt;&gt;"",VLOOKUP($D322,'SINAPI-MT JULHO 2021'!$1:$1048576,3,FALSE),"")</f>
        <v>H</v>
      </c>
      <c r="G322" s="66">
        <v>0.4</v>
      </c>
      <c r="H322" s="73">
        <f>IF($D322&lt;&gt;"",VLOOKUP($D322,'SINAPI-MT JULHO 2021'!$1:$1048576,4,FALSE),"")</f>
        <v>14</v>
      </c>
      <c r="I322" s="337">
        <f>TRUNC(H322*G322,2)</f>
        <v>5.6</v>
      </c>
    </row>
    <row r="323" spans="2:9">
      <c r="B323" s="311" t="s">
        <v>564</v>
      </c>
      <c r="C323" s="312" t="s">
        <v>9</v>
      </c>
      <c r="D323" s="312">
        <v>88264</v>
      </c>
      <c r="E323" s="63" t="str">
        <f>IF($D323&lt;&gt;"",VLOOKUP($D323,'SINAPI-MT JULHO 2021'!$A$1:$G$114245,2,FALSE),"")</f>
        <v>ELETRICISTA COM ENCARGOS COMPLEMENTARES</v>
      </c>
      <c r="F323" s="64" t="str">
        <f>IF($D323&lt;&gt;"",VLOOKUP($D323,'SINAPI-MT JULHO 2021'!$1:$1048576,3,FALSE),"")</f>
        <v>H</v>
      </c>
      <c r="G323" s="66">
        <v>0.4</v>
      </c>
      <c r="H323" s="73">
        <f>IF($D323&lt;&gt;"",VLOOKUP($D323,'SINAPI-MT JULHO 2021'!$1:$1048576,4,FALSE),"")</f>
        <v>18.3</v>
      </c>
      <c r="I323" s="337">
        <f>TRUNC(H323*G323,2)</f>
        <v>7.32</v>
      </c>
    </row>
    <row r="324" spans="2:9">
      <c r="B324" s="311"/>
      <c r="C324" s="312" t="s">
        <v>563</v>
      </c>
      <c r="D324" s="312"/>
      <c r="E324" s="334" t="s">
        <v>7197</v>
      </c>
      <c r="F324" s="335" t="s">
        <v>547</v>
      </c>
      <c r="G324" s="182">
        <v>1</v>
      </c>
      <c r="H324" s="336">
        <v>110.76</v>
      </c>
      <c r="I324" s="337">
        <f>TRUNC(H324*G324,2)</f>
        <v>110.76</v>
      </c>
    </row>
    <row r="325" spans="2:9" ht="13.5" thickBot="1">
      <c r="B325" s="341"/>
      <c r="D325" s="68"/>
      <c r="E325" s="338"/>
      <c r="F325" s="339"/>
      <c r="G325" s="44"/>
      <c r="H325" s="215"/>
      <c r="I325" s="17"/>
    </row>
    <row r="326" spans="2:9" ht="25.5">
      <c r="B326" s="303" t="s">
        <v>7014</v>
      </c>
      <c r="C326" s="297"/>
      <c r="D326" s="298"/>
      <c r="E326" s="294" t="s">
        <v>7015</v>
      </c>
      <c r="F326" s="295" t="s">
        <v>547</v>
      </c>
      <c r="G326" s="60"/>
      <c r="H326" s="306"/>
      <c r="I326" s="342">
        <f>TRUNC(SUM(I327:L330),2)</f>
        <v>69.760000000000005</v>
      </c>
    </row>
    <row r="327" spans="2:9">
      <c r="B327" s="311"/>
      <c r="C327" s="312" t="s">
        <v>563</v>
      </c>
      <c r="D327" s="315"/>
      <c r="E327" s="334" t="s">
        <v>7016</v>
      </c>
      <c r="F327" s="335" t="s">
        <v>27</v>
      </c>
      <c r="G327" s="66">
        <v>1</v>
      </c>
      <c r="H327" s="336">
        <v>50.6</v>
      </c>
      <c r="I327" s="343">
        <f>TRUNC(H327*G327,2)</f>
        <v>50.6</v>
      </c>
    </row>
    <row r="328" spans="2:9" ht="25.5">
      <c r="B328" s="311" t="s">
        <v>6623</v>
      </c>
      <c r="C328" s="312" t="s">
        <v>9</v>
      </c>
      <c r="D328" s="315">
        <v>38773</v>
      </c>
      <c r="E328" s="63" t="str">
        <f>IF($D328&lt;&gt;"",VLOOKUP($D328,'SINAPI-MT JULHO 2021'!$A$1:$G$114245,2,FALSE),"")</f>
        <v xml:space="preserve">LUMINARIA DE TETO PLAFON/PLAFONIER EM PLASTICO COM BASE E27, POTENCIA MAXIMA 60 W (NAO INCLUI LAMPADA)                                                                                                                                                                                                                                                                                                                                                                                                    </v>
      </c>
      <c r="F328" s="64" t="str">
        <f>IF($D328&lt;&gt;"",VLOOKUP($D328,'SINAPI-MT JULHO 2021'!$1:$1048576,3,FALSE),"")</f>
        <v xml:space="preserve">UN    </v>
      </c>
      <c r="G328" s="182">
        <v>1</v>
      </c>
      <c r="H328" s="73">
        <f>IF($D328&lt;&gt;"",VLOOKUP($D328,'SINAPI-MT JULHO 2021'!$1:$1048576,4,FALSE),"")</f>
        <v>6.25</v>
      </c>
      <c r="I328" s="343">
        <f>TRUNC(H328*G328,2)</f>
        <v>6.25</v>
      </c>
    </row>
    <row r="329" spans="2:9">
      <c r="B329" s="311" t="s">
        <v>6623</v>
      </c>
      <c r="C329" s="312" t="s">
        <v>9</v>
      </c>
      <c r="D329" s="315">
        <v>88247</v>
      </c>
      <c r="E329" s="63" t="str">
        <f>IF($D329&lt;&gt;"",VLOOKUP($D329,'SINAPI-MT JULHO 2021'!$A$1:$G$114245,2,FALSE),"")</f>
        <v>AUXILIAR DE ELETRICISTA COM ENCARGOS COMPLEMENTARES</v>
      </c>
      <c r="F329" s="64" t="str">
        <f>IF($D329&lt;&gt;"",VLOOKUP($D329,'SINAPI-MT JULHO 2021'!$1:$1048576,3,FALSE),"")</f>
        <v>H</v>
      </c>
      <c r="G329" s="307">
        <v>0.22309999999999999</v>
      </c>
      <c r="H329" s="73">
        <f>IF($D329&lt;&gt;"",VLOOKUP($D329,'SINAPI-MT JULHO 2021'!$1:$1048576,4,FALSE),"")</f>
        <v>14</v>
      </c>
      <c r="I329" s="343">
        <f>TRUNC(H329*G329,2)</f>
        <v>3.12</v>
      </c>
    </row>
    <row r="330" spans="2:9">
      <c r="B330" s="311" t="s">
        <v>6623</v>
      </c>
      <c r="C330" s="312" t="s">
        <v>9</v>
      </c>
      <c r="D330" s="315">
        <v>88264</v>
      </c>
      <c r="E330" s="63" t="str">
        <f>IF($D330&lt;&gt;"",VLOOKUP($D330,'SINAPI-MT JULHO 2021'!$A$1:$G$114245,2,FALSE),"")</f>
        <v>ELETRICISTA COM ENCARGOS COMPLEMENTARES</v>
      </c>
      <c r="F330" s="64" t="str">
        <f>IF($D330&lt;&gt;"",VLOOKUP($D330,'SINAPI-MT JULHO 2021'!$1:$1048576,3,FALSE),"")</f>
        <v>H</v>
      </c>
      <c r="G330" s="307">
        <v>0.53549999999999998</v>
      </c>
      <c r="H330" s="73">
        <f>IF($D330&lt;&gt;"",VLOOKUP($D330,'SINAPI-MT JULHO 2021'!$1:$1048576,4,FALSE),"")</f>
        <v>18.3</v>
      </c>
      <c r="I330" s="343">
        <f>TRUNC(H330*G330,2)</f>
        <v>9.7899999999999991</v>
      </c>
    </row>
    <row r="331" spans="2:9" ht="13.5" thickBot="1">
      <c r="B331" s="53"/>
      <c r="D331" s="68"/>
      <c r="E331" s="338"/>
      <c r="F331" s="339"/>
      <c r="G331" s="44"/>
      <c r="H331" s="215"/>
      <c r="I331" s="344"/>
    </row>
    <row r="332" spans="2:9">
      <c r="B332" s="303" t="s">
        <v>7017</v>
      </c>
      <c r="C332" s="297"/>
      <c r="D332" s="298"/>
      <c r="E332" s="294" t="s">
        <v>7018</v>
      </c>
      <c r="F332" s="295" t="s">
        <v>547</v>
      </c>
      <c r="G332" s="60"/>
      <c r="H332" s="61"/>
      <c r="I332" s="75">
        <f>TRUNC(SUM(I333:I335),2)</f>
        <v>111.12</v>
      </c>
    </row>
    <row r="333" spans="2:9">
      <c r="B333" s="311" t="s">
        <v>564</v>
      </c>
      <c r="C333" s="312" t="s">
        <v>9</v>
      </c>
      <c r="D333" s="312">
        <v>88247</v>
      </c>
      <c r="E333" s="63" t="str">
        <f>IF($D333&lt;&gt;"",VLOOKUP($D333,'SINAPI-MT JULHO 2021'!$A$1:$G$114245,2,FALSE),"")</f>
        <v>AUXILIAR DE ELETRICISTA COM ENCARGOS COMPLEMENTARES</v>
      </c>
      <c r="F333" s="64" t="str">
        <f>IF($D333&lt;&gt;"",VLOOKUP($D333,'SINAPI-MT JULHO 2021'!$1:$1048576,3,FALSE),"")</f>
        <v>H</v>
      </c>
      <c r="G333" s="66">
        <v>0.3</v>
      </c>
      <c r="H333" s="73">
        <f>IF($D333&lt;&gt;"",VLOOKUP($D333,'SINAPI-MT JULHO 2021'!$1:$1048576,4,FALSE),"")</f>
        <v>14</v>
      </c>
      <c r="I333" s="337">
        <f>TRUNC(H333*G333,2)</f>
        <v>4.2</v>
      </c>
    </row>
    <row r="334" spans="2:9">
      <c r="B334" s="311" t="s">
        <v>564</v>
      </c>
      <c r="C334" s="312" t="s">
        <v>9</v>
      </c>
      <c r="D334" s="312">
        <v>88264</v>
      </c>
      <c r="E334" s="63" t="str">
        <f>IF($D334&lt;&gt;"",VLOOKUP($D334,'SINAPI-MT JULHO 2021'!$A$1:$G$114245,2,FALSE),"")</f>
        <v>ELETRICISTA COM ENCARGOS COMPLEMENTARES</v>
      </c>
      <c r="F334" s="64" t="str">
        <f>IF($D334&lt;&gt;"",VLOOKUP($D334,'SINAPI-MT JULHO 2021'!$1:$1048576,3,FALSE),"")</f>
        <v>H</v>
      </c>
      <c r="G334" s="182">
        <v>0.3</v>
      </c>
      <c r="H334" s="73">
        <f>IF($D334&lt;&gt;"",VLOOKUP($D334,'SINAPI-MT JULHO 2021'!$1:$1048576,4,FALSE),"")</f>
        <v>18.3</v>
      </c>
      <c r="I334" s="337">
        <f>TRUNC(H334*G334,2)</f>
        <v>5.49</v>
      </c>
    </row>
    <row r="335" spans="2:9">
      <c r="B335" s="311" t="s">
        <v>562</v>
      </c>
      <c r="C335" s="312" t="s">
        <v>9</v>
      </c>
      <c r="D335" s="312">
        <v>39467</v>
      </c>
      <c r="E335" s="63" t="str">
        <f>IF($D335&lt;&gt;"",VLOOKUP($D335,'SINAPI-MT JULHO 2021'!$A$1:$G$114245,2,FALSE),"")</f>
        <v xml:space="preserve">DISPOSITIVO DPS CLASSE II, 1 POLO, TENSAO MAXIMA DE 175 V, CORRENTE MAXIMA DE *45* KA (TIPO AC)                                                                                                                                                                                                                                                                                                                                                                                                           </v>
      </c>
      <c r="F335" s="64" t="str">
        <f>IF($D335&lt;&gt;"",VLOOKUP($D335,'SINAPI-MT JULHO 2021'!$1:$1048576,3,FALSE),"")</f>
        <v xml:space="preserve">UN    </v>
      </c>
      <c r="G335" s="182">
        <v>1</v>
      </c>
      <c r="H335" s="73">
        <f>IF($D335&lt;&gt;"",VLOOKUP($D335,'SINAPI-MT JULHO 2021'!$1:$1048576,4,FALSE),"")</f>
        <v>101.43</v>
      </c>
      <c r="I335" s="337">
        <f>TRUNC(H335*G335,2)</f>
        <v>101.43</v>
      </c>
    </row>
    <row r="336" spans="2:9" ht="13.5" thickBot="1">
      <c r="D336" s="68"/>
      <c r="E336" s="338"/>
      <c r="F336" s="339"/>
      <c r="G336" s="117"/>
      <c r="H336" s="215"/>
      <c r="I336" s="340"/>
    </row>
    <row r="337" spans="2:9">
      <c r="B337" s="303" t="s">
        <v>7019</v>
      </c>
      <c r="C337" s="297"/>
      <c r="D337" s="298"/>
      <c r="E337" s="294" t="s">
        <v>3496</v>
      </c>
      <c r="F337" s="295" t="s">
        <v>547</v>
      </c>
      <c r="G337" s="60"/>
      <c r="H337" s="61"/>
      <c r="I337" s="75">
        <f>TRUNC(SUM(I338:I340),2)</f>
        <v>5.2</v>
      </c>
    </row>
    <row r="338" spans="2:9">
      <c r="B338" s="311" t="s">
        <v>564</v>
      </c>
      <c r="C338" s="312" t="s">
        <v>9</v>
      </c>
      <c r="D338" s="312">
        <v>88247</v>
      </c>
      <c r="E338" s="63" t="str">
        <f>IF($D338&lt;&gt;"",VLOOKUP($D338,'SINAPI-MT JULHO 2021'!$A$1:$G$114245,2,FALSE),"")</f>
        <v>AUXILIAR DE ELETRICISTA COM ENCARGOS COMPLEMENTARES</v>
      </c>
      <c r="F338" s="64" t="str">
        <f>IF($D338&lt;&gt;"",VLOOKUP($D338,'SINAPI-MT JULHO 2021'!$1:$1048576,3,FALSE),"")</f>
        <v>H</v>
      </c>
      <c r="G338" s="66">
        <v>0.1</v>
      </c>
      <c r="H338" s="73">
        <f>IF($D338&lt;&gt;"",VLOOKUP($D338,'SINAPI-MT JULHO 2021'!$1:$1048576,4,FALSE),"")</f>
        <v>14</v>
      </c>
      <c r="I338" s="337">
        <f>TRUNC(H338*G338,2)</f>
        <v>1.4</v>
      </c>
    </row>
    <row r="339" spans="2:9">
      <c r="B339" s="311" t="s">
        <v>564</v>
      </c>
      <c r="C339" s="312" t="s">
        <v>9</v>
      </c>
      <c r="D339" s="312">
        <v>88264</v>
      </c>
      <c r="E339" s="63" t="str">
        <f>IF($D339&lt;&gt;"",VLOOKUP($D339,'SINAPI-MT JULHO 2021'!$A$1:$G$114245,2,FALSE),"")</f>
        <v>ELETRICISTA COM ENCARGOS COMPLEMENTARES</v>
      </c>
      <c r="F339" s="64" t="str">
        <f>IF($D339&lt;&gt;"",VLOOKUP($D339,'SINAPI-MT JULHO 2021'!$1:$1048576,3,FALSE),"")</f>
        <v>H</v>
      </c>
      <c r="G339" s="66">
        <v>0.1</v>
      </c>
      <c r="H339" s="73">
        <f>IF($D339&lt;&gt;"",VLOOKUP($D339,'SINAPI-MT JULHO 2021'!$1:$1048576,4,FALSE),"")</f>
        <v>18.3</v>
      </c>
      <c r="I339" s="337">
        <f>TRUNC(H339*G339,2)</f>
        <v>1.83</v>
      </c>
    </row>
    <row r="340" spans="2:9">
      <c r="B340" s="311" t="s">
        <v>562</v>
      </c>
      <c r="C340" s="312" t="s">
        <v>9</v>
      </c>
      <c r="D340" s="312">
        <v>38091</v>
      </c>
      <c r="E340" s="63" t="str">
        <f>IF($D340&lt;&gt;"",VLOOKUP($D340,'SINAPI-MT JULHO 2021'!$A$1:$G$114245,2,FALSE),"")</f>
        <v xml:space="preserve">ESPELHO / PLACA CEGA 4" X 2", PARA INSTALACAO DE TOMADAS E INTERRUPTORES                                                                                                                                                                                                                                                                                                                                                                                                                                  </v>
      </c>
      <c r="F340" s="64" t="str">
        <f>IF($D340&lt;&gt;"",VLOOKUP($D340,'SINAPI-MT JULHO 2021'!$1:$1048576,3,FALSE),"")</f>
        <v xml:space="preserve">UN    </v>
      </c>
      <c r="G340" s="182">
        <v>1</v>
      </c>
      <c r="H340" s="73">
        <f>IF($D340&lt;&gt;"",VLOOKUP($D340,'SINAPI-MT JULHO 2021'!$1:$1048576,4,FALSE),"")</f>
        <v>1.97</v>
      </c>
      <c r="I340" s="337">
        <f>TRUNC(H340*G340,2)</f>
        <v>1.97</v>
      </c>
    </row>
    <row r="341" spans="2:9" ht="13.5" thickBot="1">
      <c r="D341" s="68"/>
      <c r="E341" s="338"/>
      <c r="F341" s="339"/>
      <c r="G341" s="117"/>
      <c r="H341" s="215"/>
      <c r="I341" s="340"/>
    </row>
    <row r="342" spans="2:9">
      <c r="B342" s="303" t="s">
        <v>7020</v>
      </c>
      <c r="C342" s="297"/>
      <c r="D342" s="298"/>
      <c r="E342" s="294" t="s">
        <v>7198</v>
      </c>
      <c r="F342" s="295" t="s">
        <v>15</v>
      </c>
      <c r="G342" s="60"/>
      <c r="H342" s="61"/>
      <c r="I342" s="75">
        <f>TRUNC(SUM(I343:I345),2)</f>
        <v>23.82</v>
      </c>
    </row>
    <row r="343" spans="2:9">
      <c r="B343" s="311" t="s">
        <v>564</v>
      </c>
      <c r="C343" s="312" t="s">
        <v>9</v>
      </c>
      <c r="D343" s="312">
        <v>88247</v>
      </c>
      <c r="E343" s="63" t="str">
        <f>IF($D343&lt;&gt;"",VLOOKUP($D343,'SINAPI-MT JULHO 2021'!$A$1:$G$114245,2,FALSE),"")</f>
        <v>AUXILIAR DE ELETRICISTA COM ENCARGOS COMPLEMENTARES</v>
      </c>
      <c r="F343" s="64" t="str">
        <f>IF($D343&lt;&gt;"",VLOOKUP($D343,'SINAPI-MT JULHO 2021'!$1:$1048576,3,FALSE),"")</f>
        <v>H</v>
      </c>
      <c r="G343" s="66">
        <v>0.1</v>
      </c>
      <c r="H343" s="73">
        <f>IF($D343&lt;&gt;"",VLOOKUP($D343,'SINAPI-MT JULHO 2021'!$1:$1048576,4,FALSE),"")</f>
        <v>14</v>
      </c>
      <c r="I343" s="337">
        <f>TRUNC(H343*G343,2)</f>
        <v>1.4</v>
      </c>
    </row>
    <row r="344" spans="2:9">
      <c r="B344" s="311" t="s">
        <v>564</v>
      </c>
      <c r="C344" s="312" t="s">
        <v>9</v>
      </c>
      <c r="D344" s="312">
        <v>88264</v>
      </c>
      <c r="E344" s="63" t="str">
        <f>IF($D344&lt;&gt;"",VLOOKUP($D344,'SINAPI-MT JULHO 2021'!$A$1:$G$114245,2,FALSE),"")</f>
        <v>ELETRICISTA COM ENCARGOS COMPLEMENTARES</v>
      </c>
      <c r="F344" s="64" t="str">
        <f>IF($D344&lt;&gt;"",VLOOKUP($D344,'SINAPI-MT JULHO 2021'!$1:$1048576,3,FALSE),"")</f>
        <v>H</v>
      </c>
      <c r="G344" s="66">
        <v>0.1</v>
      </c>
      <c r="H344" s="73">
        <f>IF($D344&lt;&gt;"",VLOOKUP($D344,'SINAPI-MT JULHO 2021'!$1:$1048576,4,FALSE),"")</f>
        <v>18.3</v>
      </c>
      <c r="I344" s="337">
        <f>TRUNC(H344*G344,2)</f>
        <v>1.83</v>
      </c>
    </row>
    <row r="345" spans="2:9">
      <c r="B345" s="311"/>
      <c r="C345" s="312" t="s">
        <v>563</v>
      </c>
      <c r="D345" s="312"/>
      <c r="E345" s="334" t="s">
        <v>7198</v>
      </c>
      <c r="F345" s="335" t="s">
        <v>15</v>
      </c>
      <c r="G345" s="182">
        <v>1</v>
      </c>
      <c r="H345" s="336">
        <v>20.59</v>
      </c>
      <c r="I345" s="337">
        <f>TRUNC(H345*G345,2)</f>
        <v>20.59</v>
      </c>
    </row>
    <row r="346" spans="2:9" ht="13.5" thickBot="1">
      <c r="D346" s="68"/>
      <c r="E346" s="338"/>
      <c r="F346" s="339"/>
      <c r="G346" s="117"/>
      <c r="H346" s="215"/>
      <c r="I346" s="340"/>
    </row>
    <row r="347" spans="2:9">
      <c r="B347" s="303" t="s">
        <v>7021</v>
      </c>
      <c r="C347" s="297"/>
      <c r="D347" s="298"/>
      <c r="E347" s="294" t="s">
        <v>7199</v>
      </c>
      <c r="F347" s="295" t="s">
        <v>27</v>
      </c>
      <c r="G347" s="60"/>
      <c r="H347" s="61"/>
      <c r="I347" s="75">
        <f>TRUNC(SUM(I348:I350),2)</f>
        <v>260.44</v>
      </c>
    </row>
    <row r="348" spans="2:9">
      <c r="B348" s="311" t="s">
        <v>564</v>
      </c>
      <c r="C348" s="312" t="s">
        <v>9</v>
      </c>
      <c r="D348" s="312">
        <v>88247</v>
      </c>
      <c r="E348" s="63" t="str">
        <f>IF($D348&lt;&gt;"",VLOOKUP($D348,'SINAPI-MT JULHO 2021'!$A$1:$G$114245,2,FALSE),"")</f>
        <v>AUXILIAR DE ELETRICISTA COM ENCARGOS COMPLEMENTARES</v>
      </c>
      <c r="F348" s="64" t="str">
        <f>IF($D348&lt;&gt;"",VLOOKUP($D348,'SINAPI-MT JULHO 2021'!$1:$1048576,3,FALSE),"")</f>
        <v>H</v>
      </c>
      <c r="G348" s="66">
        <v>0.3</v>
      </c>
      <c r="H348" s="73">
        <f>IF($D348&lt;&gt;"",VLOOKUP($D348,'SINAPI-MT JULHO 2021'!$1:$1048576,4,FALSE),"")</f>
        <v>14</v>
      </c>
      <c r="I348" s="337">
        <f>TRUNC(H348*G348,2)</f>
        <v>4.2</v>
      </c>
    </row>
    <row r="349" spans="2:9">
      <c r="B349" s="311" t="s">
        <v>564</v>
      </c>
      <c r="C349" s="312" t="s">
        <v>9</v>
      </c>
      <c r="D349" s="312">
        <v>88264</v>
      </c>
      <c r="E349" s="63" t="str">
        <f>IF($D349&lt;&gt;"",VLOOKUP($D349,'SINAPI-MT JULHO 2021'!$A$1:$G$114245,2,FALSE),"")</f>
        <v>ELETRICISTA COM ENCARGOS COMPLEMENTARES</v>
      </c>
      <c r="F349" s="64" t="str">
        <f>IF($D349&lt;&gt;"",VLOOKUP($D349,'SINAPI-MT JULHO 2021'!$1:$1048576,3,FALSE),"")</f>
        <v>H</v>
      </c>
      <c r="G349" s="66">
        <v>0.3</v>
      </c>
      <c r="H349" s="73">
        <f>IF($D349&lt;&gt;"",VLOOKUP($D349,'SINAPI-MT JULHO 2021'!$1:$1048576,4,FALSE),"")</f>
        <v>18.3</v>
      </c>
      <c r="I349" s="337">
        <f>TRUNC(H349*G349,2)</f>
        <v>5.49</v>
      </c>
    </row>
    <row r="350" spans="2:9">
      <c r="B350" s="311"/>
      <c r="C350" s="312" t="s">
        <v>563</v>
      </c>
      <c r="D350" s="312"/>
      <c r="E350" s="334" t="s">
        <v>7200</v>
      </c>
      <c r="F350" s="335" t="s">
        <v>27</v>
      </c>
      <c r="G350" s="182">
        <v>1</v>
      </c>
      <c r="H350" s="336">
        <v>250.75</v>
      </c>
      <c r="I350" s="337">
        <f>TRUNC(H350*G350,2)</f>
        <v>250.75</v>
      </c>
    </row>
    <row r="351" spans="2:9" ht="13.5" thickBot="1">
      <c r="D351" s="68"/>
      <c r="E351" s="338"/>
      <c r="F351" s="339"/>
      <c r="G351" s="117"/>
      <c r="H351" s="215"/>
      <c r="I351" s="340"/>
    </row>
    <row r="352" spans="2:9">
      <c r="B352" s="303" t="s">
        <v>7022</v>
      </c>
      <c r="C352" s="297"/>
      <c r="D352" s="298"/>
      <c r="E352" s="294" t="s">
        <v>7201</v>
      </c>
      <c r="F352" s="295" t="s">
        <v>27</v>
      </c>
      <c r="G352" s="60"/>
      <c r="H352" s="61"/>
      <c r="I352" s="75">
        <f>TRUNC(SUM(I353:I357),2)</f>
        <v>302.16000000000003</v>
      </c>
    </row>
    <row r="353" spans="2:9">
      <c r="B353" s="311" t="s">
        <v>564</v>
      </c>
      <c r="C353" s="312" t="s">
        <v>9</v>
      </c>
      <c r="D353" s="312">
        <v>88247</v>
      </c>
      <c r="E353" s="63" t="str">
        <f>IF($D353&lt;&gt;"",VLOOKUP($D353,'SINAPI-MT JULHO 2021'!$A$1:$G$114245,2,FALSE),"")</f>
        <v>AUXILIAR DE ELETRICISTA COM ENCARGOS COMPLEMENTARES</v>
      </c>
      <c r="F353" s="64" t="str">
        <f>IF($D353&lt;&gt;"",VLOOKUP($D353,'SINAPI-MT JULHO 2021'!$1:$1048576,3,FALSE),"")</f>
        <v>H</v>
      </c>
      <c r="G353" s="66">
        <v>0.3</v>
      </c>
      <c r="H353" s="73">
        <f>IF($D353&lt;&gt;"",VLOOKUP($D353,'SINAPI-MT JULHO 2021'!$1:$1048576,4,FALSE),"")</f>
        <v>14</v>
      </c>
      <c r="I353" s="337">
        <f>TRUNC(H353*G353,2)</f>
        <v>4.2</v>
      </c>
    </row>
    <row r="354" spans="2:9">
      <c r="B354" s="311" t="s">
        <v>564</v>
      </c>
      <c r="C354" s="312" t="s">
        <v>9</v>
      </c>
      <c r="D354" s="312">
        <v>88264</v>
      </c>
      <c r="E354" s="63" t="str">
        <f>IF($D354&lt;&gt;"",VLOOKUP($D354,'SINAPI-MT JULHO 2021'!$A$1:$G$114245,2,FALSE),"")</f>
        <v>ELETRICISTA COM ENCARGOS COMPLEMENTARES</v>
      </c>
      <c r="F354" s="64" t="str">
        <f>IF($D354&lt;&gt;"",VLOOKUP($D354,'SINAPI-MT JULHO 2021'!$1:$1048576,3,FALSE),"")</f>
        <v>H</v>
      </c>
      <c r="G354" s="66">
        <v>0.3</v>
      </c>
      <c r="H354" s="73">
        <f>IF($D354&lt;&gt;"",VLOOKUP($D354,'SINAPI-MT JULHO 2021'!$1:$1048576,4,FALSE),"")</f>
        <v>18.3</v>
      </c>
      <c r="I354" s="337">
        <f>TRUNC(H354*G354,2)</f>
        <v>5.49</v>
      </c>
    </row>
    <row r="355" spans="2:9">
      <c r="B355" s="311" t="s">
        <v>564</v>
      </c>
      <c r="C355" s="312" t="s">
        <v>9</v>
      </c>
      <c r="D355" s="312">
        <v>1652</v>
      </c>
      <c r="E355" s="63" t="str">
        <f>IF($D355&lt;&gt;"",VLOOKUP($D355,'SINAPI-MT JULHO 2021'!$A$1:$G$114245,2,FALSE),"")</f>
        <v xml:space="preserve">CRUZETA DE FERRO GALVANIZADO, COM ROSCA BSP, DE 3"                                                                                                                                                                                                                                                                                                                                                                                                                                                        </v>
      </c>
      <c r="F355" s="64" t="str">
        <f>IF($D355&lt;&gt;"",VLOOKUP($D355,'SINAPI-MT JULHO 2021'!$1:$1048576,3,FALSE),"")</f>
        <v xml:space="preserve">UN    </v>
      </c>
      <c r="G355" s="66">
        <v>1</v>
      </c>
      <c r="H355" s="73">
        <f>IF($D355&lt;&gt;"",VLOOKUP($D355,'SINAPI-MT JULHO 2021'!$1:$1048576,4,FALSE),"")</f>
        <v>205.86</v>
      </c>
      <c r="I355" s="337">
        <f>TRUNC(H355*G355,2)</f>
        <v>205.86</v>
      </c>
    </row>
    <row r="356" spans="2:9" ht="25.5">
      <c r="B356" s="311" t="s">
        <v>564</v>
      </c>
      <c r="C356" s="312" t="s">
        <v>9</v>
      </c>
      <c r="D356" s="312">
        <v>100861</v>
      </c>
      <c r="E356" s="63" t="str">
        <f>IF($D356&lt;&gt;"",VLOOKUP($D356,'SINAPI-MT JULHO 2021'!$A$1:$G$114245,2,FALSE),"")</f>
        <v>SUPORTE MÃO FRANCESA EM AÇO, ABAS IGUAIS 30 CM, CAPACIDADE MINIMA 60 KG, BRANCO - FORNECIMENTO E INSTALAÇÃO. AF_01/2020</v>
      </c>
      <c r="F356" s="64" t="str">
        <f>IF($D356&lt;&gt;"",VLOOKUP($D356,'SINAPI-MT JULHO 2021'!$1:$1048576,3,FALSE),"")</f>
        <v>UN</v>
      </c>
      <c r="G356" s="66">
        <v>2</v>
      </c>
      <c r="H356" s="73">
        <f>IF($D356&lt;&gt;"",VLOOKUP($D356,'SINAPI-MT JULHO 2021'!$1:$1048576,4,FALSE),"")</f>
        <v>33.03</v>
      </c>
      <c r="I356" s="337">
        <f>TRUNC(H356*G356,2)</f>
        <v>66.06</v>
      </c>
    </row>
    <row r="357" spans="2:9" ht="25.5">
      <c r="B357" s="311" t="s">
        <v>564</v>
      </c>
      <c r="C357" s="312" t="s">
        <v>9</v>
      </c>
      <c r="D357" s="312">
        <v>430</v>
      </c>
      <c r="E357" s="63" t="str">
        <f>IF($D357&lt;&gt;"",VLOOKUP($D357,'SINAPI-MT JULHO 2021'!$A$1:$G$114245,2,FALSE),"")</f>
        <v xml:space="preserve">PARAFUSO M16 EM ACO GALVANIZADO, COMPRIMENTO = 125 MM, DIAMETRO = 16 MM, ROSCA MAQUINA, CABECA QUADRADA                                                                                                                                                                                                                                                                                                                                                                                                   </v>
      </c>
      <c r="F357" s="64" t="str">
        <f>IF($D357&lt;&gt;"",VLOOKUP($D357,'SINAPI-MT JULHO 2021'!$1:$1048576,3,FALSE),"")</f>
        <v xml:space="preserve">UN    </v>
      </c>
      <c r="G357" s="66">
        <v>3</v>
      </c>
      <c r="H357" s="73">
        <f>IF($D357&lt;&gt;"",VLOOKUP($D357,'SINAPI-MT JULHO 2021'!$1:$1048576,4,FALSE),"")</f>
        <v>6.85</v>
      </c>
      <c r="I357" s="337">
        <f>TRUNC(H357*G357,2)</f>
        <v>20.55</v>
      </c>
    </row>
    <row r="358" spans="2:9" ht="13.5" thickBot="1">
      <c r="D358" s="68"/>
      <c r="E358" s="338"/>
      <c r="F358" s="339"/>
      <c r="G358" s="169"/>
      <c r="H358" s="215"/>
      <c r="I358" s="340"/>
    </row>
    <row r="359" spans="2:9">
      <c r="B359" s="303" t="s">
        <v>7023</v>
      </c>
      <c r="C359" s="297"/>
      <c r="D359" s="298"/>
      <c r="E359" s="294" t="s">
        <v>7202</v>
      </c>
      <c r="F359" s="295" t="s">
        <v>27</v>
      </c>
      <c r="G359" s="60"/>
      <c r="H359" s="61"/>
      <c r="I359" s="75">
        <f>TRUNC(SUM(I360:I363),2)</f>
        <v>375.16</v>
      </c>
    </row>
    <row r="360" spans="2:9">
      <c r="B360" s="311" t="s">
        <v>564</v>
      </c>
      <c r="C360" s="312" t="s">
        <v>9</v>
      </c>
      <c r="D360" s="312">
        <v>88247</v>
      </c>
      <c r="E360" s="63" t="str">
        <f>IF($D360&lt;&gt;"",VLOOKUP($D360,'SINAPI-MT JULHO 2021'!$A$1:$G$114245,2,FALSE),"")</f>
        <v>AUXILIAR DE ELETRICISTA COM ENCARGOS COMPLEMENTARES</v>
      </c>
      <c r="F360" s="64" t="str">
        <f>IF($D360&lt;&gt;"",VLOOKUP($D360,'SINAPI-MT JULHO 2021'!$1:$1048576,3,FALSE),"")</f>
        <v>H</v>
      </c>
      <c r="G360" s="66">
        <v>0.3</v>
      </c>
      <c r="H360" s="73">
        <f>IF($D360&lt;&gt;"",VLOOKUP($D360,'SINAPI-MT JULHO 2021'!$1:$1048576,4,FALSE),"")</f>
        <v>14</v>
      </c>
      <c r="I360" s="337">
        <f>TRUNC(H360*G360,2)</f>
        <v>4.2</v>
      </c>
    </row>
    <row r="361" spans="2:9">
      <c r="B361" s="311" t="s">
        <v>564</v>
      </c>
      <c r="C361" s="312" t="s">
        <v>9</v>
      </c>
      <c r="D361" s="312">
        <v>88264</v>
      </c>
      <c r="E361" s="63" t="str">
        <f>IF($D361&lt;&gt;"",VLOOKUP($D361,'SINAPI-MT JULHO 2021'!$A$1:$G$114245,2,FALSE),"")</f>
        <v>ELETRICISTA COM ENCARGOS COMPLEMENTARES</v>
      </c>
      <c r="F361" s="64" t="str">
        <f>IF($D361&lt;&gt;"",VLOOKUP($D361,'SINAPI-MT JULHO 2021'!$1:$1048576,3,FALSE),"")</f>
        <v>H</v>
      </c>
      <c r="G361" s="66">
        <v>0.3</v>
      </c>
      <c r="H361" s="73">
        <f>IF($D361&lt;&gt;"",VLOOKUP($D361,'SINAPI-MT JULHO 2021'!$1:$1048576,4,FALSE),"")</f>
        <v>18.3</v>
      </c>
      <c r="I361" s="337">
        <f>TRUNC(H361*G361,2)</f>
        <v>5.49</v>
      </c>
    </row>
    <row r="362" spans="2:9">
      <c r="B362" s="311" t="s">
        <v>564</v>
      </c>
      <c r="C362" s="312" t="s">
        <v>9</v>
      </c>
      <c r="D362" s="312">
        <v>2391</v>
      </c>
      <c r="E362" s="63" t="str">
        <f>IF($D362&lt;&gt;"",VLOOKUP($D362,'SINAPI-MT JULHO 2021'!$A$1:$G$114245,2,FALSE),"")</f>
        <v xml:space="preserve">DISJUNTOR TERMOMAGNETICO TRIPOLAR 125A                                                                                                                                                                                                                                                                                                                                                                                                                                                                    </v>
      </c>
      <c r="F362" s="64" t="str">
        <f>IF($D362&lt;&gt;"",VLOOKUP($D362,'SINAPI-MT JULHO 2021'!$1:$1048576,3,FALSE),"")</f>
        <v xml:space="preserve">UN    </v>
      </c>
      <c r="G362" s="66">
        <v>1</v>
      </c>
      <c r="H362" s="73">
        <f>IF($D362&lt;&gt;"",VLOOKUP($D362,'SINAPI-MT JULHO 2021'!$1:$1048576,4,FALSE),"")</f>
        <v>360.85</v>
      </c>
      <c r="I362" s="337">
        <f>TRUNC(H362*G362,2)</f>
        <v>360.85</v>
      </c>
    </row>
    <row r="363" spans="2:9" ht="25.5">
      <c r="B363" s="311" t="s">
        <v>564</v>
      </c>
      <c r="C363" s="312" t="s">
        <v>9</v>
      </c>
      <c r="D363" s="312">
        <v>1575</v>
      </c>
      <c r="E363" s="63" t="str">
        <f>IF($D363&lt;&gt;"",VLOOKUP($D363,'SINAPI-MT JULHO 2021'!$A$1:$G$114245,2,FALSE),"")</f>
        <v xml:space="preserve">TERMINAL A COMPRESSAO EM COBRE ESTANHADO PARA CABO 16 MM2, 1 FURO E 1 COMPRESSAO, PARA PARAFUSO DE FIXACAO M6                                                                                                                                                                                                                                                                                                                                                                                             </v>
      </c>
      <c r="F363" s="64" t="str">
        <f>IF($D363&lt;&gt;"",VLOOKUP($D363,'SINAPI-MT JULHO 2021'!$1:$1048576,3,FALSE),"")</f>
        <v xml:space="preserve">UN    </v>
      </c>
      <c r="G363" s="66">
        <v>3</v>
      </c>
      <c r="H363" s="73">
        <f>IF($D363&lt;&gt;"",VLOOKUP($D363,'SINAPI-MT JULHO 2021'!$1:$1048576,4,FALSE),"")</f>
        <v>1.54</v>
      </c>
      <c r="I363" s="337">
        <f>TRUNC(H363*G363,2)</f>
        <v>4.62</v>
      </c>
    </row>
    <row r="364" spans="2:9" ht="13.5" thickBot="1">
      <c r="D364" s="68"/>
      <c r="E364" s="338"/>
      <c r="F364" s="339"/>
      <c r="G364" s="169"/>
      <c r="H364" s="215"/>
      <c r="I364" s="340"/>
    </row>
    <row r="365" spans="2:9">
      <c r="B365" s="303" t="s">
        <v>7024</v>
      </c>
      <c r="C365" s="297"/>
      <c r="D365" s="298"/>
      <c r="E365" s="294" t="s">
        <v>3495</v>
      </c>
      <c r="F365" s="295" t="s">
        <v>27</v>
      </c>
      <c r="G365" s="60"/>
      <c r="H365" s="61"/>
      <c r="I365" s="75">
        <f>TRUNC(SUM(I366:I368),2)</f>
        <v>154.72999999999999</v>
      </c>
    </row>
    <row r="366" spans="2:9">
      <c r="B366" s="311" t="s">
        <v>564</v>
      </c>
      <c r="C366" s="312" t="s">
        <v>9</v>
      </c>
      <c r="D366" s="312">
        <v>88247</v>
      </c>
      <c r="E366" s="63" t="str">
        <f>IF($D366&lt;&gt;"",VLOOKUP($D366,'SINAPI-MT JULHO 2021'!$A$1:$G$114245,2,FALSE),"")</f>
        <v>AUXILIAR DE ELETRICISTA COM ENCARGOS COMPLEMENTARES</v>
      </c>
      <c r="F366" s="64" t="str">
        <f>IF($D366&lt;&gt;"",VLOOKUP($D366,'SINAPI-MT JULHO 2021'!$1:$1048576,3,FALSE),"")</f>
        <v>H</v>
      </c>
      <c r="G366" s="66">
        <v>0.3</v>
      </c>
      <c r="H366" s="73">
        <f>IF($D366&lt;&gt;"",VLOOKUP($D366,'SINAPI-MT JULHO 2021'!$1:$1048576,4,FALSE),"")</f>
        <v>14</v>
      </c>
      <c r="I366" s="337">
        <f>TRUNC(H366*G366,2)</f>
        <v>4.2</v>
      </c>
    </row>
    <row r="367" spans="2:9">
      <c r="B367" s="311" t="s">
        <v>564</v>
      </c>
      <c r="C367" s="312" t="s">
        <v>9</v>
      </c>
      <c r="D367" s="312">
        <v>88264</v>
      </c>
      <c r="E367" s="63" t="str">
        <f>IF($D367&lt;&gt;"",VLOOKUP($D367,'SINAPI-MT JULHO 2021'!$A$1:$G$114245,2,FALSE),"")</f>
        <v>ELETRICISTA COM ENCARGOS COMPLEMENTARES</v>
      </c>
      <c r="F367" s="64" t="str">
        <f>IF($D367&lt;&gt;"",VLOOKUP($D367,'SINAPI-MT JULHO 2021'!$1:$1048576,3,FALSE),"")</f>
        <v>H</v>
      </c>
      <c r="G367" s="66">
        <v>0.3</v>
      </c>
      <c r="H367" s="73">
        <f>IF($D367&lt;&gt;"",VLOOKUP($D367,'SINAPI-MT JULHO 2021'!$1:$1048576,4,FALSE),"")</f>
        <v>18.3</v>
      </c>
      <c r="I367" s="337">
        <f>TRUNC(H367*G367,2)</f>
        <v>5.49</v>
      </c>
    </row>
    <row r="368" spans="2:9">
      <c r="B368" s="311" t="s">
        <v>564</v>
      </c>
      <c r="C368" s="312" t="s">
        <v>9</v>
      </c>
      <c r="D368" s="312">
        <v>39445</v>
      </c>
      <c r="E368" s="63" t="str">
        <f>IF($D368&lt;&gt;"",VLOOKUP($D368,'SINAPI-MT JULHO 2021'!$A$1:$G$114245,2,FALSE),"")</f>
        <v xml:space="preserve">DISPOSITIVO DR, 2 POLOS, SENSIBILIDADE DE 30 MA, CORRENTE DE 25 A, TIPO AC                                                                                                                                                                                                                                                                                                                                                                                                                                </v>
      </c>
      <c r="F368" s="64" t="str">
        <f>IF($D368&lt;&gt;"",VLOOKUP($D368,'SINAPI-MT JULHO 2021'!$1:$1048576,3,FALSE),"")</f>
        <v xml:space="preserve">UN    </v>
      </c>
      <c r="G368" s="66">
        <v>1</v>
      </c>
      <c r="H368" s="73">
        <f>IF($D368&lt;&gt;"",VLOOKUP($D368,'SINAPI-MT JULHO 2021'!$1:$1048576,4,FALSE),"")</f>
        <v>145.04</v>
      </c>
      <c r="I368" s="337">
        <f>TRUNC(H368*G368,2)</f>
        <v>145.04</v>
      </c>
    </row>
    <row r="369" spans="2:9" ht="13.5" thickBot="1">
      <c r="D369" s="68"/>
      <c r="E369" s="338"/>
      <c r="F369" s="339"/>
      <c r="G369" s="169"/>
      <c r="H369" s="215"/>
      <c r="I369" s="340"/>
    </row>
    <row r="370" spans="2:9">
      <c r="B370" s="303" t="s">
        <v>7025</v>
      </c>
      <c r="C370" s="297"/>
      <c r="D370" s="298"/>
      <c r="E370" s="294" t="s">
        <v>6651</v>
      </c>
      <c r="F370" s="295" t="s">
        <v>27</v>
      </c>
      <c r="G370" s="60"/>
      <c r="H370" s="61"/>
      <c r="I370" s="75">
        <f>TRUNC(SUM(I371:I373),2)</f>
        <v>10.78</v>
      </c>
    </row>
    <row r="371" spans="2:9">
      <c r="B371" s="311" t="s">
        <v>564</v>
      </c>
      <c r="C371" s="312" t="s">
        <v>9</v>
      </c>
      <c r="D371" s="312">
        <v>88247</v>
      </c>
      <c r="E371" s="63" t="str">
        <f>IF($D371&lt;&gt;"",VLOOKUP($D371,'SINAPI-MT JULHO 2021'!$A$1:$G$114245,2,FALSE),"")</f>
        <v>AUXILIAR DE ELETRICISTA COM ENCARGOS COMPLEMENTARES</v>
      </c>
      <c r="F371" s="64" t="str">
        <f>IF($D371&lt;&gt;"",VLOOKUP($D371,'SINAPI-MT JULHO 2021'!$1:$1048576,3,FALSE),"")</f>
        <v>H</v>
      </c>
      <c r="G371" s="66">
        <v>0.1</v>
      </c>
      <c r="H371" s="73">
        <f>IF($D371&lt;&gt;"",VLOOKUP($D371,'SINAPI-MT JULHO 2021'!$1:$1048576,4,FALSE),"")</f>
        <v>14</v>
      </c>
      <c r="I371" s="337">
        <f>TRUNC(H371*G371,2)</f>
        <v>1.4</v>
      </c>
    </row>
    <row r="372" spans="2:9">
      <c r="B372" s="311" t="s">
        <v>564</v>
      </c>
      <c r="C372" s="312" t="s">
        <v>9</v>
      </c>
      <c r="D372" s="312">
        <v>88264</v>
      </c>
      <c r="E372" s="63" t="str">
        <f>IF($D372&lt;&gt;"",VLOOKUP($D372,'SINAPI-MT JULHO 2021'!$A$1:$G$114245,2,FALSE),"")</f>
        <v>ELETRICISTA COM ENCARGOS COMPLEMENTARES</v>
      </c>
      <c r="F372" s="64" t="str">
        <f>IF($D372&lt;&gt;"",VLOOKUP($D372,'SINAPI-MT JULHO 2021'!$1:$1048576,3,FALSE),"")</f>
        <v>H</v>
      </c>
      <c r="G372" s="66">
        <v>0.1</v>
      </c>
      <c r="H372" s="73">
        <f>IF($D372&lt;&gt;"",VLOOKUP($D372,'SINAPI-MT JULHO 2021'!$1:$1048576,4,FALSE),"")</f>
        <v>18.3</v>
      </c>
      <c r="I372" s="337">
        <f>TRUNC(H372*G372,2)</f>
        <v>1.83</v>
      </c>
    </row>
    <row r="373" spans="2:9">
      <c r="B373" s="311"/>
      <c r="C373" s="312" t="s">
        <v>563</v>
      </c>
      <c r="D373" s="312"/>
      <c r="E373" s="334" t="s">
        <v>6651</v>
      </c>
      <c r="F373" s="335" t="s">
        <v>27</v>
      </c>
      <c r="G373" s="66">
        <v>1</v>
      </c>
      <c r="H373" s="336">
        <v>7.55</v>
      </c>
      <c r="I373" s="337">
        <f>TRUNC(H373*G373,2)</f>
        <v>7.55</v>
      </c>
    </row>
    <row r="374" spans="2:9">
      <c r="E374" s="338"/>
      <c r="F374" s="339"/>
      <c r="G374" s="345"/>
      <c r="H374" s="346"/>
      <c r="I374" s="347"/>
    </row>
    <row r="375" spans="2:9" ht="25.5">
      <c r="B375" s="308" t="s">
        <v>7026</v>
      </c>
      <c r="C375" s="297"/>
      <c r="D375" s="298"/>
      <c r="E375" s="294" t="s">
        <v>7203</v>
      </c>
      <c r="F375" s="295" t="s">
        <v>641</v>
      </c>
      <c r="G375" s="60"/>
      <c r="H375" s="306"/>
      <c r="I375" s="342">
        <f>(SUM(I376:I377))</f>
        <v>3222.12</v>
      </c>
    </row>
    <row r="376" spans="2:9" ht="25.5">
      <c r="B376" s="311" t="s">
        <v>564</v>
      </c>
      <c r="C376" s="304" t="s">
        <v>9</v>
      </c>
      <c r="D376" s="315">
        <v>101506</v>
      </c>
      <c r="E376" s="63" t="str">
        <f>IF($D376&lt;&gt;"",VLOOKUP($D376,'SINAPI-MT JULHO 2021'!$A$1:$G$114245,2,FALSE),"")</f>
        <v>ENTRADA DE ENERGIA ELÉTRICA, AÉREA, TRIFÁSICA, COM CAIXA DE SOBREPOR, CABO DE 16 MM2 E DISJUNTOR DIN 50A (NÃO INCLUSO O POSTE DE CONCRETO). AF_07/2020_P</v>
      </c>
      <c r="F376" s="64" t="str">
        <f>IF($D376&lt;&gt;"",VLOOKUP($D376,'SINAPI-MT JULHO 2021'!$1:$1048576,3,FALSE),"")</f>
        <v>UN</v>
      </c>
      <c r="G376" s="66">
        <v>1</v>
      </c>
      <c r="H376" s="73">
        <f>IF($D376&lt;&gt;"",VLOOKUP($D376,'SINAPI-MT JULHO 2021'!$1:$1048576,4,FALSE),"")</f>
        <v>1570.11</v>
      </c>
      <c r="I376" s="343">
        <f t="shared" ref="I376:I377" si="56">TRUNC(H376*G376,2)</f>
        <v>1570.11</v>
      </c>
    </row>
    <row r="377" spans="2:9">
      <c r="B377" s="311" t="s">
        <v>562</v>
      </c>
      <c r="C377" s="304" t="s">
        <v>9</v>
      </c>
      <c r="D377" s="315">
        <v>14166</v>
      </c>
      <c r="E377" s="63" t="str">
        <f>IF($D377&lt;&gt;"",VLOOKUP($D377,'SINAPI-MT JULHO 2021'!$A$1:$G$114245,2,FALSE),"")</f>
        <v xml:space="preserve">POSTE CONICO CONTINUO EM ACO GALVANIZADO, RETO, ENGASTADO,  H = 7 M, DIAMETRO INFERIOR = *125* MM                                                                                                                                                                                                                                                                                                                                                                                                         </v>
      </c>
      <c r="F377" s="64" t="str">
        <f>IF($D377&lt;&gt;"",VLOOKUP($D377,'SINAPI-MT JULHO 2021'!$1:$1048576,3,FALSE),"")</f>
        <v xml:space="preserve">UN    </v>
      </c>
      <c r="G377" s="66">
        <v>1</v>
      </c>
      <c r="H377" s="73">
        <f>IF($D377&lt;&gt;"",VLOOKUP($D377,'SINAPI-MT JULHO 2021'!$1:$1048576,4,FALSE),"")</f>
        <v>1652.01</v>
      </c>
      <c r="I377" s="343">
        <f t="shared" si="56"/>
        <v>1652.01</v>
      </c>
    </row>
    <row r="378" spans="2:9">
      <c r="B378" s="293"/>
      <c r="C378" s="293"/>
      <c r="D378" s="296"/>
      <c r="E378" s="300"/>
      <c r="F378" s="301"/>
      <c r="G378" s="305"/>
      <c r="H378" s="299"/>
      <c r="I378" s="302"/>
    </row>
    <row r="379" spans="2:9">
      <c r="B379" s="293"/>
      <c r="C379" s="293"/>
      <c r="D379" s="296"/>
      <c r="E379" s="300"/>
      <c r="F379" s="301"/>
      <c r="G379" s="305"/>
      <c r="H379" s="299"/>
      <c r="I379" s="302"/>
    </row>
    <row r="380" spans="2:9">
      <c r="B380" s="293"/>
      <c r="C380" s="293"/>
      <c r="D380" s="296"/>
      <c r="E380" s="300"/>
      <c r="F380" s="301"/>
      <c r="G380" s="305"/>
      <c r="H380" s="299"/>
      <c r="I380" s="302"/>
    </row>
    <row r="381" spans="2:9">
      <c r="B381" s="293"/>
      <c r="C381" s="293"/>
      <c r="D381" s="296"/>
      <c r="E381" s="300"/>
      <c r="F381" s="301"/>
      <c r="G381" s="305"/>
      <c r="H381" s="299"/>
      <c r="I381" s="302"/>
    </row>
    <row r="382" spans="2:9">
      <c r="B382" s="293"/>
      <c r="C382" s="293"/>
      <c r="D382" s="296"/>
      <c r="E382" s="300"/>
      <c r="F382" s="301"/>
      <c r="G382" s="305"/>
      <c r="H382" s="299"/>
      <c r="I382" s="302"/>
    </row>
    <row r="383" spans="2:9">
      <c r="B383" s="293"/>
      <c r="C383" s="293"/>
      <c r="D383" s="296"/>
      <c r="E383" s="300"/>
      <c r="F383" s="301"/>
      <c r="G383" s="305"/>
      <c r="H383" s="299"/>
      <c r="I383" s="302"/>
    </row>
    <row r="384" spans="2:9">
      <c r="B384" s="293"/>
      <c r="C384" s="293"/>
      <c r="D384" s="296"/>
      <c r="E384" s="300"/>
      <c r="F384" s="301"/>
      <c r="G384" s="305"/>
      <c r="H384" s="299"/>
      <c r="I384" s="302"/>
    </row>
    <row r="385" spans="2:9">
      <c r="B385" s="293"/>
      <c r="C385" s="293"/>
      <c r="D385" s="296"/>
      <c r="E385" s="300"/>
      <c r="F385" s="301"/>
      <c r="G385" s="305"/>
      <c r="H385" s="299"/>
      <c r="I385" s="302"/>
    </row>
    <row r="386" spans="2:9">
      <c r="B386" s="293"/>
      <c r="C386" s="293"/>
      <c r="D386" s="296"/>
      <c r="E386" s="300"/>
      <c r="F386" s="301"/>
      <c r="G386" s="305"/>
      <c r="H386" s="299"/>
      <c r="I386" s="302"/>
    </row>
    <row r="387" spans="2:9">
      <c r="B387" s="293"/>
      <c r="C387" s="293"/>
      <c r="D387" s="296"/>
      <c r="E387" s="300"/>
      <c r="F387" s="301"/>
      <c r="G387" s="305"/>
      <c r="H387" s="299"/>
      <c r="I387" s="302"/>
    </row>
    <row r="388" spans="2:9">
      <c r="B388" s="293"/>
      <c r="C388" s="293"/>
      <c r="D388" s="296"/>
      <c r="E388" s="300"/>
      <c r="F388" s="301"/>
      <c r="G388" s="305"/>
      <c r="H388" s="299"/>
      <c r="I388" s="302"/>
    </row>
    <row r="389" spans="2:9">
      <c r="B389" s="293"/>
      <c r="C389" s="293"/>
      <c r="D389" s="296"/>
      <c r="E389" s="300"/>
      <c r="F389" s="301"/>
      <c r="G389" s="305"/>
      <c r="H389" s="299"/>
      <c r="I389" s="302"/>
    </row>
    <row r="390" spans="2:9">
      <c r="B390" s="293"/>
      <c r="C390" s="293"/>
      <c r="D390" s="296"/>
      <c r="E390" s="300"/>
      <c r="F390" s="301"/>
      <c r="G390" s="305"/>
      <c r="H390" s="299"/>
      <c r="I390" s="302"/>
    </row>
    <row r="391" spans="2:9">
      <c r="B391" s="293"/>
      <c r="C391" s="293"/>
      <c r="D391" s="296"/>
      <c r="E391" s="300"/>
      <c r="F391" s="301"/>
      <c r="G391" s="305"/>
      <c r="H391" s="299"/>
      <c r="I391" s="302"/>
    </row>
    <row r="392" spans="2:9">
      <c r="B392" s="293"/>
      <c r="C392" s="293"/>
      <c r="D392" s="296"/>
      <c r="E392" s="300"/>
      <c r="F392" s="301"/>
      <c r="G392" s="305"/>
      <c r="H392" s="299"/>
      <c r="I392" s="302"/>
    </row>
    <row r="393" spans="2:9">
      <c r="B393" s="293"/>
      <c r="C393" s="293"/>
      <c r="D393" s="296"/>
      <c r="E393" s="300"/>
      <c r="F393" s="301"/>
      <c r="G393" s="305"/>
      <c r="H393" s="299"/>
      <c r="I393" s="302"/>
    </row>
    <row r="394" spans="2:9">
      <c r="B394" s="293"/>
      <c r="C394" s="293"/>
      <c r="D394" s="296"/>
      <c r="E394" s="300"/>
      <c r="F394" s="301"/>
      <c r="G394" s="305"/>
      <c r="H394" s="299"/>
      <c r="I394" s="302"/>
    </row>
    <row r="395" spans="2:9">
      <c r="B395" s="293"/>
      <c r="C395" s="293"/>
      <c r="D395" s="296"/>
      <c r="E395" s="300"/>
      <c r="F395" s="301"/>
      <c r="G395" s="305"/>
      <c r="H395" s="299"/>
      <c r="I395" s="302"/>
    </row>
    <row r="396" spans="2:9">
      <c r="B396" s="293"/>
      <c r="C396" s="293"/>
      <c r="D396" s="296"/>
      <c r="E396" s="300"/>
      <c r="F396" s="301"/>
      <c r="G396" s="305"/>
      <c r="H396" s="299"/>
      <c r="I396" s="302"/>
    </row>
    <row r="397" spans="2:9">
      <c r="B397" s="293"/>
      <c r="C397" s="293"/>
      <c r="D397" s="296"/>
      <c r="E397" s="300"/>
      <c r="F397" s="301"/>
      <c r="G397" s="305"/>
      <c r="H397" s="299"/>
      <c r="I397" s="302"/>
    </row>
    <row r="398" spans="2:9">
      <c r="B398" s="293"/>
      <c r="C398" s="293"/>
      <c r="D398" s="296"/>
      <c r="E398" s="300"/>
      <c r="F398" s="301"/>
      <c r="G398" s="305"/>
      <c r="H398" s="299"/>
      <c r="I398" s="302"/>
    </row>
    <row r="399" spans="2:9">
      <c r="B399" s="293"/>
      <c r="C399" s="293"/>
      <c r="D399" s="296"/>
      <c r="E399" s="300"/>
      <c r="F399" s="301"/>
      <c r="G399" s="305"/>
      <c r="H399" s="299"/>
      <c r="I399" s="302"/>
    </row>
    <row r="400" spans="2:9">
      <c r="B400" s="293"/>
      <c r="C400" s="293"/>
      <c r="D400" s="296"/>
      <c r="E400" s="300"/>
      <c r="F400" s="301"/>
      <c r="G400" s="305"/>
      <c r="H400" s="299"/>
      <c r="I400" s="302"/>
    </row>
    <row r="401" spans="2:9">
      <c r="B401" s="293"/>
      <c r="C401" s="293"/>
      <c r="D401" s="296"/>
      <c r="E401" s="300"/>
      <c r="F401" s="301"/>
      <c r="G401" s="305"/>
      <c r="H401" s="299"/>
      <c r="I401" s="302"/>
    </row>
    <row r="402" spans="2:9">
      <c r="B402" s="293"/>
      <c r="C402" s="293"/>
      <c r="D402" s="296"/>
      <c r="E402" s="300"/>
      <c r="F402" s="301"/>
      <c r="G402" s="305"/>
      <c r="H402" s="299"/>
      <c r="I402" s="302"/>
    </row>
    <row r="403" spans="2:9">
      <c r="B403" s="293"/>
      <c r="C403" s="293"/>
      <c r="D403" s="296"/>
      <c r="E403" s="300"/>
      <c r="F403" s="301"/>
      <c r="G403" s="305"/>
      <c r="H403" s="299"/>
      <c r="I403" s="302"/>
    </row>
    <row r="404" spans="2:9">
      <c r="B404" s="293"/>
      <c r="C404" s="293"/>
      <c r="D404" s="296"/>
      <c r="E404" s="300"/>
      <c r="F404" s="301"/>
      <c r="G404" s="305"/>
      <c r="H404" s="299"/>
      <c r="I404" s="302"/>
    </row>
    <row r="405" spans="2:9">
      <c r="B405" s="293"/>
      <c r="C405" s="293"/>
      <c r="D405" s="296"/>
      <c r="E405" s="300"/>
      <c r="F405" s="301"/>
      <c r="G405" s="305"/>
      <c r="H405" s="299"/>
      <c r="I405" s="302"/>
    </row>
    <row r="406" spans="2:9">
      <c r="B406" s="293"/>
      <c r="C406" s="293"/>
      <c r="D406" s="296"/>
      <c r="E406" s="300"/>
      <c r="F406" s="301"/>
      <c r="G406" s="305"/>
      <c r="H406" s="299"/>
      <c r="I406" s="302"/>
    </row>
    <row r="407" spans="2:9">
      <c r="B407" s="293"/>
      <c r="C407" s="293"/>
      <c r="D407" s="296"/>
      <c r="E407" s="300"/>
      <c r="F407" s="301"/>
      <c r="G407" s="305"/>
      <c r="H407" s="299"/>
      <c r="I407" s="302"/>
    </row>
    <row r="408" spans="2:9">
      <c r="B408" s="293"/>
      <c r="C408" s="293"/>
      <c r="D408" s="296"/>
      <c r="E408" s="300"/>
      <c r="F408" s="301"/>
      <c r="G408" s="305"/>
      <c r="H408" s="299"/>
      <c r="I408" s="302"/>
    </row>
    <row r="409" spans="2:9">
      <c r="B409" s="293"/>
      <c r="C409" s="293"/>
      <c r="D409" s="296"/>
      <c r="E409" s="300"/>
      <c r="F409" s="301"/>
      <c r="G409" s="305"/>
      <c r="H409" s="299"/>
      <c r="I409" s="302"/>
    </row>
    <row r="410" spans="2:9">
      <c r="B410" s="293"/>
      <c r="C410" s="293"/>
      <c r="D410" s="296"/>
      <c r="E410" s="300"/>
      <c r="F410" s="301"/>
      <c r="G410" s="305"/>
      <c r="H410" s="299"/>
      <c r="I410" s="302"/>
    </row>
    <row r="411" spans="2:9">
      <c r="B411" s="293"/>
      <c r="C411" s="293"/>
      <c r="D411" s="296"/>
      <c r="E411" s="300"/>
      <c r="F411" s="301"/>
      <c r="G411" s="305"/>
      <c r="H411" s="299"/>
      <c r="I411" s="302"/>
    </row>
    <row r="412" spans="2:9">
      <c r="B412" s="293"/>
      <c r="C412" s="293"/>
      <c r="D412" s="296"/>
      <c r="E412" s="300"/>
      <c r="F412" s="301"/>
      <c r="G412" s="305"/>
      <c r="H412" s="299"/>
      <c r="I412" s="302"/>
    </row>
    <row r="413" spans="2:9">
      <c r="B413" s="293"/>
      <c r="C413" s="293"/>
      <c r="D413" s="296"/>
      <c r="E413" s="300"/>
      <c r="F413" s="301"/>
      <c r="G413" s="305"/>
      <c r="H413" s="299"/>
      <c r="I413" s="302"/>
    </row>
    <row r="414" spans="2:9">
      <c r="B414" s="293"/>
      <c r="C414" s="293"/>
      <c r="D414" s="296"/>
      <c r="E414" s="300"/>
      <c r="F414" s="301"/>
      <c r="G414" s="305"/>
      <c r="H414" s="299"/>
      <c r="I414" s="302"/>
    </row>
    <row r="415" spans="2:9">
      <c r="B415" s="293"/>
      <c r="C415" s="293"/>
      <c r="D415" s="296"/>
      <c r="E415" s="300"/>
      <c r="F415" s="301"/>
      <c r="G415" s="305"/>
      <c r="H415" s="299"/>
      <c r="I415" s="302"/>
    </row>
    <row r="416" spans="2:9">
      <c r="B416" s="293"/>
      <c r="C416" s="293"/>
      <c r="D416" s="296"/>
      <c r="E416" s="300"/>
      <c r="F416" s="301"/>
      <c r="G416" s="305"/>
      <c r="H416" s="299"/>
      <c r="I416" s="302"/>
    </row>
    <row r="417" spans="2:9">
      <c r="B417" s="293"/>
      <c r="C417" s="293"/>
      <c r="D417" s="296"/>
      <c r="E417" s="300"/>
      <c r="F417" s="301"/>
      <c r="G417" s="305"/>
      <c r="H417" s="299"/>
      <c r="I417" s="302"/>
    </row>
    <row r="418" spans="2:9">
      <c r="B418" s="293"/>
      <c r="C418" s="293"/>
      <c r="D418" s="296"/>
      <c r="E418" s="300"/>
      <c r="F418" s="301"/>
      <c r="G418" s="305"/>
      <c r="H418" s="299"/>
      <c r="I418" s="302"/>
    </row>
    <row r="419" spans="2:9">
      <c r="B419" s="293"/>
      <c r="C419" s="293"/>
      <c r="D419" s="296"/>
      <c r="E419" s="300"/>
      <c r="F419" s="301"/>
      <c r="G419" s="305"/>
      <c r="H419" s="299"/>
      <c r="I419" s="302"/>
    </row>
    <row r="420" spans="2:9">
      <c r="B420" s="293"/>
      <c r="C420" s="293"/>
      <c r="D420" s="296"/>
      <c r="E420" s="300"/>
      <c r="F420" s="301"/>
      <c r="G420" s="305"/>
      <c r="H420" s="299"/>
      <c r="I420" s="302"/>
    </row>
    <row r="421" spans="2:9">
      <c r="B421" s="293"/>
      <c r="C421" s="293"/>
      <c r="D421" s="296"/>
      <c r="E421" s="300"/>
      <c r="F421" s="301"/>
      <c r="G421" s="305"/>
      <c r="H421" s="299"/>
      <c r="I421" s="302"/>
    </row>
    <row r="422" spans="2:9">
      <c r="B422" s="293"/>
      <c r="C422" s="293"/>
      <c r="D422" s="296"/>
      <c r="E422" s="300"/>
      <c r="F422" s="301"/>
      <c r="G422" s="305"/>
      <c r="H422" s="299"/>
      <c r="I422" s="302"/>
    </row>
    <row r="423" spans="2:9">
      <c r="B423" s="293"/>
      <c r="C423" s="293"/>
      <c r="D423" s="296"/>
      <c r="E423" s="300"/>
      <c r="F423" s="301"/>
      <c r="G423" s="305"/>
      <c r="H423" s="299"/>
      <c r="I423" s="302"/>
    </row>
    <row r="424" spans="2:9">
      <c r="B424" s="293"/>
      <c r="C424" s="293"/>
      <c r="D424" s="296"/>
      <c r="E424" s="300"/>
      <c r="F424" s="301"/>
      <c r="G424" s="305"/>
      <c r="H424" s="299"/>
      <c r="I424" s="302"/>
    </row>
    <row r="425" spans="2:9">
      <c r="B425" s="293"/>
      <c r="C425" s="293"/>
      <c r="D425" s="296"/>
      <c r="E425" s="300"/>
      <c r="F425" s="301"/>
      <c r="G425" s="305"/>
      <c r="H425" s="299"/>
      <c r="I425" s="302"/>
    </row>
    <row r="426" spans="2:9">
      <c r="B426" s="293"/>
      <c r="C426" s="293"/>
      <c r="D426" s="296"/>
      <c r="E426" s="300"/>
      <c r="F426" s="301"/>
      <c r="G426" s="305"/>
      <c r="H426" s="299"/>
      <c r="I426" s="302"/>
    </row>
    <row r="427" spans="2:9">
      <c r="B427" s="293"/>
      <c r="C427" s="293"/>
      <c r="D427" s="296"/>
      <c r="E427" s="300"/>
      <c r="F427" s="301"/>
      <c r="G427" s="305"/>
      <c r="H427" s="299"/>
      <c r="I427" s="302"/>
    </row>
    <row r="428" spans="2:9">
      <c r="B428" s="293"/>
      <c r="C428" s="293"/>
      <c r="D428" s="296"/>
      <c r="E428" s="300"/>
      <c r="F428" s="301"/>
      <c r="G428" s="305"/>
      <c r="H428" s="299"/>
      <c r="I428" s="302"/>
    </row>
    <row r="429" spans="2:9">
      <c r="B429" s="293"/>
      <c r="C429" s="293"/>
      <c r="D429" s="296"/>
      <c r="E429" s="300"/>
      <c r="F429" s="301"/>
      <c r="G429" s="305"/>
      <c r="H429" s="299"/>
      <c r="I429" s="302"/>
    </row>
    <row r="430" spans="2:9">
      <c r="B430" s="293"/>
      <c r="C430" s="293"/>
      <c r="D430" s="296"/>
      <c r="E430" s="300"/>
      <c r="F430" s="301"/>
      <c r="G430" s="305"/>
      <c r="H430" s="299"/>
      <c r="I430" s="302"/>
    </row>
    <row r="431" spans="2:9">
      <c r="B431" s="293"/>
      <c r="C431" s="293"/>
      <c r="D431" s="296"/>
      <c r="E431" s="300"/>
      <c r="F431" s="301"/>
      <c r="G431" s="305"/>
      <c r="H431" s="299"/>
      <c r="I431" s="302"/>
    </row>
    <row r="432" spans="2:9">
      <c r="B432" s="293"/>
      <c r="C432" s="293"/>
      <c r="D432" s="296"/>
      <c r="E432" s="300"/>
      <c r="F432" s="301"/>
      <c r="G432" s="305"/>
      <c r="H432" s="299"/>
      <c r="I432" s="302"/>
    </row>
    <row r="433" spans="2:9">
      <c r="B433" s="293"/>
      <c r="C433" s="293"/>
      <c r="D433" s="296"/>
      <c r="E433" s="300"/>
      <c r="F433" s="301"/>
      <c r="G433" s="305"/>
      <c r="H433" s="299"/>
      <c r="I433" s="302"/>
    </row>
    <row r="434" spans="2:9">
      <c r="B434" s="293"/>
      <c r="C434" s="293"/>
      <c r="D434" s="296"/>
      <c r="E434" s="300"/>
      <c r="F434" s="301"/>
      <c r="G434" s="305"/>
      <c r="H434" s="299"/>
      <c r="I434" s="302"/>
    </row>
    <row r="435" spans="2:9">
      <c r="B435" s="293"/>
      <c r="C435" s="293"/>
      <c r="D435" s="296"/>
      <c r="E435" s="300"/>
      <c r="F435" s="301"/>
      <c r="G435" s="305"/>
      <c r="H435" s="299"/>
      <c r="I435" s="302"/>
    </row>
    <row r="436" spans="2:9">
      <c r="B436" s="293"/>
      <c r="C436" s="293"/>
      <c r="D436" s="296"/>
      <c r="E436" s="300"/>
      <c r="F436" s="301"/>
      <c r="G436" s="305"/>
      <c r="H436" s="299"/>
      <c r="I436" s="302"/>
    </row>
    <row r="437" spans="2:9">
      <c r="B437" s="293"/>
      <c r="C437" s="293"/>
      <c r="D437" s="296"/>
      <c r="E437" s="300"/>
      <c r="F437" s="301"/>
      <c r="G437" s="305"/>
      <c r="H437" s="299"/>
      <c r="I437" s="302"/>
    </row>
    <row r="438" spans="2:9">
      <c r="B438" s="293"/>
      <c r="C438" s="293"/>
      <c r="D438" s="296"/>
      <c r="E438" s="300"/>
      <c r="F438" s="301"/>
      <c r="G438" s="305"/>
      <c r="H438" s="299"/>
      <c r="I438" s="302"/>
    </row>
    <row r="439" spans="2:9">
      <c r="B439" s="293"/>
      <c r="C439" s="293"/>
      <c r="D439" s="296"/>
      <c r="E439" s="300"/>
      <c r="F439" s="301"/>
      <c r="G439" s="305"/>
      <c r="H439" s="299"/>
      <c r="I439" s="302"/>
    </row>
    <row r="440" spans="2:9">
      <c r="B440" s="293"/>
      <c r="C440" s="293"/>
      <c r="D440" s="296"/>
      <c r="E440" s="300"/>
      <c r="F440" s="301"/>
      <c r="G440" s="305"/>
      <c r="H440" s="299"/>
      <c r="I440" s="302"/>
    </row>
    <row r="441" spans="2:9">
      <c r="B441" s="293"/>
      <c r="C441" s="293"/>
      <c r="D441" s="296"/>
      <c r="E441" s="300"/>
      <c r="F441" s="301"/>
      <c r="G441" s="305"/>
      <c r="H441" s="299"/>
      <c r="I441" s="302"/>
    </row>
    <row r="442" spans="2:9">
      <c r="B442" s="293"/>
      <c r="C442" s="293"/>
      <c r="D442" s="296"/>
      <c r="E442" s="300"/>
      <c r="F442" s="301"/>
      <c r="G442" s="305"/>
      <c r="H442" s="299"/>
      <c r="I442" s="302"/>
    </row>
    <row r="443" spans="2:9">
      <c r="B443" s="293"/>
      <c r="C443" s="293"/>
      <c r="D443" s="296"/>
      <c r="E443" s="300"/>
      <c r="F443" s="301"/>
      <c r="G443" s="305"/>
      <c r="H443" s="299"/>
      <c r="I443" s="302"/>
    </row>
    <row r="445" spans="2:9" ht="38.25">
      <c r="B445" s="283" t="s">
        <v>7184</v>
      </c>
      <c r="C445" s="322"/>
      <c r="D445" s="322"/>
      <c r="E445" s="323" t="s">
        <v>7185</v>
      </c>
      <c r="F445" s="324" t="s">
        <v>27</v>
      </c>
      <c r="G445" s="284">
        <v>1</v>
      </c>
      <c r="H445" s="285"/>
      <c r="I445" s="275">
        <f>TRUNC(SUM(I446:I447),2)</f>
        <v>43.1</v>
      </c>
    </row>
    <row r="446" spans="2:9" ht="25.5">
      <c r="B446" s="276" t="s">
        <v>562</v>
      </c>
      <c r="C446" s="277" t="s">
        <v>9</v>
      </c>
      <c r="D446" s="277">
        <v>37558</v>
      </c>
      <c r="E446" s="63" t="str">
        <f>IF($D446&lt;&gt;"",VLOOKUP($D446,'SINAPI-MT JULHO 2021'!$A$1:$G$114245,2,FALSE),"")</f>
        <v xml:space="preserve">PLACA DE SINALIZACAO DE SEGURANCA CONTRA INCENDIO, FOTOLUMINESCENTE, RETANGULAR, *20 X 40* CM, EM PVC *2* MM ANTI-CHAMAS (SIMBOLOS, CORES E PICTOGRAMAS CONFORME NBR 16820)                                                                                                                                                                                                                                                                                                                               </v>
      </c>
      <c r="F446" s="64" t="str">
        <f>IF($D446&lt;&gt;"",VLOOKUP($D446,'SINAPI-MT JULHO 2021'!$1:$1048576,3,FALSE),"")</f>
        <v xml:space="preserve">UN    </v>
      </c>
      <c r="G446" s="287">
        <v>1</v>
      </c>
      <c r="H446" s="73">
        <f>IF($D446&lt;&gt;"",VLOOKUP($D446,'SINAPI-MT JULHO 2021'!$1:$1048576,4,FALSE),"")</f>
        <v>41.76</v>
      </c>
      <c r="I446" s="325">
        <f t="shared" ref="I446:I447" si="57">TRUNC(G446*H446,2)</f>
        <v>41.76</v>
      </c>
    </row>
    <row r="447" spans="2:9">
      <c r="B447" s="276" t="s">
        <v>6623</v>
      </c>
      <c r="C447" s="277" t="s">
        <v>9</v>
      </c>
      <c r="D447" s="277">
        <v>88248</v>
      </c>
      <c r="E447" s="63" t="str">
        <f>IF($D447&lt;&gt;"",VLOOKUP($D447,'SINAPI-MT JULHO 2021'!$A$1:$G$114245,2,FALSE),"")</f>
        <v>AUXILIAR DE ENCANADOR OU BOMBEIRO HIDRÁULICO COM ENCARGOS COMPLEMENTARES</v>
      </c>
      <c r="F447" s="64" t="str">
        <f>IF($D447&lt;&gt;"",VLOOKUP($D447,'SINAPI-MT JULHO 2021'!$1:$1048576,3,FALSE),"")</f>
        <v>H</v>
      </c>
      <c r="G447" s="326">
        <v>0.1</v>
      </c>
      <c r="H447" s="73">
        <f>IF($D447&lt;&gt;"",VLOOKUP($D447,'SINAPI-MT JULHO 2021'!$1:$1048576,4,FALSE),"")</f>
        <v>13.48</v>
      </c>
      <c r="I447" s="325">
        <f t="shared" si="57"/>
        <v>1.34</v>
      </c>
    </row>
  </sheetData>
  <autoFilter ref="C1:C447"/>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38" orientation="portrait" r:id="rId1"/>
  <drawing r:id="rId2"/>
</worksheet>
</file>

<file path=xl/worksheets/sheet6.xml><?xml version="1.0" encoding="utf-8"?>
<worksheet xmlns="http://schemas.openxmlformats.org/spreadsheetml/2006/main" xmlns:r="http://schemas.openxmlformats.org/officeDocument/2006/relationships">
  <dimension ref="A2:K21"/>
  <sheetViews>
    <sheetView view="pageBreakPreview" zoomScaleNormal="100" zoomScaleSheetLayoutView="100" workbookViewId="0">
      <selection activeCell="K21" sqref="K21"/>
    </sheetView>
  </sheetViews>
  <sheetFormatPr defaultRowHeight="12.75"/>
  <cols>
    <col min="2" max="2" width="20.85546875" bestFit="1" customWidth="1"/>
    <col min="3" max="3" width="14.28515625" customWidth="1"/>
    <col min="4" max="4" width="21.42578125" customWidth="1"/>
    <col min="5" max="5" width="18.140625" bestFit="1" customWidth="1"/>
    <col min="6" max="6" width="11.5703125" bestFit="1" customWidth="1"/>
    <col min="8" max="8" width="19.7109375" bestFit="1" customWidth="1"/>
    <col min="9" max="9" width="14.7109375" bestFit="1" customWidth="1"/>
  </cols>
  <sheetData>
    <row r="2" spans="1:11" ht="13.5" thickBot="1"/>
    <row r="3" spans="1:11" ht="63" customHeight="1" thickBot="1">
      <c r="B3" s="486"/>
      <c r="C3" s="487"/>
      <c r="D3" s="487"/>
      <c r="E3" s="487"/>
      <c r="F3" s="487"/>
      <c r="G3" s="487"/>
      <c r="H3" s="487"/>
      <c r="I3" s="487"/>
      <c r="J3" s="487"/>
      <c r="K3" s="487"/>
    </row>
    <row r="4" spans="1:11" ht="15">
      <c r="B4" s="488" t="str">
        <f>'2-ORÇAMENTO'!B4:K4</f>
        <v>OBRA: REFORMA DO MINI ESTÁDIO “CÂNDIDO JORDÃO DE MAGALHÃES” E A REVITALIZAÇÃO DO SEU ENTORNO</v>
      </c>
      <c r="C4" s="489"/>
      <c r="D4" s="489"/>
      <c r="E4" s="489"/>
      <c r="F4" s="489"/>
      <c r="G4" s="489"/>
      <c r="H4" s="489"/>
      <c r="I4" s="489"/>
      <c r="J4" s="489"/>
      <c r="K4" s="489"/>
    </row>
    <row r="5" spans="1:11" ht="15">
      <c r="B5" s="490" t="str">
        <f>'2-ORÇAMENTO'!B5:K5</f>
        <v>LOCAL: MINI ESTÁDIO “CÂNDIDO JORDÃO DE MAGALHÃES”</v>
      </c>
      <c r="C5" s="491"/>
      <c r="D5" s="491"/>
      <c r="E5" s="491"/>
      <c r="F5" s="491"/>
      <c r="G5" s="491"/>
      <c r="H5" s="491"/>
      <c r="I5" s="491"/>
      <c r="J5" s="491"/>
      <c r="K5" s="491"/>
    </row>
    <row r="6" spans="1:11" ht="15">
      <c r="B6" s="492" t="str">
        <f>'2-ORÇAMENTO'!B6:K6</f>
        <v xml:space="preserve">ENDEREÇO: RUA JOAQUIM DE  MAGALHÃES, DISTRITO DE BOM SUCESSO </v>
      </c>
      <c r="C6" s="493"/>
      <c r="D6" s="493"/>
      <c r="E6" s="493"/>
      <c r="F6" s="493"/>
      <c r="G6" s="493"/>
      <c r="H6" s="493"/>
      <c r="I6" s="493"/>
      <c r="J6" s="493"/>
      <c r="K6" s="493"/>
    </row>
    <row r="7" spans="1:11" ht="15.75" thickBot="1">
      <c r="B7" s="490" t="str">
        <f>'2-ORÇAMENTO'!B7:K7</f>
        <v>MUNICÍPIO: VÁRZEA GRANDE - MT</v>
      </c>
      <c r="C7" s="491"/>
      <c r="D7" s="491"/>
      <c r="E7" s="491"/>
      <c r="F7" s="491"/>
      <c r="G7" s="491"/>
      <c r="H7" s="491"/>
      <c r="I7" s="491"/>
      <c r="J7" s="491"/>
      <c r="K7" s="491"/>
    </row>
    <row r="8" spans="1:11" ht="15">
      <c r="B8" s="496" t="s">
        <v>3</v>
      </c>
      <c r="C8" s="497"/>
      <c r="D8" s="497"/>
      <c r="E8" s="497"/>
      <c r="F8" s="497"/>
      <c r="G8" s="497"/>
      <c r="H8" s="497"/>
      <c r="I8" s="497"/>
      <c r="J8" s="497"/>
      <c r="K8" s="497"/>
    </row>
    <row r="9" spans="1:11" ht="15">
      <c r="B9" s="128" t="s">
        <v>3470</v>
      </c>
      <c r="C9" s="504" t="s">
        <v>3473</v>
      </c>
      <c r="D9" s="505"/>
      <c r="E9" s="501" t="s">
        <v>3480</v>
      </c>
      <c r="F9" s="501"/>
      <c r="G9" s="501"/>
      <c r="H9" s="136" t="s">
        <v>3486</v>
      </c>
      <c r="I9" s="136" t="s">
        <v>3487</v>
      </c>
      <c r="J9" s="498" t="s">
        <v>3472</v>
      </c>
      <c r="K9" s="498"/>
    </row>
    <row r="10" spans="1:11" ht="14.25">
      <c r="B10" s="129" t="str">
        <f>C17</f>
        <v>ZIOBER BRASIL</v>
      </c>
      <c r="C10" s="506" t="s">
        <v>12640</v>
      </c>
      <c r="D10" s="507"/>
      <c r="E10" s="502">
        <f>SUM(C18:C19)</f>
        <v>4858.5</v>
      </c>
      <c r="F10" s="502"/>
      <c r="G10" s="502"/>
      <c r="H10" s="135" t="s">
        <v>3491</v>
      </c>
      <c r="I10" s="135" t="s">
        <v>3488</v>
      </c>
      <c r="J10" s="499">
        <f>E12</f>
        <v>5459.33</v>
      </c>
      <c r="K10" s="500"/>
    </row>
    <row r="11" spans="1:11" ht="42.75">
      <c r="B11" s="130" t="str">
        <f>D17</f>
        <v>LIFE EQUIPAMENTOS ESPORTIVOS</v>
      </c>
      <c r="C11" s="506" t="s">
        <v>12636</v>
      </c>
      <c r="D11" s="507"/>
      <c r="E11" s="502">
        <f>SUM(D18:D19)</f>
        <v>6194</v>
      </c>
      <c r="F11" s="502"/>
      <c r="G11" s="502"/>
      <c r="H11" s="135" t="s">
        <v>3490</v>
      </c>
      <c r="I11" s="135" t="s">
        <v>6657</v>
      </c>
      <c r="J11" s="500"/>
      <c r="K11" s="500"/>
    </row>
    <row r="12" spans="1:11" ht="14.25">
      <c r="B12" s="130" t="str">
        <f>E17</f>
        <v>GINAST</v>
      </c>
      <c r="C12" s="508" t="s">
        <v>12637</v>
      </c>
      <c r="D12" s="509"/>
      <c r="E12" s="502">
        <f>SUM(E18:E19)</f>
        <v>5459.33</v>
      </c>
      <c r="F12" s="502"/>
      <c r="G12" s="502"/>
      <c r="H12" s="135" t="s">
        <v>6664</v>
      </c>
      <c r="I12" s="135" t="s">
        <v>6663</v>
      </c>
      <c r="J12" s="500"/>
      <c r="K12" s="500"/>
    </row>
    <row r="13" spans="1:11" ht="20.25" customHeight="1"/>
    <row r="14" spans="1:11">
      <c r="G14" s="126"/>
      <c r="H14" s="126"/>
      <c r="I14" s="126"/>
      <c r="J14" s="126"/>
      <c r="K14" s="126"/>
    </row>
    <row r="15" spans="1:11" ht="9.75" customHeight="1">
      <c r="K15" s="47"/>
    </row>
    <row r="16" spans="1:11" ht="12.75" customHeight="1">
      <c r="A16" s="494" t="s">
        <v>3478</v>
      </c>
      <c r="B16" s="503" t="s">
        <v>3475</v>
      </c>
      <c r="C16" s="503"/>
      <c r="D16" s="503"/>
      <c r="E16" s="503"/>
      <c r="F16" s="503"/>
    </row>
    <row r="17" spans="1:6" ht="25.5">
      <c r="A17" s="495"/>
      <c r="B17" s="209" t="s">
        <v>3477</v>
      </c>
      <c r="C17" s="161" t="s">
        <v>3471</v>
      </c>
      <c r="D17" s="161" t="s">
        <v>3474</v>
      </c>
      <c r="E17" s="161" t="s">
        <v>6662</v>
      </c>
      <c r="F17" s="208" t="s">
        <v>3476</v>
      </c>
    </row>
    <row r="18" spans="1:6" ht="26.25" customHeight="1">
      <c r="A18" s="495"/>
      <c r="B18" s="213" t="s">
        <v>7037</v>
      </c>
      <c r="C18" s="138">
        <v>2256</v>
      </c>
      <c r="D18" s="138">
        <v>2869</v>
      </c>
      <c r="E18" s="138">
        <v>2650</v>
      </c>
      <c r="F18" s="138">
        <f>E18</f>
        <v>2650</v>
      </c>
    </row>
    <row r="19" spans="1:6">
      <c r="A19" s="495"/>
      <c r="B19" s="214" t="s">
        <v>4894</v>
      </c>
      <c r="C19" s="138">
        <v>2602.5</v>
      </c>
      <c r="D19" s="138">
        <v>3325</v>
      </c>
      <c r="E19" s="138">
        <v>2809.33</v>
      </c>
      <c r="F19" s="138">
        <f>E19</f>
        <v>2809.33</v>
      </c>
    </row>
    <row r="20" spans="1:6">
      <c r="B20" s="153"/>
    </row>
    <row r="21" spans="1:6">
      <c r="B21" s="154"/>
    </row>
  </sheetData>
  <mergeCells count="18">
    <mergeCell ref="A16:A19"/>
    <mergeCell ref="B8:K8"/>
    <mergeCell ref="J9:K9"/>
    <mergeCell ref="J10:K12"/>
    <mergeCell ref="E9:G9"/>
    <mergeCell ref="E10:G10"/>
    <mergeCell ref="E11:G11"/>
    <mergeCell ref="E12:G12"/>
    <mergeCell ref="B16:F16"/>
    <mergeCell ref="C9:D9"/>
    <mergeCell ref="C10:D10"/>
    <mergeCell ref="C11:D11"/>
    <mergeCell ref="C12:D12"/>
    <mergeCell ref="B3:K3"/>
    <mergeCell ref="B4:K4"/>
    <mergeCell ref="B5:K5"/>
    <mergeCell ref="B6:K6"/>
    <mergeCell ref="B7:K7"/>
  </mergeCells>
  <pageMargins left="0.511811024" right="0.511811024" top="0.78740157499999996" bottom="0.78740157499999996" header="0.31496062000000002" footer="0.31496062000000002"/>
  <pageSetup paperSize="9" scale="59" orientation="portrait" r:id="rId1"/>
  <drawing r:id="rId2"/>
</worksheet>
</file>

<file path=xl/worksheets/sheet7.xml><?xml version="1.0" encoding="utf-8"?>
<worksheet xmlns="http://schemas.openxmlformats.org/spreadsheetml/2006/main" xmlns:r="http://schemas.openxmlformats.org/officeDocument/2006/relationships">
  <dimension ref="A2:N37"/>
  <sheetViews>
    <sheetView view="pageBreakPreview" zoomScaleNormal="100" zoomScaleSheetLayoutView="100" workbookViewId="0">
      <selection activeCell="M13" sqref="M13"/>
    </sheetView>
  </sheetViews>
  <sheetFormatPr defaultRowHeight="12.75"/>
  <cols>
    <col min="1" max="1" width="9.140625" style="190"/>
    <col min="2" max="2" width="22.7109375" style="190" bestFit="1" customWidth="1"/>
    <col min="3" max="3" width="14.28515625" style="190" customWidth="1"/>
    <col min="4" max="4" width="21.42578125" style="190" customWidth="1"/>
    <col min="5" max="5" width="18.140625" style="190" bestFit="1" customWidth="1"/>
    <col min="6" max="6" width="12.5703125" style="190" bestFit="1" customWidth="1"/>
    <col min="7" max="7" width="9.140625" style="190"/>
    <col min="8" max="8" width="19.7109375" style="190" bestFit="1" customWidth="1"/>
    <col min="9" max="9" width="14.7109375" style="190" bestFit="1" customWidth="1"/>
    <col min="10" max="16384" width="9.140625" style="190"/>
  </cols>
  <sheetData>
    <row r="2" spans="1:14" ht="13.5" thickBot="1"/>
    <row r="3" spans="1:14" ht="63" customHeight="1" thickBot="1">
      <c r="B3" s="486"/>
      <c r="C3" s="487"/>
      <c r="D3" s="487"/>
      <c r="E3" s="487"/>
      <c r="F3" s="487"/>
      <c r="G3" s="487"/>
      <c r="H3" s="487"/>
      <c r="I3" s="487"/>
      <c r="J3" s="487"/>
      <c r="K3" s="487"/>
    </row>
    <row r="4" spans="1:14" ht="15">
      <c r="B4" s="488" t="str">
        <f>'2-ORÇAMENTO'!B4:K4</f>
        <v>OBRA: REFORMA DO MINI ESTÁDIO “CÂNDIDO JORDÃO DE MAGALHÃES” E A REVITALIZAÇÃO DO SEU ENTORNO</v>
      </c>
      <c r="C4" s="489"/>
      <c r="D4" s="489"/>
      <c r="E4" s="489"/>
      <c r="F4" s="489"/>
      <c r="G4" s="489"/>
      <c r="H4" s="489"/>
      <c r="I4" s="489"/>
      <c r="J4" s="489"/>
      <c r="K4" s="489"/>
    </row>
    <row r="5" spans="1:14" ht="15">
      <c r="B5" s="490" t="str">
        <f>'2-ORÇAMENTO'!B5:K5</f>
        <v>LOCAL: MINI ESTÁDIO “CÂNDIDO JORDÃO DE MAGALHÃES”</v>
      </c>
      <c r="C5" s="491"/>
      <c r="D5" s="491"/>
      <c r="E5" s="491"/>
      <c r="F5" s="491"/>
      <c r="G5" s="491"/>
      <c r="H5" s="491"/>
      <c r="I5" s="491"/>
      <c r="J5" s="491"/>
      <c r="K5" s="491"/>
    </row>
    <row r="6" spans="1:14" ht="36" customHeight="1">
      <c r="B6" s="492" t="str">
        <f>'2-ORÇAMENTO'!B6:K6</f>
        <v xml:space="preserve">ENDEREÇO: RUA JOAQUIM DE  MAGALHÃES, DISTRITO DE BOM SUCESSO </v>
      </c>
      <c r="C6" s="493"/>
      <c r="D6" s="493"/>
      <c r="E6" s="493"/>
      <c r="F6" s="493"/>
      <c r="G6" s="493"/>
      <c r="H6" s="493"/>
      <c r="I6" s="493"/>
      <c r="J6" s="493"/>
      <c r="K6" s="493"/>
    </row>
    <row r="7" spans="1:14" ht="15.75" thickBot="1">
      <c r="B7" s="490" t="str">
        <f>'2-ORÇAMENTO'!B7:K7</f>
        <v>MUNICÍPIO: VÁRZEA GRANDE - MT</v>
      </c>
      <c r="C7" s="491"/>
      <c r="D7" s="491"/>
      <c r="E7" s="491"/>
      <c r="F7" s="491"/>
      <c r="G7" s="491"/>
      <c r="H7" s="491"/>
      <c r="I7" s="491"/>
      <c r="J7" s="491"/>
      <c r="K7" s="491"/>
    </row>
    <row r="8" spans="1:14" ht="15">
      <c r="B8" s="496" t="s">
        <v>3</v>
      </c>
      <c r="C8" s="497"/>
      <c r="D8" s="497"/>
      <c r="E8" s="497"/>
      <c r="F8" s="497"/>
      <c r="G8" s="497"/>
      <c r="H8" s="497"/>
      <c r="I8" s="497"/>
      <c r="J8" s="497"/>
      <c r="K8" s="497"/>
    </row>
    <row r="9" spans="1:14" ht="15">
      <c r="B9" s="186" t="s">
        <v>3470</v>
      </c>
      <c r="C9" s="504" t="s">
        <v>3473</v>
      </c>
      <c r="D9" s="505"/>
      <c r="E9" s="501" t="s">
        <v>3480</v>
      </c>
      <c r="F9" s="501"/>
      <c r="G9" s="501"/>
      <c r="H9" s="187" t="s">
        <v>3486</v>
      </c>
      <c r="I9" s="187" t="s">
        <v>3487</v>
      </c>
      <c r="J9" s="498" t="s">
        <v>3472</v>
      </c>
      <c r="K9" s="498"/>
    </row>
    <row r="10" spans="1:14" ht="26.25" customHeight="1">
      <c r="B10" s="129" t="s">
        <v>12633</v>
      </c>
      <c r="C10" s="506" t="s">
        <v>12635</v>
      </c>
      <c r="D10" s="507"/>
      <c r="E10" s="502">
        <f>SUM(C16:C17)</f>
        <v>30000</v>
      </c>
      <c r="F10" s="502"/>
      <c r="G10" s="502"/>
      <c r="H10" s="185" t="s">
        <v>12638</v>
      </c>
      <c r="I10" s="185" t="s">
        <v>12639</v>
      </c>
      <c r="J10" s="499">
        <f>E10</f>
        <v>30000</v>
      </c>
      <c r="K10" s="500"/>
    </row>
    <row r="11" spans="1:14" ht="42.75">
      <c r="B11" s="130" t="str">
        <f>D15</f>
        <v>LIFE EQUIPAMENTOS ESPORTIVOS</v>
      </c>
      <c r="C11" s="506" t="s">
        <v>12636</v>
      </c>
      <c r="D11" s="507"/>
      <c r="E11" s="502">
        <f>SUM(D16:D17)</f>
        <v>32250</v>
      </c>
      <c r="F11" s="502"/>
      <c r="G11" s="502"/>
      <c r="H11" s="185" t="s">
        <v>3490</v>
      </c>
      <c r="I11" s="185" t="s">
        <v>3489</v>
      </c>
      <c r="J11" s="500"/>
      <c r="K11" s="500"/>
    </row>
    <row r="12" spans="1:14" ht="26.25" customHeight="1">
      <c r="B12" s="130" t="str">
        <f>E15</f>
        <v>GINAST</v>
      </c>
      <c r="C12" s="508" t="s">
        <v>12637</v>
      </c>
      <c r="D12" s="509"/>
      <c r="E12" s="502">
        <f>SUM(E16:E17)</f>
        <v>29850</v>
      </c>
      <c r="F12" s="502"/>
      <c r="G12" s="502"/>
      <c r="H12" s="185" t="s">
        <v>6664</v>
      </c>
      <c r="I12" s="185" t="s">
        <v>6663</v>
      </c>
      <c r="J12" s="500"/>
      <c r="K12" s="500"/>
    </row>
    <row r="13" spans="1:14" ht="20.25" customHeight="1">
      <c r="N13" s="310"/>
    </row>
    <row r="14" spans="1:14" ht="15.75">
      <c r="B14" s="503" t="s">
        <v>6659</v>
      </c>
      <c r="C14" s="503"/>
      <c r="D14" s="503"/>
      <c r="E14" s="503"/>
      <c r="F14" s="503"/>
      <c r="G14" s="126"/>
      <c r="H14" s="126"/>
      <c r="I14" s="126"/>
      <c r="J14" s="126"/>
      <c r="K14" s="126"/>
      <c r="N14" s="310"/>
    </row>
    <row r="15" spans="1:14" ht="25.5" customHeight="1">
      <c r="A15" s="512" t="s">
        <v>4897</v>
      </c>
      <c r="B15" s="127" t="s">
        <v>6658</v>
      </c>
      <c r="C15" s="161" t="s">
        <v>12633</v>
      </c>
      <c r="D15" s="161" t="s">
        <v>3474</v>
      </c>
      <c r="E15" s="161" t="s">
        <v>6662</v>
      </c>
      <c r="F15" s="210" t="s">
        <v>3476</v>
      </c>
      <c r="K15" s="47"/>
      <c r="N15" s="310"/>
    </row>
    <row r="16" spans="1:14" ht="12.75" customHeight="1">
      <c r="A16" s="512"/>
      <c r="B16" s="513" t="s">
        <v>6665</v>
      </c>
      <c r="C16" s="514">
        <v>30000</v>
      </c>
      <c r="D16" s="514">
        <v>32250</v>
      </c>
      <c r="E16" s="514">
        <v>29850</v>
      </c>
      <c r="F16" s="514">
        <f>C16</f>
        <v>30000</v>
      </c>
      <c r="N16" s="310"/>
    </row>
    <row r="17" spans="1:14">
      <c r="A17" s="512"/>
      <c r="B17" s="513"/>
      <c r="C17" s="514"/>
      <c r="D17" s="514"/>
      <c r="E17" s="514"/>
      <c r="F17" s="514"/>
      <c r="N17" s="310"/>
    </row>
    <row r="18" spans="1:14">
      <c r="A18" s="153"/>
      <c r="C18" s="203"/>
      <c r="N18" s="310"/>
    </row>
    <row r="19" spans="1:14">
      <c r="A19" s="153"/>
      <c r="B19" s="153"/>
    </row>
    <row r="20" spans="1:14" ht="409.5" customHeight="1">
      <c r="A20" s="153"/>
      <c r="B20" s="510" t="s">
        <v>12634</v>
      </c>
      <c r="C20" s="511"/>
      <c r="D20" s="511"/>
      <c r="E20" s="511"/>
      <c r="F20" s="511"/>
      <c r="G20" s="511"/>
      <c r="H20" s="511"/>
    </row>
    <row r="21" spans="1:14" ht="15">
      <c r="A21" s="153"/>
      <c r="N21" s="291"/>
    </row>
    <row r="22" spans="1:14" ht="15">
      <c r="A22" s="153"/>
      <c r="N22" s="292"/>
    </row>
    <row r="23" spans="1:14" ht="15">
      <c r="A23" s="153"/>
      <c r="N23" s="292"/>
    </row>
    <row r="24" spans="1:14" ht="15">
      <c r="N24" s="292"/>
    </row>
    <row r="25" spans="1:14" ht="15">
      <c r="C25" s="310"/>
      <c r="D25" s="310"/>
      <c r="E25" s="310"/>
      <c r="N25" s="292"/>
    </row>
    <row r="26" spans="1:14" ht="15">
      <c r="C26" s="310"/>
      <c r="D26" s="310"/>
      <c r="E26" s="310"/>
      <c r="N26" s="309"/>
    </row>
    <row r="27" spans="1:14" ht="15">
      <c r="C27" s="310"/>
      <c r="D27" s="310"/>
      <c r="E27" s="310"/>
      <c r="N27" s="292"/>
    </row>
    <row r="28" spans="1:14" ht="15">
      <c r="C28" s="310"/>
      <c r="D28" s="310"/>
      <c r="E28" s="310"/>
      <c r="N28" s="292"/>
    </row>
    <row r="29" spans="1:14" ht="15">
      <c r="C29" s="310"/>
      <c r="D29" s="310"/>
      <c r="E29" s="310"/>
      <c r="N29" s="292"/>
    </row>
    <row r="30" spans="1:14" ht="15">
      <c r="C30" s="310"/>
      <c r="D30" s="310"/>
      <c r="E30" s="310"/>
      <c r="N30" s="292"/>
    </row>
    <row r="31" spans="1:14" ht="15">
      <c r="C31" s="310"/>
      <c r="D31" s="310"/>
      <c r="E31" s="310"/>
      <c r="N31" s="292"/>
    </row>
    <row r="32" spans="1:14">
      <c r="C32" s="310"/>
      <c r="D32" s="310"/>
      <c r="E32" s="310"/>
    </row>
    <row r="33" spans="3:5">
      <c r="C33" s="310"/>
      <c r="D33" s="310"/>
      <c r="E33" s="310"/>
    </row>
    <row r="34" spans="3:5">
      <c r="C34" s="310"/>
      <c r="D34" s="310"/>
      <c r="E34" s="310"/>
    </row>
    <row r="35" spans="3:5">
      <c r="C35" s="310"/>
      <c r="D35" s="310"/>
      <c r="E35" s="310"/>
    </row>
    <row r="36" spans="3:5">
      <c r="C36" s="310"/>
      <c r="D36" s="310"/>
      <c r="E36" s="310"/>
    </row>
    <row r="37" spans="3:5">
      <c r="C37" s="310"/>
      <c r="D37" s="310"/>
      <c r="E37" s="310"/>
    </row>
  </sheetData>
  <mergeCells count="24">
    <mergeCell ref="A15:A17"/>
    <mergeCell ref="E12:G12"/>
    <mergeCell ref="B14:F14"/>
    <mergeCell ref="B16:B17"/>
    <mergeCell ref="C16:C17"/>
    <mergeCell ref="D16:D17"/>
    <mergeCell ref="E16:E17"/>
    <mergeCell ref="F16:F17"/>
    <mergeCell ref="B20:H20"/>
    <mergeCell ref="B3:K3"/>
    <mergeCell ref="B4:K4"/>
    <mergeCell ref="B5:K5"/>
    <mergeCell ref="B6:K6"/>
    <mergeCell ref="B7:K7"/>
    <mergeCell ref="B8:K8"/>
    <mergeCell ref="C9:D9"/>
    <mergeCell ref="E9:G9"/>
    <mergeCell ref="J9:K9"/>
    <mergeCell ref="C10:D10"/>
    <mergeCell ref="E10:G10"/>
    <mergeCell ref="J10:K12"/>
    <mergeCell ref="C11:D11"/>
    <mergeCell ref="E11:G11"/>
    <mergeCell ref="C12:D12"/>
  </mergeCells>
  <phoneticPr fontId="33" type="noConversion"/>
  <pageMargins left="0.511811024" right="0.511811024" top="0.78740157499999996" bottom="0.78740157499999996" header="0.31496062000000002" footer="0.31496062000000002"/>
  <pageSetup paperSize="9" scale="58" orientation="portrait" r:id="rId1"/>
  <drawing r:id="rId2"/>
</worksheet>
</file>

<file path=xl/worksheets/sheet8.xml><?xml version="1.0" encoding="utf-8"?>
<worksheet xmlns="http://schemas.openxmlformats.org/spreadsheetml/2006/main" xmlns:r="http://schemas.openxmlformats.org/officeDocument/2006/relationships">
  <dimension ref="A1:K3316"/>
  <sheetViews>
    <sheetView topLeftCell="A3303" workbookViewId="0">
      <selection activeCell="E3322" sqref="E3322"/>
    </sheetView>
  </sheetViews>
  <sheetFormatPr defaultRowHeight="12.75"/>
  <cols>
    <col min="1" max="1" width="11.42578125" style="310" bestFit="1" customWidth="1"/>
    <col min="2" max="2" width="13.7109375" style="310" bestFit="1" customWidth="1"/>
    <col min="3" max="3" width="11.42578125" style="310" bestFit="1" customWidth="1"/>
    <col min="4" max="4" width="68.5703125" style="310" bestFit="1" customWidth="1"/>
    <col min="5" max="5" width="17.140625" style="310" bestFit="1" customWidth="1"/>
    <col min="6" max="9" width="13.7109375" style="310" bestFit="1" customWidth="1"/>
    <col min="10" max="10" width="16" style="310" bestFit="1" customWidth="1"/>
    <col min="11" max="16384" width="9.140625" style="310"/>
  </cols>
  <sheetData>
    <row r="1" spans="1:10" ht="15">
      <c r="A1" s="362"/>
      <c r="B1" s="362"/>
      <c r="C1" s="522" t="s">
        <v>12641</v>
      </c>
      <c r="D1" s="522"/>
      <c r="E1" s="522" t="s">
        <v>12642</v>
      </c>
      <c r="F1" s="522"/>
      <c r="G1" s="522" t="s">
        <v>12643</v>
      </c>
      <c r="H1" s="522"/>
      <c r="I1" s="522" t="s">
        <v>12644</v>
      </c>
      <c r="J1" s="522"/>
    </row>
    <row r="2" spans="1:10" ht="80.099999999999994" customHeight="1">
      <c r="A2" s="363"/>
      <c r="B2" s="363"/>
      <c r="C2" s="523" t="s">
        <v>12645</v>
      </c>
      <c r="D2" s="523"/>
      <c r="E2" s="523" t="s">
        <v>12646</v>
      </c>
      <c r="F2" s="523"/>
      <c r="G2" s="523" t="s">
        <v>12647</v>
      </c>
      <c r="H2" s="523"/>
      <c r="I2" s="523" t="s">
        <v>12648</v>
      </c>
      <c r="J2" s="523"/>
    </row>
    <row r="3" spans="1:10" ht="13.5">
      <c r="A3" s="520" t="s">
        <v>12641</v>
      </c>
      <c r="B3" s="521"/>
      <c r="C3" s="521"/>
      <c r="D3" s="521"/>
      <c r="E3" s="521"/>
      <c r="F3" s="521"/>
      <c r="G3" s="521"/>
      <c r="H3" s="521"/>
      <c r="I3" s="521"/>
      <c r="J3" s="521"/>
    </row>
    <row r="4" spans="1:10" ht="30" customHeight="1">
      <c r="A4" s="520" t="s">
        <v>12649</v>
      </c>
      <c r="B4" s="521"/>
      <c r="C4" s="521"/>
      <c r="D4" s="521"/>
      <c r="E4" s="521"/>
      <c r="F4" s="521"/>
      <c r="G4" s="521"/>
      <c r="H4" s="521"/>
      <c r="I4" s="521"/>
      <c r="J4" s="521"/>
    </row>
    <row r="5" spans="1:10" ht="18" customHeight="1">
      <c r="A5" s="364" t="s">
        <v>12650</v>
      </c>
      <c r="B5" s="365" t="s">
        <v>12651</v>
      </c>
      <c r="C5" s="364" t="s">
        <v>12652</v>
      </c>
      <c r="D5" s="364" t="s">
        <v>12653</v>
      </c>
      <c r="E5" s="516" t="s">
        <v>12654</v>
      </c>
      <c r="F5" s="516"/>
      <c r="G5" s="366" t="s">
        <v>12655</v>
      </c>
      <c r="H5" s="365" t="s">
        <v>12656</v>
      </c>
      <c r="I5" s="365" t="s">
        <v>12657</v>
      </c>
      <c r="J5" s="365" t="s">
        <v>12658</v>
      </c>
    </row>
    <row r="6" spans="1:10" ht="24" customHeight="1">
      <c r="A6" s="367" t="s">
        <v>12659</v>
      </c>
      <c r="B6" s="368" t="s">
        <v>12660</v>
      </c>
      <c r="C6" s="367" t="s">
        <v>9</v>
      </c>
      <c r="D6" s="367" t="s">
        <v>377</v>
      </c>
      <c r="E6" s="517" t="s">
        <v>12661</v>
      </c>
      <c r="F6" s="517"/>
      <c r="G6" s="369" t="s">
        <v>19</v>
      </c>
      <c r="H6" s="370">
        <v>1</v>
      </c>
      <c r="I6" s="371">
        <v>80.150000000000006</v>
      </c>
      <c r="J6" s="371">
        <v>80.150000000000006</v>
      </c>
    </row>
    <row r="7" spans="1:10" ht="24" customHeight="1">
      <c r="A7" s="372" t="s">
        <v>12662</v>
      </c>
      <c r="B7" s="373" t="s">
        <v>12663</v>
      </c>
      <c r="C7" s="372" t="s">
        <v>9</v>
      </c>
      <c r="D7" s="372" t="s">
        <v>2769</v>
      </c>
      <c r="E7" s="519" t="s">
        <v>12661</v>
      </c>
      <c r="F7" s="519"/>
      <c r="G7" s="374" t="s">
        <v>19</v>
      </c>
      <c r="H7" s="375">
        <v>1</v>
      </c>
      <c r="I7" s="376">
        <v>0.82</v>
      </c>
      <c r="J7" s="376">
        <v>0.82</v>
      </c>
    </row>
    <row r="8" spans="1:10" ht="24" customHeight="1">
      <c r="A8" s="377" t="s">
        <v>12664</v>
      </c>
      <c r="B8" s="378" t="s">
        <v>12665</v>
      </c>
      <c r="C8" s="377" t="s">
        <v>9</v>
      </c>
      <c r="D8" s="377" t="s">
        <v>12666</v>
      </c>
      <c r="E8" s="518" t="s">
        <v>12667</v>
      </c>
      <c r="F8" s="518"/>
      <c r="G8" s="379" t="s">
        <v>19</v>
      </c>
      <c r="H8" s="380">
        <v>1</v>
      </c>
      <c r="I8" s="381">
        <v>0.55000000000000004</v>
      </c>
      <c r="J8" s="381">
        <v>0.55000000000000004</v>
      </c>
    </row>
    <row r="9" spans="1:10" ht="24" customHeight="1">
      <c r="A9" s="377" t="s">
        <v>12664</v>
      </c>
      <c r="B9" s="378" t="s">
        <v>12668</v>
      </c>
      <c r="C9" s="377" t="s">
        <v>9</v>
      </c>
      <c r="D9" s="377" t="s">
        <v>12669</v>
      </c>
      <c r="E9" s="518" t="s">
        <v>12670</v>
      </c>
      <c r="F9" s="518"/>
      <c r="G9" s="379" t="s">
        <v>19</v>
      </c>
      <c r="H9" s="380">
        <v>1</v>
      </c>
      <c r="I9" s="381">
        <v>78.16</v>
      </c>
      <c r="J9" s="381">
        <v>78.16</v>
      </c>
    </row>
    <row r="10" spans="1:10" ht="24" customHeight="1">
      <c r="A10" s="377" t="s">
        <v>12664</v>
      </c>
      <c r="B10" s="378" t="s">
        <v>12671</v>
      </c>
      <c r="C10" s="377" t="s">
        <v>9</v>
      </c>
      <c r="D10" s="377" t="s">
        <v>12672</v>
      </c>
      <c r="E10" s="518" t="s">
        <v>12673</v>
      </c>
      <c r="F10" s="518"/>
      <c r="G10" s="379" t="s">
        <v>19</v>
      </c>
      <c r="H10" s="380">
        <v>1</v>
      </c>
      <c r="I10" s="381">
        <v>0.55000000000000004</v>
      </c>
      <c r="J10" s="381">
        <v>0.55000000000000004</v>
      </c>
    </row>
    <row r="11" spans="1:10" ht="24" customHeight="1">
      <c r="A11" s="377" t="s">
        <v>12664</v>
      </c>
      <c r="B11" s="378" t="s">
        <v>12674</v>
      </c>
      <c r="C11" s="377" t="s">
        <v>9</v>
      </c>
      <c r="D11" s="377" t="s">
        <v>12675</v>
      </c>
      <c r="E11" s="518" t="s">
        <v>12667</v>
      </c>
      <c r="F11" s="518"/>
      <c r="G11" s="379" t="s">
        <v>19</v>
      </c>
      <c r="H11" s="380">
        <v>1</v>
      </c>
      <c r="I11" s="381">
        <v>0.01</v>
      </c>
      <c r="J11" s="381">
        <v>0.01</v>
      </c>
    </row>
    <row r="12" spans="1:10" ht="24" customHeight="1">
      <c r="A12" s="377" t="s">
        <v>12664</v>
      </c>
      <c r="B12" s="378" t="s">
        <v>12676</v>
      </c>
      <c r="C12" s="377" t="s">
        <v>9</v>
      </c>
      <c r="D12" s="377" t="s">
        <v>12677</v>
      </c>
      <c r="E12" s="518" t="s">
        <v>12678</v>
      </c>
      <c r="F12" s="518"/>
      <c r="G12" s="379" t="s">
        <v>19</v>
      </c>
      <c r="H12" s="380">
        <v>1</v>
      </c>
      <c r="I12" s="381">
        <v>0.06</v>
      </c>
      <c r="J12" s="381">
        <v>0.06</v>
      </c>
    </row>
    <row r="13" spans="1:10" ht="25.5">
      <c r="A13" s="382"/>
      <c r="B13" s="382"/>
      <c r="C13" s="382"/>
      <c r="D13" s="382"/>
      <c r="E13" s="382" t="s">
        <v>12679</v>
      </c>
      <c r="F13" s="383">
        <v>42.909920700000001</v>
      </c>
      <c r="G13" s="382" t="s">
        <v>12680</v>
      </c>
      <c r="H13" s="383">
        <v>36.07</v>
      </c>
      <c r="I13" s="382" t="s">
        <v>12681</v>
      </c>
      <c r="J13" s="383">
        <v>78.98</v>
      </c>
    </row>
    <row r="14" spans="1:10" ht="13.5" thickBot="1">
      <c r="A14" s="382"/>
      <c r="B14" s="382"/>
      <c r="C14" s="382"/>
      <c r="D14" s="382"/>
      <c r="E14" s="382" t="s">
        <v>12682</v>
      </c>
      <c r="F14" s="383">
        <v>22.63</v>
      </c>
      <c r="G14" s="382"/>
      <c r="H14" s="515" t="s">
        <v>12683</v>
      </c>
      <c r="I14" s="515"/>
      <c r="J14" s="383">
        <v>102.78</v>
      </c>
    </row>
    <row r="15" spans="1:10" ht="0.95" customHeight="1" thickTop="1">
      <c r="A15" s="384"/>
      <c r="B15" s="384"/>
      <c r="C15" s="384"/>
      <c r="D15" s="384"/>
      <c r="E15" s="384"/>
      <c r="F15" s="384"/>
      <c r="G15" s="384"/>
      <c r="H15" s="384"/>
      <c r="I15" s="384"/>
      <c r="J15" s="384"/>
    </row>
    <row r="16" spans="1:10" ht="18" customHeight="1">
      <c r="A16" s="364" t="s">
        <v>12684</v>
      </c>
      <c r="B16" s="365" t="s">
        <v>12651</v>
      </c>
      <c r="C16" s="364" t="s">
        <v>12652</v>
      </c>
      <c r="D16" s="364" t="s">
        <v>12653</v>
      </c>
      <c r="E16" s="516" t="s">
        <v>12654</v>
      </c>
      <c r="F16" s="516"/>
      <c r="G16" s="366" t="s">
        <v>12655</v>
      </c>
      <c r="H16" s="365" t="s">
        <v>12656</v>
      </c>
      <c r="I16" s="365" t="s">
        <v>12657</v>
      </c>
      <c r="J16" s="365" t="s">
        <v>12658</v>
      </c>
    </row>
    <row r="17" spans="1:10" ht="24" customHeight="1">
      <c r="A17" s="367" t="s">
        <v>12659</v>
      </c>
      <c r="B17" s="368" t="s">
        <v>12685</v>
      </c>
      <c r="C17" s="367" t="s">
        <v>9</v>
      </c>
      <c r="D17" s="367" t="s">
        <v>508</v>
      </c>
      <c r="E17" s="517" t="s">
        <v>12661</v>
      </c>
      <c r="F17" s="517"/>
      <c r="G17" s="369" t="s">
        <v>78</v>
      </c>
      <c r="H17" s="370">
        <v>1</v>
      </c>
      <c r="I17" s="371">
        <v>3583.25</v>
      </c>
      <c r="J17" s="371">
        <v>3583.25</v>
      </c>
    </row>
    <row r="18" spans="1:10" ht="24" customHeight="1">
      <c r="A18" s="372" t="s">
        <v>12662</v>
      </c>
      <c r="B18" s="373" t="s">
        <v>12686</v>
      </c>
      <c r="C18" s="372" t="s">
        <v>9</v>
      </c>
      <c r="D18" s="372" t="s">
        <v>2789</v>
      </c>
      <c r="E18" s="519" t="s">
        <v>12661</v>
      </c>
      <c r="F18" s="519"/>
      <c r="G18" s="374" t="s">
        <v>78</v>
      </c>
      <c r="H18" s="375">
        <v>1</v>
      </c>
      <c r="I18" s="376">
        <v>37.56</v>
      </c>
      <c r="J18" s="376">
        <v>37.56</v>
      </c>
    </row>
    <row r="19" spans="1:10" ht="24" customHeight="1">
      <c r="A19" s="377" t="s">
        <v>12664</v>
      </c>
      <c r="B19" s="378" t="s">
        <v>12687</v>
      </c>
      <c r="C19" s="377" t="s">
        <v>9</v>
      </c>
      <c r="D19" s="377" t="s">
        <v>12688</v>
      </c>
      <c r="E19" s="518" t="s">
        <v>12670</v>
      </c>
      <c r="F19" s="518"/>
      <c r="G19" s="379" t="s">
        <v>78</v>
      </c>
      <c r="H19" s="380">
        <v>1</v>
      </c>
      <c r="I19" s="381">
        <v>3238.65</v>
      </c>
      <c r="J19" s="381">
        <v>3238.65</v>
      </c>
    </row>
    <row r="20" spans="1:10" ht="24" customHeight="1">
      <c r="A20" s="377" t="s">
        <v>12664</v>
      </c>
      <c r="B20" s="378" t="s">
        <v>12689</v>
      </c>
      <c r="C20" s="377" t="s">
        <v>9</v>
      </c>
      <c r="D20" s="377" t="s">
        <v>12690</v>
      </c>
      <c r="E20" s="518" t="s">
        <v>12667</v>
      </c>
      <c r="F20" s="518"/>
      <c r="G20" s="379" t="s">
        <v>78</v>
      </c>
      <c r="H20" s="380">
        <v>1</v>
      </c>
      <c r="I20" s="381">
        <v>177.24</v>
      </c>
      <c r="J20" s="381">
        <v>177.24</v>
      </c>
    </row>
    <row r="21" spans="1:10" ht="24" customHeight="1">
      <c r="A21" s="377" t="s">
        <v>12664</v>
      </c>
      <c r="B21" s="378" t="s">
        <v>12691</v>
      </c>
      <c r="C21" s="377" t="s">
        <v>9</v>
      </c>
      <c r="D21" s="377" t="s">
        <v>12692</v>
      </c>
      <c r="E21" s="518" t="s">
        <v>12693</v>
      </c>
      <c r="F21" s="518"/>
      <c r="G21" s="379" t="s">
        <v>78</v>
      </c>
      <c r="H21" s="380">
        <v>1</v>
      </c>
      <c r="I21" s="381">
        <v>103.7</v>
      </c>
      <c r="J21" s="381">
        <v>103.7</v>
      </c>
    </row>
    <row r="22" spans="1:10" ht="24" customHeight="1">
      <c r="A22" s="377" t="s">
        <v>12664</v>
      </c>
      <c r="B22" s="378" t="s">
        <v>12694</v>
      </c>
      <c r="C22" s="377" t="s">
        <v>9</v>
      </c>
      <c r="D22" s="377" t="s">
        <v>12695</v>
      </c>
      <c r="E22" s="518" t="s">
        <v>12667</v>
      </c>
      <c r="F22" s="518"/>
      <c r="G22" s="379" t="s">
        <v>78</v>
      </c>
      <c r="H22" s="380">
        <v>1</v>
      </c>
      <c r="I22" s="381">
        <v>14.97</v>
      </c>
      <c r="J22" s="381">
        <v>14.97</v>
      </c>
    </row>
    <row r="23" spans="1:10" ht="24" customHeight="1">
      <c r="A23" s="377" t="s">
        <v>12664</v>
      </c>
      <c r="B23" s="378" t="s">
        <v>12696</v>
      </c>
      <c r="C23" s="377" t="s">
        <v>9</v>
      </c>
      <c r="D23" s="377" t="s">
        <v>12697</v>
      </c>
      <c r="E23" s="518" t="s">
        <v>12693</v>
      </c>
      <c r="F23" s="518"/>
      <c r="G23" s="379" t="s">
        <v>78</v>
      </c>
      <c r="H23" s="380">
        <v>1</v>
      </c>
      <c r="I23" s="381">
        <v>11.13</v>
      </c>
      <c r="J23" s="381">
        <v>11.13</v>
      </c>
    </row>
    <row r="24" spans="1:10" ht="25.5">
      <c r="A24" s="382"/>
      <c r="B24" s="382"/>
      <c r="C24" s="382"/>
      <c r="D24" s="382"/>
      <c r="E24" s="382" t="s">
        <v>12679</v>
      </c>
      <c r="F24" s="383">
        <v>1779.9684884999999</v>
      </c>
      <c r="G24" s="382" t="s">
        <v>12680</v>
      </c>
      <c r="H24" s="383">
        <v>1496.24</v>
      </c>
      <c r="I24" s="382" t="s">
        <v>12681</v>
      </c>
      <c r="J24" s="383">
        <v>3276.21</v>
      </c>
    </row>
    <row r="25" spans="1:10" ht="13.5" thickBot="1">
      <c r="A25" s="382"/>
      <c r="B25" s="382"/>
      <c r="C25" s="382"/>
      <c r="D25" s="382"/>
      <c r="E25" s="382" t="s">
        <v>12682</v>
      </c>
      <c r="F25" s="383">
        <v>1011.9</v>
      </c>
      <c r="G25" s="382"/>
      <c r="H25" s="515" t="s">
        <v>12683</v>
      </c>
      <c r="I25" s="515"/>
      <c r="J25" s="383">
        <v>4595.1499999999996</v>
      </c>
    </row>
    <row r="26" spans="1:10" ht="0.95" customHeight="1" thickTop="1">
      <c r="A26" s="384"/>
      <c r="B26" s="384"/>
      <c r="C26" s="384"/>
      <c r="D26" s="384"/>
      <c r="E26" s="384"/>
      <c r="F26" s="384"/>
      <c r="G26" s="384"/>
      <c r="H26" s="384"/>
      <c r="I26" s="384"/>
      <c r="J26" s="384"/>
    </row>
    <row r="27" spans="1:10" ht="18" customHeight="1">
      <c r="A27" s="364" t="s">
        <v>12698</v>
      </c>
      <c r="B27" s="365" t="s">
        <v>12651</v>
      </c>
      <c r="C27" s="364" t="s">
        <v>12652</v>
      </c>
      <c r="D27" s="364" t="s">
        <v>12653</v>
      </c>
      <c r="E27" s="516" t="s">
        <v>12654</v>
      </c>
      <c r="F27" s="516"/>
      <c r="G27" s="366" t="s">
        <v>12655</v>
      </c>
      <c r="H27" s="365" t="s">
        <v>12656</v>
      </c>
      <c r="I27" s="365" t="s">
        <v>12657</v>
      </c>
      <c r="J27" s="365" t="s">
        <v>12658</v>
      </c>
    </row>
    <row r="28" spans="1:10" ht="24" customHeight="1">
      <c r="A28" s="367" t="s">
        <v>12659</v>
      </c>
      <c r="B28" s="368" t="s">
        <v>12699</v>
      </c>
      <c r="C28" s="367" t="s">
        <v>9</v>
      </c>
      <c r="D28" s="367" t="s">
        <v>636</v>
      </c>
      <c r="E28" s="517" t="s">
        <v>12661</v>
      </c>
      <c r="F28" s="517"/>
      <c r="G28" s="369" t="s">
        <v>78</v>
      </c>
      <c r="H28" s="370">
        <v>1</v>
      </c>
      <c r="I28" s="371">
        <v>2582.3200000000002</v>
      </c>
      <c r="J28" s="371">
        <v>2582.3200000000002</v>
      </c>
    </row>
    <row r="29" spans="1:10" ht="24" customHeight="1">
      <c r="A29" s="372" t="s">
        <v>12662</v>
      </c>
      <c r="B29" s="373" t="s">
        <v>12700</v>
      </c>
      <c r="C29" s="372" t="s">
        <v>9</v>
      </c>
      <c r="D29" s="372" t="s">
        <v>6567</v>
      </c>
      <c r="E29" s="519" t="s">
        <v>12661</v>
      </c>
      <c r="F29" s="519"/>
      <c r="G29" s="374" t="s">
        <v>78</v>
      </c>
      <c r="H29" s="375">
        <v>1</v>
      </c>
      <c r="I29" s="376">
        <v>5.25</v>
      </c>
      <c r="J29" s="376">
        <v>5.25</v>
      </c>
    </row>
    <row r="30" spans="1:10" ht="24" customHeight="1">
      <c r="A30" s="377" t="s">
        <v>12664</v>
      </c>
      <c r="B30" s="378" t="s">
        <v>12701</v>
      </c>
      <c r="C30" s="377" t="s">
        <v>9</v>
      </c>
      <c r="D30" s="377" t="s">
        <v>12702</v>
      </c>
      <c r="E30" s="518" t="s">
        <v>12693</v>
      </c>
      <c r="F30" s="518"/>
      <c r="G30" s="379" t="s">
        <v>78</v>
      </c>
      <c r="H30" s="380">
        <v>1</v>
      </c>
      <c r="I30" s="381">
        <v>181.89</v>
      </c>
      <c r="J30" s="381">
        <v>181.89</v>
      </c>
    </row>
    <row r="31" spans="1:10" ht="24" customHeight="1">
      <c r="A31" s="377" t="s">
        <v>12664</v>
      </c>
      <c r="B31" s="378" t="s">
        <v>12703</v>
      </c>
      <c r="C31" s="377" t="s">
        <v>9</v>
      </c>
      <c r="D31" s="377" t="s">
        <v>12704</v>
      </c>
      <c r="E31" s="518" t="s">
        <v>12667</v>
      </c>
      <c r="F31" s="518"/>
      <c r="G31" s="379" t="s">
        <v>78</v>
      </c>
      <c r="H31" s="380">
        <v>1</v>
      </c>
      <c r="I31" s="381">
        <v>191.25</v>
      </c>
      <c r="J31" s="381">
        <v>191.25</v>
      </c>
    </row>
    <row r="32" spans="1:10" ht="24" customHeight="1">
      <c r="A32" s="377" t="s">
        <v>12664</v>
      </c>
      <c r="B32" s="378" t="s">
        <v>12691</v>
      </c>
      <c r="C32" s="377" t="s">
        <v>9</v>
      </c>
      <c r="D32" s="377" t="s">
        <v>12692</v>
      </c>
      <c r="E32" s="518" t="s">
        <v>12693</v>
      </c>
      <c r="F32" s="518"/>
      <c r="G32" s="379" t="s">
        <v>78</v>
      </c>
      <c r="H32" s="380">
        <v>1</v>
      </c>
      <c r="I32" s="381">
        <v>103.7</v>
      </c>
      <c r="J32" s="381">
        <v>103.7</v>
      </c>
    </row>
    <row r="33" spans="1:10" ht="24" customHeight="1">
      <c r="A33" s="377" t="s">
        <v>12664</v>
      </c>
      <c r="B33" s="378" t="s">
        <v>12705</v>
      </c>
      <c r="C33" s="377" t="s">
        <v>9</v>
      </c>
      <c r="D33" s="377" t="s">
        <v>12706</v>
      </c>
      <c r="E33" s="518" t="s">
        <v>12667</v>
      </c>
      <c r="F33" s="518"/>
      <c r="G33" s="379" t="s">
        <v>78</v>
      </c>
      <c r="H33" s="380">
        <v>1</v>
      </c>
      <c r="I33" s="381">
        <v>76.97</v>
      </c>
      <c r="J33" s="381">
        <v>76.97</v>
      </c>
    </row>
    <row r="34" spans="1:10" ht="24" customHeight="1">
      <c r="A34" s="377" t="s">
        <v>12664</v>
      </c>
      <c r="B34" s="378" t="s">
        <v>12696</v>
      </c>
      <c r="C34" s="377" t="s">
        <v>9</v>
      </c>
      <c r="D34" s="377" t="s">
        <v>12697</v>
      </c>
      <c r="E34" s="518" t="s">
        <v>12693</v>
      </c>
      <c r="F34" s="518"/>
      <c r="G34" s="379" t="s">
        <v>78</v>
      </c>
      <c r="H34" s="380">
        <v>1</v>
      </c>
      <c r="I34" s="381">
        <v>11.13</v>
      </c>
      <c r="J34" s="381">
        <v>11.13</v>
      </c>
    </row>
    <row r="35" spans="1:10" ht="24" customHeight="1">
      <c r="A35" s="377" t="s">
        <v>12664</v>
      </c>
      <c r="B35" s="378" t="s">
        <v>12707</v>
      </c>
      <c r="C35" s="377" t="s">
        <v>9</v>
      </c>
      <c r="D35" s="377" t="s">
        <v>12708</v>
      </c>
      <c r="E35" s="518" t="s">
        <v>12693</v>
      </c>
      <c r="F35" s="518"/>
      <c r="G35" s="379" t="s">
        <v>78</v>
      </c>
      <c r="H35" s="380">
        <v>1</v>
      </c>
      <c r="I35" s="381">
        <v>133.68</v>
      </c>
      <c r="J35" s="381">
        <v>133.68</v>
      </c>
    </row>
    <row r="36" spans="1:10" ht="24" customHeight="1">
      <c r="A36" s="377" t="s">
        <v>12664</v>
      </c>
      <c r="B36" s="378" t="s">
        <v>12709</v>
      </c>
      <c r="C36" s="377" t="s">
        <v>9</v>
      </c>
      <c r="D36" s="377" t="s">
        <v>12710</v>
      </c>
      <c r="E36" s="518" t="s">
        <v>12670</v>
      </c>
      <c r="F36" s="518"/>
      <c r="G36" s="379" t="s">
        <v>78</v>
      </c>
      <c r="H36" s="380">
        <v>1</v>
      </c>
      <c r="I36" s="381">
        <v>1878.45</v>
      </c>
      <c r="J36" s="381">
        <v>1878.45</v>
      </c>
    </row>
    <row r="37" spans="1:10" ht="25.5">
      <c r="A37" s="382"/>
      <c r="B37" s="382"/>
      <c r="C37" s="382"/>
      <c r="D37" s="382"/>
      <c r="E37" s="382" t="s">
        <v>12679</v>
      </c>
      <c r="F37" s="383">
        <v>1023.4162773</v>
      </c>
      <c r="G37" s="382" t="s">
        <v>12680</v>
      </c>
      <c r="H37" s="383">
        <v>860.28</v>
      </c>
      <c r="I37" s="382" t="s">
        <v>12681</v>
      </c>
      <c r="J37" s="383">
        <v>1883.7</v>
      </c>
    </row>
    <row r="38" spans="1:10" ht="13.5" thickBot="1">
      <c r="A38" s="382"/>
      <c r="B38" s="382"/>
      <c r="C38" s="382"/>
      <c r="D38" s="382"/>
      <c r="E38" s="382" t="s">
        <v>12682</v>
      </c>
      <c r="F38" s="383">
        <v>729.24</v>
      </c>
      <c r="G38" s="382"/>
      <c r="H38" s="515" t="s">
        <v>12683</v>
      </c>
      <c r="I38" s="515"/>
      <c r="J38" s="383">
        <v>3311.56</v>
      </c>
    </row>
    <row r="39" spans="1:10" ht="0.95" customHeight="1" thickTop="1">
      <c r="A39" s="384"/>
      <c r="B39" s="384"/>
      <c r="C39" s="384"/>
      <c r="D39" s="384"/>
      <c r="E39" s="384"/>
      <c r="F39" s="384"/>
      <c r="G39" s="384"/>
      <c r="H39" s="384"/>
      <c r="I39" s="384"/>
      <c r="J39" s="384"/>
    </row>
    <row r="40" spans="1:10" ht="18" customHeight="1">
      <c r="A40" s="364" t="s">
        <v>12711</v>
      </c>
      <c r="B40" s="365" t="s">
        <v>12651</v>
      </c>
      <c r="C40" s="364" t="s">
        <v>12652</v>
      </c>
      <c r="D40" s="364" t="s">
        <v>12653</v>
      </c>
      <c r="E40" s="516" t="s">
        <v>12654</v>
      </c>
      <c r="F40" s="516"/>
      <c r="G40" s="366" t="s">
        <v>12655</v>
      </c>
      <c r="H40" s="365" t="s">
        <v>12656</v>
      </c>
      <c r="I40" s="365" t="s">
        <v>12657</v>
      </c>
      <c r="J40" s="365" t="s">
        <v>12658</v>
      </c>
    </row>
    <row r="41" spans="1:10" ht="24" customHeight="1">
      <c r="A41" s="367" t="s">
        <v>12659</v>
      </c>
      <c r="B41" s="368" t="s">
        <v>12712</v>
      </c>
      <c r="C41" s="367" t="s">
        <v>9</v>
      </c>
      <c r="D41" s="367" t="s">
        <v>175</v>
      </c>
      <c r="E41" s="517" t="s">
        <v>12661</v>
      </c>
      <c r="F41" s="517"/>
      <c r="G41" s="369" t="s">
        <v>19</v>
      </c>
      <c r="H41" s="370">
        <v>1</v>
      </c>
      <c r="I41" s="371">
        <v>18.260000000000002</v>
      </c>
      <c r="J41" s="371">
        <v>18.260000000000002</v>
      </c>
    </row>
    <row r="42" spans="1:10" ht="24" customHeight="1">
      <c r="A42" s="372" t="s">
        <v>12662</v>
      </c>
      <c r="B42" s="373" t="s">
        <v>12713</v>
      </c>
      <c r="C42" s="372" t="s">
        <v>9</v>
      </c>
      <c r="D42" s="372" t="s">
        <v>2755</v>
      </c>
      <c r="E42" s="519" t="s">
        <v>12661</v>
      </c>
      <c r="F42" s="519"/>
      <c r="G42" s="374" t="s">
        <v>19</v>
      </c>
      <c r="H42" s="375">
        <v>1</v>
      </c>
      <c r="I42" s="376">
        <v>0.05</v>
      </c>
      <c r="J42" s="376">
        <v>0.05</v>
      </c>
    </row>
    <row r="43" spans="1:10" ht="24" customHeight="1">
      <c r="A43" s="377" t="s">
        <v>12664</v>
      </c>
      <c r="B43" s="378" t="s">
        <v>12714</v>
      </c>
      <c r="C43" s="377" t="s">
        <v>9</v>
      </c>
      <c r="D43" s="377" t="s">
        <v>12715</v>
      </c>
      <c r="E43" s="518" t="s">
        <v>12673</v>
      </c>
      <c r="F43" s="518"/>
      <c r="G43" s="379" t="s">
        <v>19</v>
      </c>
      <c r="H43" s="380">
        <v>1</v>
      </c>
      <c r="I43" s="381">
        <v>0.96</v>
      </c>
      <c r="J43" s="381">
        <v>0.96</v>
      </c>
    </row>
    <row r="44" spans="1:10" ht="24" customHeight="1">
      <c r="A44" s="377" t="s">
        <v>12664</v>
      </c>
      <c r="B44" s="378" t="s">
        <v>12716</v>
      </c>
      <c r="C44" s="377" t="s">
        <v>9</v>
      </c>
      <c r="D44" s="377" t="s">
        <v>12717</v>
      </c>
      <c r="E44" s="518" t="s">
        <v>12667</v>
      </c>
      <c r="F44" s="518"/>
      <c r="G44" s="379" t="s">
        <v>19</v>
      </c>
      <c r="H44" s="380">
        <v>1</v>
      </c>
      <c r="I44" s="381">
        <v>1.01</v>
      </c>
      <c r="J44" s="381">
        <v>1.01</v>
      </c>
    </row>
    <row r="45" spans="1:10" ht="24" customHeight="1">
      <c r="A45" s="377" t="s">
        <v>12664</v>
      </c>
      <c r="B45" s="378" t="s">
        <v>12671</v>
      </c>
      <c r="C45" s="377" t="s">
        <v>9</v>
      </c>
      <c r="D45" s="377" t="s">
        <v>12672</v>
      </c>
      <c r="E45" s="518" t="s">
        <v>12673</v>
      </c>
      <c r="F45" s="518"/>
      <c r="G45" s="379" t="s">
        <v>19</v>
      </c>
      <c r="H45" s="380">
        <v>1</v>
      </c>
      <c r="I45" s="381">
        <v>0.55000000000000004</v>
      </c>
      <c r="J45" s="381">
        <v>0.55000000000000004</v>
      </c>
    </row>
    <row r="46" spans="1:10" ht="24" customHeight="1">
      <c r="A46" s="377" t="s">
        <v>12664</v>
      </c>
      <c r="B46" s="378" t="s">
        <v>12718</v>
      </c>
      <c r="C46" s="377" t="s">
        <v>9</v>
      </c>
      <c r="D46" s="377" t="s">
        <v>12719</v>
      </c>
      <c r="E46" s="518" t="s">
        <v>12667</v>
      </c>
      <c r="F46" s="518"/>
      <c r="G46" s="379" t="s">
        <v>19</v>
      </c>
      <c r="H46" s="380">
        <v>1</v>
      </c>
      <c r="I46" s="381">
        <v>0.41</v>
      </c>
      <c r="J46" s="381">
        <v>0.41</v>
      </c>
    </row>
    <row r="47" spans="1:10" ht="24" customHeight="1">
      <c r="A47" s="377" t="s">
        <v>12664</v>
      </c>
      <c r="B47" s="378" t="s">
        <v>12676</v>
      </c>
      <c r="C47" s="377" t="s">
        <v>9</v>
      </c>
      <c r="D47" s="377" t="s">
        <v>12677</v>
      </c>
      <c r="E47" s="518" t="s">
        <v>12678</v>
      </c>
      <c r="F47" s="518"/>
      <c r="G47" s="379" t="s">
        <v>19</v>
      </c>
      <c r="H47" s="380">
        <v>1</v>
      </c>
      <c r="I47" s="381">
        <v>0.06</v>
      </c>
      <c r="J47" s="381">
        <v>0.06</v>
      </c>
    </row>
    <row r="48" spans="1:10" ht="24" customHeight="1">
      <c r="A48" s="377" t="s">
        <v>12664</v>
      </c>
      <c r="B48" s="378" t="s">
        <v>12720</v>
      </c>
      <c r="C48" s="377" t="s">
        <v>9</v>
      </c>
      <c r="D48" s="377" t="s">
        <v>12721</v>
      </c>
      <c r="E48" s="518" t="s">
        <v>12722</v>
      </c>
      <c r="F48" s="518"/>
      <c r="G48" s="379" t="s">
        <v>19</v>
      </c>
      <c r="H48" s="380">
        <v>1</v>
      </c>
      <c r="I48" s="381">
        <v>0.71</v>
      </c>
      <c r="J48" s="381">
        <v>0.71</v>
      </c>
    </row>
    <row r="49" spans="1:10" ht="24" customHeight="1">
      <c r="A49" s="377" t="s">
        <v>12664</v>
      </c>
      <c r="B49" s="378" t="s">
        <v>12723</v>
      </c>
      <c r="C49" s="377" t="s">
        <v>9</v>
      </c>
      <c r="D49" s="377" t="s">
        <v>12724</v>
      </c>
      <c r="E49" s="518" t="s">
        <v>12670</v>
      </c>
      <c r="F49" s="518"/>
      <c r="G49" s="379" t="s">
        <v>19</v>
      </c>
      <c r="H49" s="380">
        <v>1</v>
      </c>
      <c r="I49" s="381">
        <v>14.51</v>
      </c>
      <c r="J49" s="381">
        <v>14.51</v>
      </c>
    </row>
    <row r="50" spans="1:10" ht="25.5">
      <c r="A50" s="382"/>
      <c r="B50" s="382"/>
      <c r="C50" s="382"/>
      <c r="D50" s="382"/>
      <c r="E50" s="382" t="s">
        <v>12679</v>
      </c>
      <c r="F50" s="383">
        <v>7.9104640000000002</v>
      </c>
      <c r="G50" s="382" t="s">
        <v>12680</v>
      </c>
      <c r="H50" s="383">
        <v>6.65</v>
      </c>
      <c r="I50" s="382" t="s">
        <v>12681</v>
      </c>
      <c r="J50" s="383">
        <v>14.56</v>
      </c>
    </row>
    <row r="51" spans="1:10" ht="13.5" thickBot="1">
      <c r="A51" s="382"/>
      <c r="B51" s="382"/>
      <c r="C51" s="382"/>
      <c r="D51" s="382"/>
      <c r="E51" s="382" t="s">
        <v>12682</v>
      </c>
      <c r="F51" s="383">
        <v>5.15</v>
      </c>
      <c r="G51" s="382"/>
      <c r="H51" s="515" t="s">
        <v>12683</v>
      </c>
      <c r="I51" s="515"/>
      <c r="J51" s="383">
        <v>23.41</v>
      </c>
    </row>
    <row r="52" spans="1:10" ht="0.95" customHeight="1" thickTop="1">
      <c r="A52" s="384"/>
      <c r="B52" s="384"/>
      <c r="C52" s="384"/>
      <c r="D52" s="384"/>
      <c r="E52" s="384"/>
      <c r="F52" s="384"/>
      <c r="G52" s="384"/>
      <c r="H52" s="384"/>
      <c r="I52" s="384"/>
      <c r="J52" s="384"/>
    </row>
    <row r="53" spans="1:10" ht="18" customHeight="1">
      <c r="A53" s="364" t="s">
        <v>12725</v>
      </c>
      <c r="B53" s="365" t="s">
        <v>12651</v>
      </c>
      <c r="C53" s="364" t="s">
        <v>12652</v>
      </c>
      <c r="D53" s="364" t="s">
        <v>12653</v>
      </c>
      <c r="E53" s="516" t="s">
        <v>12654</v>
      </c>
      <c r="F53" s="516"/>
      <c r="G53" s="366" t="s">
        <v>12655</v>
      </c>
      <c r="H53" s="365" t="s">
        <v>12656</v>
      </c>
      <c r="I53" s="365" t="s">
        <v>12657</v>
      </c>
      <c r="J53" s="365" t="s">
        <v>12658</v>
      </c>
    </row>
    <row r="54" spans="1:10" ht="24" customHeight="1">
      <c r="A54" s="367" t="s">
        <v>12659</v>
      </c>
      <c r="B54" s="368" t="s">
        <v>12726</v>
      </c>
      <c r="C54" s="367" t="s">
        <v>9</v>
      </c>
      <c r="D54" s="367" t="s">
        <v>3514</v>
      </c>
      <c r="E54" s="517" t="s">
        <v>12727</v>
      </c>
      <c r="F54" s="517"/>
      <c r="G54" s="369" t="s">
        <v>12728</v>
      </c>
      <c r="H54" s="370">
        <v>1</v>
      </c>
      <c r="I54" s="371">
        <v>88</v>
      </c>
      <c r="J54" s="371">
        <v>88</v>
      </c>
    </row>
    <row r="55" spans="1:10" ht="36" customHeight="1">
      <c r="A55" s="372" t="s">
        <v>12662</v>
      </c>
      <c r="B55" s="373" t="s">
        <v>12729</v>
      </c>
      <c r="C55" s="372" t="s">
        <v>9</v>
      </c>
      <c r="D55" s="372" t="s">
        <v>1894</v>
      </c>
      <c r="E55" s="519" t="s">
        <v>12730</v>
      </c>
      <c r="F55" s="519"/>
      <c r="G55" s="374" t="s">
        <v>32</v>
      </c>
      <c r="H55" s="375">
        <v>4.4000000000000003E-3</v>
      </c>
      <c r="I55" s="376">
        <v>16.260000000000002</v>
      </c>
      <c r="J55" s="376">
        <v>7.0000000000000007E-2</v>
      </c>
    </row>
    <row r="56" spans="1:10" ht="36" customHeight="1">
      <c r="A56" s="372" t="s">
        <v>12662</v>
      </c>
      <c r="B56" s="373" t="s">
        <v>12731</v>
      </c>
      <c r="C56" s="372" t="s">
        <v>9</v>
      </c>
      <c r="D56" s="372" t="s">
        <v>1895</v>
      </c>
      <c r="E56" s="519" t="s">
        <v>12730</v>
      </c>
      <c r="F56" s="519"/>
      <c r="G56" s="374" t="s">
        <v>47</v>
      </c>
      <c r="H56" s="375">
        <v>1.9099999999999999E-2</v>
      </c>
      <c r="I56" s="376">
        <v>13.53</v>
      </c>
      <c r="J56" s="376">
        <v>0.25</v>
      </c>
    </row>
    <row r="57" spans="1:10" ht="36" customHeight="1">
      <c r="A57" s="372" t="s">
        <v>12662</v>
      </c>
      <c r="B57" s="373" t="s">
        <v>12732</v>
      </c>
      <c r="C57" s="372" t="s">
        <v>9</v>
      </c>
      <c r="D57" s="372" t="s">
        <v>6779</v>
      </c>
      <c r="E57" s="519" t="s">
        <v>12733</v>
      </c>
      <c r="F57" s="519"/>
      <c r="G57" s="374" t="s">
        <v>12734</v>
      </c>
      <c r="H57" s="375">
        <v>1.1999999999999999E-3</v>
      </c>
      <c r="I57" s="376">
        <v>339.33</v>
      </c>
      <c r="J57" s="376">
        <v>0.4</v>
      </c>
    </row>
    <row r="58" spans="1:10" ht="24" customHeight="1">
      <c r="A58" s="372" t="s">
        <v>12662</v>
      </c>
      <c r="B58" s="373" t="s">
        <v>12735</v>
      </c>
      <c r="C58" s="372" t="s">
        <v>9</v>
      </c>
      <c r="D58" s="372" t="s">
        <v>33</v>
      </c>
      <c r="E58" s="519" t="s">
        <v>12661</v>
      </c>
      <c r="F58" s="519"/>
      <c r="G58" s="374" t="s">
        <v>19</v>
      </c>
      <c r="H58" s="375">
        <v>0.18970000000000001</v>
      </c>
      <c r="I58" s="376">
        <v>14.57</v>
      </c>
      <c r="J58" s="376">
        <v>2.76</v>
      </c>
    </row>
    <row r="59" spans="1:10" ht="24" customHeight="1">
      <c r="A59" s="372" t="s">
        <v>12662</v>
      </c>
      <c r="B59" s="373" t="s">
        <v>12736</v>
      </c>
      <c r="C59" s="372" t="s">
        <v>9</v>
      </c>
      <c r="D59" s="372" t="s">
        <v>34</v>
      </c>
      <c r="E59" s="519" t="s">
        <v>12661</v>
      </c>
      <c r="F59" s="519"/>
      <c r="G59" s="374" t="s">
        <v>19</v>
      </c>
      <c r="H59" s="375">
        <v>0.56910000000000005</v>
      </c>
      <c r="I59" s="376">
        <v>17.48</v>
      </c>
      <c r="J59" s="376">
        <v>9.94</v>
      </c>
    </row>
    <row r="60" spans="1:10" ht="24" customHeight="1">
      <c r="A60" s="377" t="s">
        <v>12664</v>
      </c>
      <c r="B60" s="378" t="s">
        <v>12737</v>
      </c>
      <c r="C60" s="377" t="s">
        <v>9</v>
      </c>
      <c r="D60" s="377" t="s">
        <v>12738</v>
      </c>
      <c r="E60" s="518" t="s">
        <v>12693</v>
      </c>
      <c r="F60" s="518"/>
      <c r="G60" s="379" t="s">
        <v>15</v>
      </c>
      <c r="H60" s="380">
        <v>1.2273000000000001</v>
      </c>
      <c r="I60" s="381">
        <v>14.76</v>
      </c>
      <c r="J60" s="381">
        <v>18.11</v>
      </c>
    </row>
    <row r="61" spans="1:10" ht="24" customHeight="1">
      <c r="A61" s="377" t="s">
        <v>12664</v>
      </c>
      <c r="B61" s="378" t="s">
        <v>12739</v>
      </c>
      <c r="C61" s="377" t="s">
        <v>9</v>
      </c>
      <c r="D61" s="377" t="s">
        <v>12740</v>
      </c>
      <c r="E61" s="518" t="s">
        <v>12693</v>
      </c>
      <c r="F61" s="518"/>
      <c r="G61" s="379" t="s">
        <v>17</v>
      </c>
      <c r="H61" s="380">
        <v>4.2799999999999998E-2</v>
      </c>
      <c r="I61" s="381">
        <v>18</v>
      </c>
      <c r="J61" s="381">
        <v>0.77</v>
      </c>
    </row>
    <row r="62" spans="1:10" ht="24" customHeight="1">
      <c r="A62" s="377" t="s">
        <v>12664</v>
      </c>
      <c r="B62" s="378" t="s">
        <v>12741</v>
      </c>
      <c r="C62" s="377" t="s">
        <v>9</v>
      </c>
      <c r="D62" s="377" t="s">
        <v>12742</v>
      </c>
      <c r="E62" s="518" t="s">
        <v>12693</v>
      </c>
      <c r="F62" s="518"/>
      <c r="G62" s="379" t="s">
        <v>15</v>
      </c>
      <c r="H62" s="380">
        <v>1</v>
      </c>
      <c r="I62" s="381">
        <v>17.510000000000002</v>
      </c>
      <c r="J62" s="381">
        <v>17.510000000000002</v>
      </c>
    </row>
    <row r="63" spans="1:10" ht="36" customHeight="1">
      <c r="A63" s="377" t="s">
        <v>12664</v>
      </c>
      <c r="B63" s="378" t="s">
        <v>12743</v>
      </c>
      <c r="C63" s="377" t="s">
        <v>9</v>
      </c>
      <c r="D63" s="377" t="s">
        <v>12744</v>
      </c>
      <c r="E63" s="518" t="s">
        <v>12693</v>
      </c>
      <c r="F63" s="518"/>
      <c r="G63" s="379" t="s">
        <v>12728</v>
      </c>
      <c r="H63" s="380">
        <v>0.58530000000000004</v>
      </c>
      <c r="I63" s="381">
        <v>65.260000000000005</v>
      </c>
      <c r="J63" s="381">
        <v>38.19</v>
      </c>
    </row>
    <row r="64" spans="1:10" ht="25.5">
      <c r="A64" s="382"/>
      <c r="B64" s="382"/>
      <c r="C64" s="382"/>
      <c r="D64" s="382"/>
      <c r="E64" s="382" t="s">
        <v>12679</v>
      </c>
      <c r="F64" s="383">
        <v>5.5416711941758123</v>
      </c>
      <c r="G64" s="382" t="s">
        <v>12680</v>
      </c>
      <c r="H64" s="383">
        <v>4.66</v>
      </c>
      <c r="I64" s="382" t="s">
        <v>12681</v>
      </c>
      <c r="J64" s="383">
        <v>10.199999999999999</v>
      </c>
    </row>
    <row r="65" spans="1:10" ht="13.5" thickBot="1">
      <c r="A65" s="382"/>
      <c r="B65" s="382"/>
      <c r="C65" s="382"/>
      <c r="D65" s="382"/>
      <c r="E65" s="382" t="s">
        <v>12682</v>
      </c>
      <c r="F65" s="383">
        <v>24.85</v>
      </c>
      <c r="G65" s="382"/>
      <c r="H65" s="515" t="s">
        <v>12683</v>
      </c>
      <c r="I65" s="515"/>
      <c r="J65" s="383">
        <v>112.85</v>
      </c>
    </row>
    <row r="66" spans="1:10" ht="0.95" customHeight="1" thickTop="1">
      <c r="A66" s="384"/>
      <c r="B66" s="384"/>
      <c r="C66" s="384"/>
      <c r="D66" s="384"/>
      <c r="E66" s="384"/>
      <c r="F66" s="384"/>
      <c r="G66" s="384"/>
      <c r="H66" s="384"/>
      <c r="I66" s="384"/>
      <c r="J66" s="384"/>
    </row>
    <row r="67" spans="1:10" ht="18" customHeight="1">
      <c r="A67" s="364" t="s">
        <v>12745</v>
      </c>
      <c r="B67" s="365" t="s">
        <v>12651</v>
      </c>
      <c r="C67" s="364" t="s">
        <v>12652</v>
      </c>
      <c r="D67" s="364" t="s">
        <v>12653</v>
      </c>
      <c r="E67" s="516" t="s">
        <v>12654</v>
      </c>
      <c r="F67" s="516"/>
      <c r="G67" s="366" t="s">
        <v>12655</v>
      </c>
      <c r="H67" s="365" t="s">
        <v>12656</v>
      </c>
      <c r="I67" s="365" t="s">
        <v>12657</v>
      </c>
      <c r="J67" s="365" t="s">
        <v>12658</v>
      </c>
    </row>
    <row r="68" spans="1:10" ht="48" customHeight="1">
      <c r="A68" s="367" t="s">
        <v>12659</v>
      </c>
      <c r="B68" s="368" t="s">
        <v>12746</v>
      </c>
      <c r="C68" s="367" t="s">
        <v>9</v>
      </c>
      <c r="D68" s="367" t="s">
        <v>5571</v>
      </c>
      <c r="E68" s="517" t="s">
        <v>12747</v>
      </c>
      <c r="F68" s="517"/>
      <c r="G68" s="369" t="s">
        <v>27</v>
      </c>
      <c r="H68" s="370">
        <v>1</v>
      </c>
      <c r="I68" s="371">
        <v>1328.54</v>
      </c>
      <c r="J68" s="371">
        <v>1328.54</v>
      </c>
    </row>
    <row r="69" spans="1:10" ht="24" customHeight="1">
      <c r="A69" s="372" t="s">
        <v>12662</v>
      </c>
      <c r="B69" s="373" t="s">
        <v>12748</v>
      </c>
      <c r="C69" s="372" t="s">
        <v>9</v>
      </c>
      <c r="D69" s="372" t="s">
        <v>4029</v>
      </c>
      <c r="E69" s="519" t="s">
        <v>12747</v>
      </c>
      <c r="F69" s="519"/>
      <c r="G69" s="374" t="s">
        <v>15</v>
      </c>
      <c r="H69" s="375">
        <v>6.3</v>
      </c>
      <c r="I69" s="376">
        <v>9.44</v>
      </c>
      <c r="J69" s="376">
        <v>59.47</v>
      </c>
    </row>
    <row r="70" spans="1:10" ht="36" customHeight="1">
      <c r="A70" s="372" t="s">
        <v>12662</v>
      </c>
      <c r="B70" s="373" t="s">
        <v>12749</v>
      </c>
      <c r="C70" s="372" t="s">
        <v>9</v>
      </c>
      <c r="D70" s="372" t="s">
        <v>1926</v>
      </c>
      <c r="E70" s="519" t="s">
        <v>12747</v>
      </c>
      <c r="F70" s="519"/>
      <c r="G70" s="374" t="s">
        <v>15</v>
      </c>
      <c r="H70" s="375">
        <v>1.3</v>
      </c>
      <c r="I70" s="376">
        <v>11.72</v>
      </c>
      <c r="J70" s="376">
        <v>15.23</v>
      </c>
    </row>
    <row r="71" spans="1:10" ht="24" customHeight="1">
      <c r="A71" s="372" t="s">
        <v>12662</v>
      </c>
      <c r="B71" s="373" t="s">
        <v>12750</v>
      </c>
      <c r="C71" s="372" t="s">
        <v>9</v>
      </c>
      <c r="D71" s="372" t="s">
        <v>5498</v>
      </c>
      <c r="E71" s="519" t="s">
        <v>12747</v>
      </c>
      <c r="F71" s="519"/>
      <c r="G71" s="374" t="s">
        <v>27</v>
      </c>
      <c r="H71" s="375">
        <v>1</v>
      </c>
      <c r="I71" s="376">
        <v>89.09</v>
      </c>
      <c r="J71" s="376">
        <v>89.09</v>
      </c>
    </row>
    <row r="72" spans="1:10" ht="36" customHeight="1">
      <c r="A72" s="372" t="s">
        <v>12662</v>
      </c>
      <c r="B72" s="373" t="s">
        <v>12751</v>
      </c>
      <c r="C72" s="372" t="s">
        <v>9</v>
      </c>
      <c r="D72" s="372" t="s">
        <v>2269</v>
      </c>
      <c r="E72" s="519" t="s">
        <v>12747</v>
      </c>
      <c r="F72" s="519"/>
      <c r="G72" s="374" t="s">
        <v>15</v>
      </c>
      <c r="H72" s="375">
        <v>26.4</v>
      </c>
      <c r="I72" s="376">
        <v>29.08</v>
      </c>
      <c r="J72" s="376">
        <v>767.71</v>
      </c>
    </row>
    <row r="73" spans="1:10" ht="24" customHeight="1">
      <c r="A73" s="372" t="s">
        <v>12662</v>
      </c>
      <c r="B73" s="373" t="s">
        <v>12752</v>
      </c>
      <c r="C73" s="372" t="s">
        <v>9</v>
      </c>
      <c r="D73" s="372" t="s">
        <v>3407</v>
      </c>
      <c r="E73" s="519" t="s">
        <v>12747</v>
      </c>
      <c r="F73" s="519"/>
      <c r="G73" s="374" t="s">
        <v>15</v>
      </c>
      <c r="H73" s="375">
        <v>1.95</v>
      </c>
      <c r="I73" s="376">
        <v>43.24</v>
      </c>
      <c r="J73" s="376">
        <v>84.31</v>
      </c>
    </row>
    <row r="74" spans="1:10" ht="24" customHeight="1">
      <c r="A74" s="372" t="s">
        <v>12662</v>
      </c>
      <c r="B74" s="373" t="s">
        <v>12753</v>
      </c>
      <c r="C74" s="372" t="s">
        <v>9</v>
      </c>
      <c r="D74" s="372" t="s">
        <v>3413</v>
      </c>
      <c r="E74" s="519" t="s">
        <v>12747</v>
      </c>
      <c r="F74" s="519"/>
      <c r="G74" s="374" t="s">
        <v>27</v>
      </c>
      <c r="H74" s="375">
        <v>1</v>
      </c>
      <c r="I74" s="376">
        <v>76.680000000000007</v>
      </c>
      <c r="J74" s="376">
        <v>76.680000000000007</v>
      </c>
    </row>
    <row r="75" spans="1:10" ht="24" customHeight="1">
      <c r="A75" s="372" t="s">
        <v>12662</v>
      </c>
      <c r="B75" s="373" t="s">
        <v>12754</v>
      </c>
      <c r="C75" s="372" t="s">
        <v>9</v>
      </c>
      <c r="D75" s="372" t="s">
        <v>39</v>
      </c>
      <c r="E75" s="519" t="s">
        <v>12661</v>
      </c>
      <c r="F75" s="519"/>
      <c r="G75" s="374" t="s">
        <v>19</v>
      </c>
      <c r="H75" s="375">
        <v>1.9355</v>
      </c>
      <c r="I75" s="376">
        <v>18.3</v>
      </c>
      <c r="J75" s="376">
        <v>35.409999999999997</v>
      </c>
    </row>
    <row r="76" spans="1:10" ht="24" customHeight="1">
      <c r="A76" s="372" t="s">
        <v>12662</v>
      </c>
      <c r="B76" s="373" t="s">
        <v>12755</v>
      </c>
      <c r="C76" s="372" t="s">
        <v>9</v>
      </c>
      <c r="D76" s="372" t="s">
        <v>41</v>
      </c>
      <c r="E76" s="519" t="s">
        <v>12661</v>
      </c>
      <c r="F76" s="519"/>
      <c r="G76" s="374" t="s">
        <v>19</v>
      </c>
      <c r="H76" s="375">
        <v>0.215</v>
      </c>
      <c r="I76" s="376">
        <v>14</v>
      </c>
      <c r="J76" s="376">
        <v>3.01</v>
      </c>
    </row>
    <row r="77" spans="1:10" ht="36" customHeight="1">
      <c r="A77" s="377" t="s">
        <v>12664</v>
      </c>
      <c r="B77" s="378" t="s">
        <v>12756</v>
      </c>
      <c r="C77" s="377" t="s">
        <v>9</v>
      </c>
      <c r="D77" s="377" t="s">
        <v>12757</v>
      </c>
      <c r="E77" s="518" t="s">
        <v>12693</v>
      </c>
      <c r="F77" s="518"/>
      <c r="G77" s="379" t="s">
        <v>27</v>
      </c>
      <c r="H77" s="380">
        <v>4</v>
      </c>
      <c r="I77" s="381">
        <v>0.26</v>
      </c>
      <c r="J77" s="381">
        <v>1.04</v>
      </c>
    </row>
    <row r="78" spans="1:10" ht="24" customHeight="1">
      <c r="A78" s="377" t="s">
        <v>12664</v>
      </c>
      <c r="B78" s="378" t="s">
        <v>12758</v>
      </c>
      <c r="C78" s="377" t="s">
        <v>9</v>
      </c>
      <c r="D78" s="377" t="s">
        <v>12759</v>
      </c>
      <c r="E78" s="518" t="s">
        <v>12693</v>
      </c>
      <c r="F78" s="518"/>
      <c r="G78" s="379" t="s">
        <v>27</v>
      </c>
      <c r="H78" s="380">
        <v>1</v>
      </c>
      <c r="I78" s="381">
        <v>15.99</v>
      </c>
      <c r="J78" s="381">
        <v>15.99</v>
      </c>
    </row>
    <row r="79" spans="1:10" ht="36" customHeight="1">
      <c r="A79" s="377" t="s">
        <v>12664</v>
      </c>
      <c r="B79" s="378" t="s">
        <v>12760</v>
      </c>
      <c r="C79" s="377" t="s">
        <v>9</v>
      </c>
      <c r="D79" s="377" t="s">
        <v>12761</v>
      </c>
      <c r="E79" s="518" t="s">
        <v>12693</v>
      </c>
      <c r="F79" s="518"/>
      <c r="G79" s="379" t="s">
        <v>27</v>
      </c>
      <c r="H79" s="380">
        <v>1</v>
      </c>
      <c r="I79" s="381">
        <v>155.59</v>
      </c>
      <c r="J79" s="381">
        <v>155.59</v>
      </c>
    </row>
    <row r="80" spans="1:10" ht="24" customHeight="1">
      <c r="A80" s="377" t="s">
        <v>12664</v>
      </c>
      <c r="B80" s="378" t="s">
        <v>12762</v>
      </c>
      <c r="C80" s="377" t="s">
        <v>9</v>
      </c>
      <c r="D80" s="377" t="s">
        <v>12763</v>
      </c>
      <c r="E80" s="518" t="s">
        <v>12693</v>
      </c>
      <c r="F80" s="518"/>
      <c r="G80" s="379" t="s">
        <v>27</v>
      </c>
      <c r="H80" s="380">
        <v>1</v>
      </c>
      <c r="I80" s="381">
        <v>25.01</v>
      </c>
      <c r="J80" s="381">
        <v>25.01</v>
      </c>
    </row>
    <row r="81" spans="1:10" ht="25.5">
      <c r="A81" s="382"/>
      <c r="B81" s="382"/>
      <c r="C81" s="382"/>
      <c r="D81" s="382"/>
      <c r="E81" s="382" t="s">
        <v>12679</v>
      </c>
      <c r="F81" s="383">
        <v>64.91361512550256</v>
      </c>
      <c r="G81" s="382" t="s">
        <v>12680</v>
      </c>
      <c r="H81" s="383">
        <v>54.57</v>
      </c>
      <c r="I81" s="382" t="s">
        <v>12681</v>
      </c>
      <c r="J81" s="383">
        <v>119.48</v>
      </c>
    </row>
    <row r="82" spans="1:10" ht="13.5" thickBot="1">
      <c r="A82" s="382"/>
      <c r="B82" s="382"/>
      <c r="C82" s="382"/>
      <c r="D82" s="382"/>
      <c r="E82" s="382" t="s">
        <v>12682</v>
      </c>
      <c r="F82" s="383">
        <v>375.17</v>
      </c>
      <c r="G82" s="382"/>
      <c r="H82" s="515" t="s">
        <v>12683</v>
      </c>
      <c r="I82" s="515"/>
      <c r="J82" s="383">
        <v>1703.71</v>
      </c>
    </row>
    <row r="83" spans="1:10" ht="0.95" customHeight="1" thickTop="1">
      <c r="A83" s="384"/>
      <c r="B83" s="384"/>
      <c r="C83" s="384"/>
      <c r="D83" s="384"/>
      <c r="E83" s="384"/>
      <c r="F83" s="384"/>
      <c r="G83" s="384"/>
      <c r="H83" s="384"/>
      <c r="I83" s="384"/>
      <c r="J83" s="384"/>
    </row>
    <row r="84" spans="1:10" ht="18" customHeight="1">
      <c r="A84" s="364" t="s">
        <v>12764</v>
      </c>
      <c r="B84" s="365" t="s">
        <v>12651</v>
      </c>
      <c r="C84" s="364" t="s">
        <v>12652</v>
      </c>
      <c r="D84" s="364" t="s">
        <v>12653</v>
      </c>
      <c r="E84" s="516" t="s">
        <v>12654</v>
      </c>
      <c r="F84" s="516"/>
      <c r="G84" s="366" t="s">
        <v>12655</v>
      </c>
      <c r="H84" s="365" t="s">
        <v>12656</v>
      </c>
      <c r="I84" s="365" t="s">
        <v>12657</v>
      </c>
      <c r="J84" s="365" t="s">
        <v>12658</v>
      </c>
    </row>
    <row r="85" spans="1:10" ht="24" customHeight="1">
      <c r="A85" s="367" t="s">
        <v>12659</v>
      </c>
      <c r="B85" s="368" t="s">
        <v>12765</v>
      </c>
      <c r="C85" s="367" t="s">
        <v>9</v>
      </c>
      <c r="D85" s="367" t="s">
        <v>2462</v>
      </c>
      <c r="E85" s="517" t="s">
        <v>12766</v>
      </c>
      <c r="F85" s="517"/>
      <c r="G85" s="369" t="s">
        <v>12734</v>
      </c>
      <c r="H85" s="370">
        <v>1</v>
      </c>
      <c r="I85" s="371">
        <v>32.020000000000003</v>
      </c>
      <c r="J85" s="371">
        <v>32.020000000000003</v>
      </c>
    </row>
    <row r="86" spans="1:10" ht="36" customHeight="1">
      <c r="A86" s="372" t="s">
        <v>12662</v>
      </c>
      <c r="B86" s="373" t="s">
        <v>12767</v>
      </c>
      <c r="C86" s="372" t="s">
        <v>9</v>
      </c>
      <c r="D86" s="372" t="s">
        <v>1874</v>
      </c>
      <c r="E86" s="519" t="s">
        <v>12730</v>
      </c>
      <c r="F86" s="519"/>
      <c r="G86" s="374" t="s">
        <v>32</v>
      </c>
      <c r="H86" s="375">
        <v>0.27400000000000002</v>
      </c>
      <c r="I86" s="376">
        <v>21.1</v>
      </c>
      <c r="J86" s="376">
        <v>5.78</v>
      </c>
    </row>
    <row r="87" spans="1:10" ht="60" customHeight="1">
      <c r="A87" s="372" t="s">
        <v>12662</v>
      </c>
      <c r="B87" s="373" t="s">
        <v>12768</v>
      </c>
      <c r="C87" s="372" t="s">
        <v>9</v>
      </c>
      <c r="D87" s="372" t="s">
        <v>719</v>
      </c>
      <c r="E87" s="519" t="s">
        <v>12730</v>
      </c>
      <c r="F87" s="519"/>
      <c r="G87" s="374" t="s">
        <v>32</v>
      </c>
      <c r="H87" s="375">
        <v>6.0000000000000001E-3</v>
      </c>
      <c r="I87" s="376">
        <v>226.25</v>
      </c>
      <c r="J87" s="376">
        <v>1.35</v>
      </c>
    </row>
    <row r="88" spans="1:10" ht="60" customHeight="1">
      <c r="A88" s="372" t="s">
        <v>12662</v>
      </c>
      <c r="B88" s="373" t="s">
        <v>12769</v>
      </c>
      <c r="C88" s="372" t="s">
        <v>9</v>
      </c>
      <c r="D88" s="372" t="s">
        <v>720</v>
      </c>
      <c r="E88" s="519" t="s">
        <v>12730</v>
      </c>
      <c r="F88" s="519"/>
      <c r="G88" s="374" t="s">
        <v>47</v>
      </c>
      <c r="H88" s="375">
        <v>3.0000000000000001E-3</v>
      </c>
      <c r="I88" s="376">
        <v>36.01</v>
      </c>
      <c r="J88" s="376">
        <v>0.1</v>
      </c>
    </row>
    <row r="89" spans="1:10" ht="36" customHeight="1">
      <c r="A89" s="372" t="s">
        <v>12662</v>
      </c>
      <c r="B89" s="373" t="s">
        <v>12770</v>
      </c>
      <c r="C89" s="372" t="s">
        <v>9</v>
      </c>
      <c r="D89" s="372" t="s">
        <v>1875</v>
      </c>
      <c r="E89" s="519" t="s">
        <v>12730</v>
      </c>
      <c r="F89" s="519"/>
      <c r="G89" s="374" t="s">
        <v>47</v>
      </c>
      <c r="H89" s="375">
        <v>0.254</v>
      </c>
      <c r="I89" s="376">
        <v>14.17</v>
      </c>
      <c r="J89" s="376">
        <v>3.59</v>
      </c>
    </row>
    <row r="90" spans="1:10" ht="24" customHeight="1">
      <c r="A90" s="372" t="s">
        <v>12662</v>
      </c>
      <c r="B90" s="373" t="s">
        <v>12771</v>
      </c>
      <c r="C90" s="372" t="s">
        <v>9</v>
      </c>
      <c r="D90" s="372" t="s">
        <v>21</v>
      </c>
      <c r="E90" s="519" t="s">
        <v>12661</v>
      </c>
      <c r="F90" s="519"/>
      <c r="G90" s="374" t="s">
        <v>19</v>
      </c>
      <c r="H90" s="375">
        <v>0.65900000000000003</v>
      </c>
      <c r="I90" s="376">
        <v>14.02</v>
      </c>
      <c r="J90" s="376">
        <v>9.23</v>
      </c>
    </row>
    <row r="91" spans="1:10" ht="24" customHeight="1">
      <c r="A91" s="377" t="s">
        <v>12664</v>
      </c>
      <c r="B91" s="378" t="s">
        <v>12772</v>
      </c>
      <c r="C91" s="377" t="s">
        <v>9</v>
      </c>
      <c r="D91" s="377" t="s">
        <v>12773</v>
      </c>
      <c r="E91" s="518" t="s">
        <v>12693</v>
      </c>
      <c r="F91" s="518"/>
      <c r="G91" s="379" t="s">
        <v>12734</v>
      </c>
      <c r="H91" s="380">
        <v>1.25</v>
      </c>
      <c r="I91" s="381">
        <v>9.58</v>
      </c>
      <c r="J91" s="381">
        <v>11.97</v>
      </c>
    </row>
    <row r="92" spans="1:10" ht="25.5">
      <c r="A92" s="382"/>
      <c r="B92" s="382"/>
      <c r="C92" s="382"/>
      <c r="D92" s="382"/>
      <c r="E92" s="382" t="s">
        <v>12679</v>
      </c>
      <c r="F92" s="383">
        <v>6.7477996305552539</v>
      </c>
      <c r="G92" s="382" t="s">
        <v>12680</v>
      </c>
      <c r="H92" s="383">
        <v>5.67</v>
      </c>
      <c r="I92" s="382" t="s">
        <v>12681</v>
      </c>
      <c r="J92" s="383">
        <v>12.42</v>
      </c>
    </row>
    <row r="93" spans="1:10" ht="13.5" thickBot="1">
      <c r="A93" s="382"/>
      <c r="B93" s="382"/>
      <c r="C93" s="382"/>
      <c r="D93" s="382"/>
      <c r="E93" s="382" t="s">
        <v>12682</v>
      </c>
      <c r="F93" s="383">
        <v>9.0399999999999991</v>
      </c>
      <c r="G93" s="382"/>
      <c r="H93" s="515" t="s">
        <v>12683</v>
      </c>
      <c r="I93" s="515"/>
      <c r="J93" s="383">
        <v>41.06</v>
      </c>
    </row>
    <row r="94" spans="1:10" ht="0.95" customHeight="1" thickTop="1">
      <c r="A94" s="384"/>
      <c r="B94" s="384"/>
      <c r="C94" s="384"/>
      <c r="D94" s="384"/>
      <c r="E94" s="384"/>
      <c r="F94" s="384"/>
      <c r="G94" s="384"/>
      <c r="H94" s="384"/>
      <c r="I94" s="384"/>
      <c r="J94" s="384"/>
    </row>
    <row r="95" spans="1:10" ht="18" customHeight="1">
      <c r="A95" s="364" t="s">
        <v>12774</v>
      </c>
      <c r="B95" s="365" t="s">
        <v>12651</v>
      </c>
      <c r="C95" s="364" t="s">
        <v>12652</v>
      </c>
      <c r="D95" s="364" t="s">
        <v>12653</v>
      </c>
      <c r="E95" s="516" t="s">
        <v>12654</v>
      </c>
      <c r="F95" s="516"/>
      <c r="G95" s="366" t="s">
        <v>12655</v>
      </c>
      <c r="H95" s="365" t="s">
        <v>12656</v>
      </c>
      <c r="I95" s="365" t="s">
        <v>12657</v>
      </c>
      <c r="J95" s="365" t="s">
        <v>12658</v>
      </c>
    </row>
    <row r="96" spans="1:10" ht="36" customHeight="1">
      <c r="A96" s="367" t="s">
        <v>12659</v>
      </c>
      <c r="B96" s="368" t="s">
        <v>12775</v>
      </c>
      <c r="C96" s="367" t="s">
        <v>9</v>
      </c>
      <c r="D96" s="367" t="s">
        <v>3560</v>
      </c>
      <c r="E96" s="517" t="s">
        <v>12776</v>
      </c>
      <c r="F96" s="517"/>
      <c r="G96" s="369" t="s">
        <v>12728</v>
      </c>
      <c r="H96" s="370">
        <v>1</v>
      </c>
      <c r="I96" s="371">
        <v>0.27</v>
      </c>
      <c r="J96" s="371">
        <v>0.27</v>
      </c>
    </row>
    <row r="97" spans="1:10" ht="36" customHeight="1">
      <c r="A97" s="372" t="s">
        <v>12662</v>
      </c>
      <c r="B97" s="373" t="s">
        <v>12777</v>
      </c>
      <c r="C97" s="372" t="s">
        <v>9</v>
      </c>
      <c r="D97" s="372" t="s">
        <v>1157</v>
      </c>
      <c r="E97" s="519" t="s">
        <v>12730</v>
      </c>
      <c r="F97" s="519"/>
      <c r="G97" s="374" t="s">
        <v>32</v>
      </c>
      <c r="H97" s="375">
        <v>5.9999999999999995E-4</v>
      </c>
      <c r="I97" s="376">
        <v>137.91999999999999</v>
      </c>
      <c r="J97" s="376">
        <v>0.08</v>
      </c>
    </row>
    <row r="98" spans="1:10" ht="36" customHeight="1">
      <c r="A98" s="372" t="s">
        <v>12662</v>
      </c>
      <c r="B98" s="373" t="s">
        <v>12778</v>
      </c>
      <c r="C98" s="372" t="s">
        <v>9</v>
      </c>
      <c r="D98" s="372" t="s">
        <v>1156</v>
      </c>
      <c r="E98" s="519" t="s">
        <v>12730</v>
      </c>
      <c r="F98" s="519"/>
      <c r="G98" s="374" t="s">
        <v>47</v>
      </c>
      <c r="H98" s="375">
        <v>2.3999999999999998E-3</v>
      </c>
      <c r="I98" s="376">
        <v>43.15</v>
      </c>
      <c r="J98" s="376">
        <v>0.1</v>
      </c>
    </row>
    <row r="99" spans="1:10" ht="24" customHeight="1">
      <c r="A99" s="372" t="s">
        <v>12662</v>
      </c>
      <c r="B99" s="373" t="s">
        <v>12779</v>
      </c>
      <c r="C99" s="372" t="s">
        <v>9</v>
      </c>
      <c r="D99" s="372" t="s">
        <v>186</v>
      </c>
      <c r="E99" s="519" t="s">
        <v>12661</v>
      </c>
      <c r="F99" s="519"/>
      <c r="G99" s="374" t="s">
        <v>19</v>
      </c>
      <c r="H99" s="375">
        <v>3.0000000000000001E-3</v>
      </c>
      <c r="I99" s="376">
        <v>17.07</v>
      </c>
      <c r="J99" s="376">
        <v>0.05</v>
      </c>
    </row>
    <row r="100" spans="1:10" ht="24" customHeight="1">
      <c r="A100" s="372" t="s">
        <v>12662</v>
      </c>
      <c r="B100" s="373" t="s">
        <v>12771</v>
      </c>
      <c r="C100" s="372" t="s">
        <v>9</v>
      </c>
      <c r="D100" s="372" t="s">
        <v>21</v>
      </c>
      <c r="E100" s="519" t="s">
        <v>12661</v>
      </c>
      <c r="F100" s="519"/>
      <c r="G100" s="374" t="s">
        <v>19</v>
      </c>
      <c r="H100" s="375">
        <v>3.0000000000000001E-3</v>
      </c>
      <c r="I100" s="376">
        <v>14.02</v>
      </c>
      <c r="J100" s="376">
        <v>0.04</v>
      </c>
    </row>
    <row r="101" spans="1:10" ht="25.5">
      <c r="A101" s="382"/>
      <c r="B101" s="382"/>
      <c r="C101" s="382"/>
      <c r="D101" s="382"/>
      <c r="E101" s="382" t="s">
        <v>12679</v>
      </c>
      <c r="F101" s="383">
        <v>4.3464087797457349E-2</v>
      </c>
      <c r="G101" s="382" t="s">
        <v>12680</v>
      </c>
      <c r="H101" s="383">
        <v>0.04</v>
      </c>
      <c r="I101" s="382" t="s">
        <v>12681</v>
      </c>
      <c r="J101" s="383">
        <v>0.08</v>
      </c>
    </row>
    <row r="102" spans="1:10" ht="13.5" thickBot="1">
      <c r="A102" s="382"/>
      <c r="B102" s="382"/>
      <c r="C102" s="382"/>
      <c r="D102" s="382"/>
      <c r="E102" s="382" t="s">
        <v>12682</v>
      </c>
      <c r="F102" s="383">
        <v>7.0000000000000007E-2</v>
      </c>
      <c r="G102" s="382"/>
      <c r="H102" s="515" t="s">
        <v>12683</v>
      </c>
      <c r="I102" s="515"/>
      <c r="J102" s="383">
        <v>0.34</v>
      </c>
    </row>
    <row r="103" spans="1:10" ht="0.95" customHeight="1" thickTop="1">
      <c r="A103" s="384"/>
      <c r="B103" s="384"/>
      <c r="C103" s="384"/>
      <c r="D103" s="384"/>
      <c r="E103" s="384"/>
      <c r="F103" s="384"/>
      <c r="G103" s="384"/>
      <c r="H103" s="384"/>
      <c r="I103" s="384"/>
      <c r="J103" s="384"/>
    </row>
    <row r="104" spans="1:10" ht="18" customHeight="1">
      <c r="A104" s="364" t="s">
        <v>12780</v>
      </c>
      <c r="B104" s="365" t="s">
        <v>12651</v>
      </c>
      <c r="C104" s="364" t="s">
        <v>12652</v>
      </c>
      <c r="D104" s="364" t="s">
        <v>12653</v>
      </c>
      <c r="E104" s="516" t="s">
        <v>12654</v>
      </c>
      <c r="F104" s="516"/>
      <c r="G104" s="366" t="s">
        <v>12655</v>
      </c>
      <c r="H104" s="365" t="s">
        <v>12656</v>
      </c>
      <c r="I104" s="365" t="s">
        <v>12657</v>
      </c>
      <c r="J104" s="365" t="s">
        <v>12658</v>
      </c>
    </row>
    <row r="105" spans="1:10" ht="36" customHeight="1">
      <c r="A105" s="367" t="s">
        <v>12659</v>
      </c>
      <c r="B105" s="368" t="s">
        <v>12781</v>
      </c>
      <c r="C105" s="367" t="s">
        <v>9</v>
      </c>
      <c r="D105" s="367" t="s">
        <v>3568</v>
      </c>
      <c r="E105" s="517" t="s">
        <v>12776</v>
      </c>
      <c r="F105" s="517"/>
      <c r="G105" s="369" t="s">
        <v>27</v>
      </c>
      <c r="H105" s="370">
        <v>1</v>
      </c>
      <c r="I105" s="371">
        <v>203.93</v>
      </c>
      <c r="J105" s="371">
        <v>203.93</v>
      </c>
    </row>
    <row r="106" spans="1:10" ht="60" customHeight="1">
      <c r="A106" s="372" t="s">
        <v>12662</v>
      </c>
      <c r="B106" s="373" t="s">
        <v>12782</v>
      </c>
      <c r="C106" s="372" t="s">
        <v>9</v>
      </c>
      <c r="D106" s="372" t="s">
        <v>723</v>
      </c>
      <c r="E106" s="519" t="s">
        <v>12730</v>
      </c>
      <c r="F106" s="519"/>
      <c r="G106" s="374" t="s">
        <v>32</v>
      </c>
      <c r="H106" s="375">
        <v>0.40960000000000002</v>
      </c>
      <c r="I106" s="376">
        <v>189.61</v>
      </c>
      <c r="J106" s="376">
        <v>77.66</v>
      </c>
    </row>
    <row r="107" spans="1:10" ht="60" customHeight="1">
      <c r="A107" s="372" t="s">
        <v>12662</v>
      </c>
      <c r="B107" s="373" t="s">
        <v>12783</v>
      </c>
      <c r="C107" s="372" t="s">
        <v>9</v>
      </c>
      <c r="D107" s="372" t="s">
        <v>724</v>
      </c>
      <c r="E107" s="519" t="s">
        <v>12730</v>
      </c>
      <c r="F107" s="519"/>
      <c r="G107" s="374" t="s">
        <v>47</v>
      </c>
      <c r="H107" s="375">
        <v>1.7502</v>
      </c>
      <c r="I107" s="376">
        <v>33.79</v>
      </c>
      <c r="J107" s="376">
        <v>59.13</v>
      </c>
    </row>
    <row r="108" spans="1:10" ht="24" customHeight="1">
      <c r="A108" s="372" t="s">
        <v>12662</v>
      </c>
      <c r="B108" s="373" t="s">
        <v>12779</v>
      </c>
      <c r="C108" s="372" t="s">
        <v>9</v>
      </c>
      <c r="D108" s="372" t="s">
        <v>186</v>
      </c>
      <c r="E108" s="519" t="s">
        <v>12661</v>
      </c>
      <c r="F108" s="519"/>
      <c r="G108" s="374" t="s">
        <v>19</v>
      </c>
      <c r="H108" s="375">
        <v>2.1598000000000002</v>
      </c>
      <c r="I108" s="376">
        <v>17.07</v>
      </c>
      <c r="J108" s="376">
        <v>36.86</v>
      </c>
    </row>
    <row r="109" spans="1:10" ht="24" customHeight="1">
      <c r="A109" s="372" t="s">
        <v>12662</v>
      </c>
      <c r="B109" s="373" t="s">
        <v>12771</v>
      </c>
      <c r="C109" s="372" t="s">
        <v>9</v>
      </c>
      <c r="D109" s="372" t="s">
        <v>21</v>
      </c>
      <c r="E109" s="519" t="s">
        <v>12661</v>
      </c>
      <c r="F109" s="519"/>
      <c r="G109" s="374" t="s">
        <v>19</v>
      </c>
      <c r="H109" s="375">
        <v>2.1598000000000002</v>
      </c>
      <c r="I109" s="376">
        <v>14.02</v>
      </c>
      <c r="J109" s="376">
        <v>30.28</v>
      </c>
    </row>
    <row r="110" spans="1:10" ht="25.5">
      <c r="A110" s="382"/>
      <c r="B110" s="382"/>
      <c r="C110" s="382"/>
      <c r="D110" s="382"/>
      <c r="E110" s="382" t="s">
        <v>12679</v>
      </c>
      <c r="F110" s="383">
        <v>43.257633380419428</v>
      </c>
      <c r="G110" s="382" t="s">
        <v>12680</v>
      </c>
      <c r="H110" s="383">
        <v>36.36</v>
      </c>
      <c r="I110" s="382" t="s">
        <v>12681</v>
      </c>
      <c r="J110" s="383">
        <v>79.62</v>
      </c>
    </row>
    <row r="111" spans="1:10" ht="13.5" thickBot="1">
      <c r="A111" s="382"/>
      <c r="B111" s="382"/>
      <c r="C111" s="382"/>
      <c r="D111" s="382"/>
      <c r="E111" s="382" t="s">
        <v>12682</v>
      </c>
      <c r="F111" s="383">
        <v>57.58</v>
      </c>
      <c r="G111" s="382"/>
      <c r="H111" s="515" t="s">
        <v>12683</v>
      </c>
      <c r="I111" s="515"/>
      <c r="J111" s="383">
        <v>261.51</v>
      </c>
    </row>
    <row r="112" spans="1:10" ht="0.95" customHeight="1" thickTop="1">
      <c r="A112" s="384"/>
      <c r="B112" s="384"/>
      <c r="C112" s="384"/>
      <c r="D112" s="384"/>
      <c r="E112" s="384"/>
      <c r="F112" s="384"/>
      <c r="G112" s="384"/>
      <c r="H112" s="384"/>
      <c r="I112" s="384"/>
      <c r="J112" s="384"/>
    </row>
    <row r="113" spans="1:10" ht="18" customHeight="1">
      <c r="A113" s="364" t="s">
        <v>12784</v>
      </c>
      <c r="B113" s="365" t="s">
        <v>12651</v>
      </c>
      <c r="C113" s="364" t="s">
        <v>12652</v>
      </c>
      <c r="D113" s="364" t="s">
        <v>12653</v>
      </c>
      <c r="E113" s="516" t="s">
        <v>12654</v>
      </c>
      <c r="F113" s="516"/>
      <c r="G113" s="366" t="s">
        <v>12655</v>
      </c>
      <c r="H113" s="365" t="s">
        <v>12656</v>
      </c>
      <c r="I113" s="365" t="s">
        <v>12657</v>
      </c>
      <c r="J113" s="365" t="s">
        <v>12658</v>
      </c>
    </row>
    <row r="114" spans="1:10" ht="36" customHeight="1">
      <c r="A114" s="367" t="s">
        <v>12659</v>
      </c>
      <c r="B114" s="368" t="s">
        <v>12785</v>
      </c>
      <c r="C114" s="367" t="s">
        <v>9</v>
      </c>
      <c r="D114" s="367" t="s">
        <v>3564</v>
      </c>
      <c r="E114" s="517" t="s">
        <v>12776</v>
      </c>
      <c r="F114" s="517"/>
      <c r="G114" s="369" t="s">
        <v>27</v>
      </c>
      <c r="H114" s="370">
        <v>1</v>
      </c>
      <c r="I114" s="371">
        <v>48.01</v>
      </c>
      <c r="J114" s="371">
        <v>48.01</v>
      </c>
    </row>
    <row r="115" spans="1:10" ht="24" customHeight="1">
      <c r="A115" s="372" t="s">
        <v>12662</v>
      </c>
      <c r="B115" s="373" t="s">
        <v>12771</v>
      </c>
      <c r="C115" s="372" t="s">
        <v>9</v>
      </c>
      <c r="D115" s="372" t="s">
        <v>21</v>
      </c>
      <c r="E115" s="519" t="s">
        <v>12661</v>
      </c>
      <c r="F115" s="519"/>
      <c r="G115" s="374" t="s">
        <v>19</v>
      </c>
      <c r="H115" s="375">
        <v>1.5444</v>
      </c>
      <c r="I115" s="376">
        <v>14.02</v>
      </c>
      <c r="J115" s="376">
        <v>21.65</v>
      </c>
    </row>
    <row r="116" spans="1:10" ht="24" customHeight="1">
      <c r="A116" s="372" t="s">
        <v>12662</v>
      </c>
      <c r="B116" s="373" t="s">
        <v>12779</v>
      </c>
      <c r="C116" s="372" t="s">
        <v>9</v>
      </c>
      <c r="D116" s="372" t="s">
        <v>186</v>
      </c>
      <c r="E116" s="519" t="s">
        <v>12661</v>
      </c>
      <c r="F116" s="519"/>
      <c r="G116" s="374" t="s">
        <v>19</v>
      </c>
      <c r="H116" s="375">
        <v>1.5444</v>
      </c>
      <c r="I116" s="376">
        <v>17.07</v>
      </c>
      <c r="J116" s="376">
        <v>26.36</v>
      </c>
    </row>
    <row r="117" spans="1:10" ht="25.5">
      <c r="A117" s="382"/>
      <c r="B117" s="382"/>
      <c r="C117" s="382"/>
      <c r="D117" s="382"/>
      <c r="E117" s="382" t="s">
        <v>12679</v>
      </c>
      <c r="F117" s="383">
        <v>19.776159947843094</v>
      </c>
      <c r="G117" s="382" t="s">
        <v>12680</v>
      </c>
      <c r="H117" s="383">
        <v>16.62</v>
      </c>
      <c r="I117" s="382" t="s">
        <v>12681</v>
      </c>
      <c r="J117" s="383">
        <v>36.4</v>
      </c>
    </row>
    <row r="118" spans="1:10" ht="13.5" thickBot="1">
      <c r="A118" s="382"/>
      <c r="B118" s="382"/>
      <c r="C118" s="382"/>
      <c r="D118" s="382"/>
      <c r="E118" s="382" t="s">
        <v>12682</v>
      </c>
      <c r="F118" s="383">
        <v>13.55</v>
      </c>
      <c r="G118" s="382"/>
      <c r="H118" s="515" t="s">
        <v>12683</v>
      </c>
      <c r="I118" s="515"/>
      <c r="J118" s="383">
        <v>61.56</v>
      </c>
    </row>
    <row r="119" spans="1:10" ht="0.95" customHeight="1" thickTop="1">
      <c r="A119" s="384"/>
      <c r="B119" s="384"/>
      <c r="C119" s="384"/>
      <c r="D119" s="384"/>
      <c r="E119" s="384"/>
      <c r="F119" s="384"/>
      <c r="G119" s="384"/>
      <c r="H119" s="384"/>
      <c r="I119" s="384"/>
      <c r="J119" s="384"/>
    </row>
    <row r="120" spans="1:10" ht="18" customHeight="1">
      <c r="A120" s="364" t="s">
        <v>12786</v>
      </c>
      <c r="B120" s="365" t="s">
        <v>12651</v>
      </c>
      <c r="C120" s="364" t="s">
        <v>12652</v>
      </c>
      <c r="D120" s="364" t="s">
        <v>12653</v>
      </c>
      <c r="E120" s="516" t="s">
        <v>12654</v>
      </c>
      <c r="F120" s="516"/>
      <c r="G120" s="366" t="s">
        <v>12655</v>
      </c>
      <c r="H120" s="365" t="s">
        <v>12656</v>
      </c>
      <c r="I120" s="365" t="s">
        <v>12657</v>
      </c>
      <c r="J120" s="365" t="s">
        <v>12658</v>
      </c>
    </row>
    <row r="121" spans="1:10" ht="36" customHeight="1">
      <c r="A121" s="367" t="s">
        <v>12659</v>
      </c>
      <c r="B121" s="368" t="s">
        <v>12787</v>
      </c>
      <c r="C121" s="367" t="s">
        <v>9</v>
      </c>
      <c r="D121" s="367" t="s">
        <v>3561</v>
      </c>
      <c r="E121" s="517" t="s">
        <v>12776</v>
      </c>
      <c r="F121" s="517"/>
      <c r="G121" s="369" t="s">
        <v>27</v>
      </c>
      <c r="H121" s="370">
        <v>1</v>
      </c>
      <c r="I121" s="371">
        <v>54.44</v>
      </c>
      <c r="J121" s="371">
        <v>54.44</v>
      </c>
    </row>
    <row r="122" spans="1:10" ht="60" customHeight="1">
      <c r="A122" s="372" t="s">
        <v>12662</v>
      </c>
      <c r="B122" s="373" t="s">
        <v>12788</v>
      </c>
      <c r="C122" s="372" t="s">
        <v>9</v>
      </c>
      <c r="D122" s="372" t="s">
        <v>664</v>
      </c>
      <c r="E122" s="519" t="s">
        <v>12730</v>
      </c>
      <c r="F122" s="519"/>
      <c r="G122" s="374" t="s">
        <v>32</v>
      </c>
      <c r="H122" s="375">
        <v>0.1333</v>
      </c>
      <c r="I122" s="376">
        <v>101.95</v>
      </c>
      <c r="J122" s="376">
        <v>13.58</v>
      </c>
    </row>
    <row r="123" spans="1:10" ht="60" customHeight="1">
      <c r="A123" s="372" t="s">
        <v>12662</v>
      </c>
      <c r="B123" s="373" t="s">
        <v>12789</v>
      </c>
      <c r="C123" s="372" t="s">
        <v>9</v>
      </c>
      <c r="D123" s="372" t="s">
        <v>665</v>
      </c>
      <c r="E123" s="519" t="s">
        <v>12730</v>
      </c>
      <c r="F123" s="519"/>
      <c r="G123" s="374" t="s">
        <v>47</v>
      </c>
      <c r="H123" s="375">
        <v>0.54459999999999997</v>
      </c>
      <c r="I123" s="376">
        <v>36.340000000000003</v>
      </c>
      <c r="J123" s="376">
        <v>19.79</v>
      </c>
    </row>
    <row r="124" spans="1:10" ht="24" customHeight="1">
      <c r="A124" s="372" t="s">
        <v>12662</v>
      </c>
      <c r="B124" s="373" t="s">
        <v>12771</v>
      </c>
      <c r="C124" s="372" t="s">
        <v>9</v>
      </c>
      <c r="D124" s="372" t="s">
        <v>21</v>
      </c>
      <c r="E124" s="519" t="s">
        <v>12661</v>
      </c>
      <c r="F124" s="519"/>
      <c r="G124" s="374" t="s">
        <v>19</v>
      </c>
      <c r="H124" s="375">
        <v>0.67800000000000005</v>
      </c>
      <c r="I124" s="376">
        <v>14.02</v>
      </c>
      <c r="J124" s="376">
        <v>9.5</v>
      </c>
    </row>
    <row r="125" spans="1:10" ht="24" customHeight="1">
      <c r="A125" s="372" t="s">
        <v>12662</v>
      </c>
      <c r="B125" s="373" t="s">
        <v>12779</v>
      </c>
      <c r="C125" s="372" t="s">
        <v>9</v>
      </c>
      <c r="D125" s="372" t="s">
        <v>186</v>
      </c>
      <c r="E125" s="519" t="s">
        <v>12661</v>
      </c>
      <c r="F125" s="519"/>
      <c r="G125" s="374" t="s">
        <v>19</v>
      </c>
      <c r="H125" s="375">
        <v>0.67800000000000005</v>
      </c>
      <c r="I125" s="376">
        <v>17.07</v>
      </c>
      <c r="J125" s="376">
        <v>11.57</v>
      </c>
    </row>
    <row r="126" spans="1:10" ht="25.5">
      <c r="A126" s="382"/>
      <c r="B126" s="382"/>
      <c r="C126" s="382"/>
      <c r="D126" s="382"/>
      <c r="E126" s="382" t="s">
        <v>12679</v>
      </c>
      <c r="F126" s="383">
        <v>13.745517765945888</v>
      </c>
      <c r="G126" s="382" t="s">
        <v>12680</v>
      </c>
      <c r="H126" s="383">
        <v>11.55</v>
      </c>
      <c r="I126" s="382" t="s">
        <v>12681</v>
      </c>
      <c r="J126" s="383">
        <v>25.3</v>
      </c>
    </row>
    <row r="127" spans="1:10" ht="13.5" thickBot="1">
      <c r="A127" s="382"/>
      <c r="B127" s="382"/>
      <c r="C127" s="382"/>
      <c r="D127" s="382"/>
      <c r="E127" s="382" t="s">
        <v>12682</v>
      </c>
      <c r="F127" s="383">
        <v>15.37</v>
      </c>
      <c r="G127" s="382"/>
      <c r="H127" s="515" t="s">
        <v>12683</v>
      </c>
      <c r="I127" s="515"/>
      <c r="J127" s="383">
        <v>69.81</v>
      </c>
    </row>
    <row r="128" spans="1:10" ht="0.95" customHeight="1" thickTop="1">
      <c r="A128" s="384"/>
      <c r="B128" s="384"/>
      <c r="C128" s="384"/>
      <c r="D128" s="384"/>
      <c r="E128" s="384"/>
      <c r="F128" s="384"/>
      <c r="G128" s="384"/>
      <c r="H128" s="384"/>
      <c r="I128" s="384"/>
      <c r="J128" s="384"/>
    </row>
    <row r="129" spans="1:10" ht="18" customHeight="1">
      <c r="A129" s="364" t="s">
        <v>12790</v>
      </c>
      <c r="B129" s="365" t="s">
        <v>12651</v>
      </c>
      <c r="C129" s="364" t="s">
        <v>12652</v>
      </c>
      <c r="D129" s="364" t="s">
        <v>12653</v>
      </c>
      <c r="E129" s="516" t="s">
        <v>12654</v>
      </c>
      <c r="F129" s="516"/>
      <c r="G129" s="366" t="s">
        <v>12655</v>
      </c>
      <c r="H129" s="365" t="s">
        <v>12656</v>
      </c>
      <c r="I129" s="365" t="s">
        <v>12657</v>
      </c>
      <c r="J129" s="365" t="s">
        <v>12658</v>
      </c>
    </row>
    <row r="130" spans="1:10" ht="36" customHeight="1">
      <c r="A130" s="367" t="s">
        <v>12659</v>
      </c>
      <c r="B130" s="368" t="s">
        <v>12791</v>
      </c>
      <c r="C130" s="367" t="s">
        <v>9</v>
      </c>
      <c r="D130" s="367" t="s">
        <v>3441</v>
      </c>
      <c r="E130" s="517" t="s">
        <v>12792</v>
      </c>
      <c r="F130" s="517"/>
      <c r="G130" s="369" t="s">
        <v>12728</v>
      </c>
      <c r="H130" s="370">
        <v>1</v>
      </c>
      <c r="I130" s="371">
        <v>2.2799999999999998</v>
      </c>
      <c r="J130" s="371">
        <v>2.2799999999999998</v>
      </c>
    </row>
    <row r="131" spans="1:10" ht="24" customHeight="1">
      <c r="A131" s="372" t="s">
        <v>12662</v>
      </c>
      <c r="B131" s="373" t="s">
        <v>12793</v>
      </c>
      <c r="C131" s="372" t="s">
        <v>9</v>
      </c>
      <c r="D131" s="372" t="s">
        <v>172</v>
      </c>
      <c r="E131" s="519" t="s">
        <v>12661</v>
      </c>
      <c r="F131" s="519"/>
      <c r="G131" s="374" t="s">
        <v>19</v>
      </c>
      <c r="H131" s="375">
        <v>4.9399999999999999E-2</v>
      </c>
      <c r="I131" s="376">
        <v>18.739999999999998</v>
      </c>
      <c r="J131" s="376">
        <v>0.92</v>
      </c>
    </row>
    <row r="132" spans="1:10" ht="24" customHeight="1">
      <c r="A132" s="372" t="s">
        <v>12662</v>
      </c>
      <c r="B132" s="373" t="s">
        <v>12771</v>
      </c>
      <c r="C132" s="372" t="s">
        <v>9</v>
      </c>
      <c r="D132" s="372" t="s">
        <v>21</v>
      </c>
      <c r="E132" s="519" t="s">
        <v>12661</v>
      </c>
      <c r="F132" s="519"/>
      <c r="G132" s="374" t="s">
        <v>19</v>
      </c>
      <c r="H132" s="375">
        <v>9.7100000000000006E-2</v>
      </c>
      <c r="I132" s="376">
        <v>14.02</v>
      </c>
      <c r="J132" s="376">
        <v>1.36</v>
      </c>
    </row>
    <row r="133" spans="1:10" ht="25.5">
      <c r="A133" s="382"/>
      <c r="B133" s="382"/>
      <c r="C133" s="382"/>
      <c r="D133" s="382"/>
      <c r="E133" s="382" t="s">
        <v>12679</v>
      </c>
      <c r="F133" s="383">
        <v>0.94534390959469738</v>
      </c>
      <c r="G133" s="382" t="s">
        <v>12680</v>
      </c>
      <c r="H133" s="383">
        <v>0.79</v>
      </c>
      <c r="I133" s="382" t="s">
        <v>12681</v>
      </c>
      <c r="J133" s="383">
        <v>1.74</v>
      </c>
    </row>
    <row r="134" spans="1:10" ht="13.5" thickBot="1">
      <c r="A134" s="382"/>
      <c r="B134" s="382"/>
      <c r="C134" s="382"/>
      <c r="D134" s="382"/>
      <c r="E134" s="382" t="s">
        <v>12682</v>
      </c>
      <c r="F134" s="383">
        <v>0.64</v>
      </c>
      <c r="G134" s="382"/>
      <c r="H134" s="515" t="s">
        <v>12683</v>
      </c>
      <c r="I134" s="515"/>
      <c r="J134" s="383">
        <v>2.92</v>
      </c>
    </row>
    <row r="135" spans="1:10" ht="0.95" customHeight="1" thickTop="1">
      <c r="A135" s="384"/>
      <c r="B135" s="384"/>
      <c r="C135" s="384"/>
      <c r="D135" s="384"/>
      <c r="E135" s="384"/>
      <c r="F135" s="384"/>
      <c r="G135" s="384"/>
      <c r="H135" s="384"/>
      <c r="I135" s="384"/>
      <c r="J135" s="384"/>
    </row>
    <row r="136" spans="1:10" ht="18" customHeight="1">
      <c r="A136" s="364" t="s">
        <v>12794</v>
      </c>
      <c r="B136" s="365" t="s">
        <v>12651</v>
      </c>
      <c r="C136" s="364" t="s">
        <v>12652</v>
      </c>
      <c r="D136" s="364" t="s">
        <v>12653</v>
      </c>
      <c r="E136" s="516" t="s">
        <v>12654</v>
      </c>
      <c r="F136" s="516"/>
      <c r="G136" s="366" t="s">
        <v>12655</v>
      </c>
      <c r="H136" s="365" t="s">
        <v>12656</v>
      </c>
      <c r="I136" s="365" t="s">
        <v>12657</v>
      </c>
      <c r="J136" s="365" t="s">
        <v>12658</v>
      </c>
    </row>
    <row r="137" spans="1:10" ht="36" customHeight="1">
      <c r="A137" s="367" t="s">
        <v>12659</v>
      </c>
      <c r="B137" s="368" t="s">
        <v>12795</v>
      </c>
      <c r="C137" s="367" t="s">
        <v>9</v>
      </c>
      <c r="D137" s="367" t="s">
        <v>3445</v>
      </c>
      <c r="E137" s="517" t="s">
        <v>12792</v>
      </c>
      <c r="F137" s="517"/>
      <c r="G137" s="369" t="s">
        <v>27</v>
      </c>
      <c r="H137" s="370">
        <v>1</v>
      </c>
      <c r="I137" s="371">
        <v>54.35</v>
      </c>
      <c r="J137" s="371">
        <v>54.35</v>
      </c>
    </row>
    <row r="138" spans="1:10" ht="24" customHeight="1">
      <c r="A138" s="372" t="s">
        <v>12662</v>
      </c>
      <c r="B138" s="373" t="s">
        <v>12771</v>
      </c>
      <c r="C138" s="372" t="s">
        <v>9</v>
      </c>
      <c r="D138" s="372" t="s">
        <v>21</v>
      </c>
      <c r="E138" s="519" t="s">
        <v>12661</v>
      </c>
      <c r="F138" s="519"/>
      <c r="G138" s="374" t="s">
        <v>19</v>
      </c>
      <c r="H138" s="375">
        <v>2.3068</v>
      </c>
      <c r="I138" s="376">
        <v>14.02</v>
      </c>
      <c r="J138" s="376">
        <v>32.340000000000003</v>
      </c>
    </row>
    <row r="139" spans="1:10" ht="24" customHeight="1">
      <c r="A139" s="372" t="s">
        <v>12662</v>
      </c>
      <c r="B139" s="373" t="s">
        <v>12793</v>
      </c>
      <c r="C139" s="372" t="s">
        <v>9</v>
      </c>
      <c r="D139" s="372" t="s">
        <v>172</v>
      </c>
      <c r="E139" s="519" t="s">
        <v>12661</v>
      </c>
      <c r="F139" s="519"/>
      <c r="G139" s="374" t="s">
        <v>19</v>
      </c>
      <c r="H139" s="375">
        <v>1.1745000000000001</v>
      </c>
      <c r="I139" s="376">
        <v>18.739999999999998</v>
      </c>
      <c r="J139" s="376">
        <v>22.01</v>
      </c>
    </row>
    <row r="140" spans="1:10" ht="25.5">
      <c r="A140" s="382"/>
      <c r="B140" s="382"/>
      <c r="C140" s="382"/>
      <c r="D140" s="382"/>
      <c r="E140" s="382" t="s">
        <v>12679</v>
      </c>
      <c r="F140" s="383">
        <v>22.51983049005759</v>
      </c>
      <c r="G140" s="382" t="s">
        <v>12680</v>
      </c>
      <c r="H140" s="383">
        <v>18.93</v>
      </c>
      <c r="I140" s="382" t="s">
        <v>12681</v>
      </c>
      <c r="J140" s="383">
        <v>41.45</v>
      </c>
    </row>
    <row r="141" spans="1:10" ht="13.5" thickBot="1">
      <c r="A141" s="382"/>
      <c r="B141" s="382"/>
      <c r="C141" s="382"/>
      <c r="D141" s="382"/>
      <c r="E141" s="382" t="s">
        <v>12682</v>
      </c>
      <c r="F141" s="383">
        <v>15.34</v>
      </c>
      <c r="G141" s="382"/>
      <c r="H141" s="515" t="s">
        <v>12683</v>
      </c>
      <c r="I141" s="515"/>
      <c r="J141" s="383">
        <v>69.69</v>
      </c>
    </row>
    <row r="142" spans="1:10" ht="0.95" customHeight="1" thickTop="1">
      <c r="A142" s="384"/>
      <c r="B142" s="384"/>
      <c r="C142" s="384"/>
      <c r="D142" s="384"/>
      <c r="E142" s="384"/>
      <c r="F142" s="384"/>
      <c r="G142" s="384"/>
      <c r="H142" s="384"/>
      <c r="I142" s="384"/>
      <c r="J142" s="384"/>
    </row>
    <row r="143" spans="1:10" ht="18" customHeight="1">
      <c r="A143" s="364" t="s">
        <v>12796</v>
      </c>
      <c r="B143" s="365" t="s">
        <v>12651</v>
      </c>
      <c r="C143" s="364" t="s">
        <v>12652</v>
      </c>
      <c r="D143" s="364" t="s">
        <v>12653</v>
      </c>
      <c r="E143" s="516" t="s">
        <v>12654</v>
      </c>
      <c r="F143" s="516"/>
      <c r="G143" s="366" t="s">
        <v>12655</v>
      </c>
      <c r="H143" s="365" t="s">
        <v>12656</v>
      </c>
      <c r="I143" s="365" t="s">
        <v>12657</v>
      </c>
      <c r="J143" s="365" t="s">
        <v>12658</v>
      </c>
    </row>
    <row r="144" spans="1:10" ht="24" customHeight="1">
      <c r="A144" s="367" t="s">
        <v>12659</v>
      </c>
      <c r="B144" s="368" t="s">
        <v>12797</v>
      </c>
      <c r="C144" s="367" t="s">
        <v>9</v>
      </c>
      <c r="D144" s="367" t="s">
        <v>3444</v>
      </c>
      <c r="E144" s="517" t="s">
        <v>12792</v>
      </c>
      <c r="F144" s="517"/>
      <c r="G144" s="369" t="s">
        <v>12728</v>
      </c>
      <c r="H144" s="370">
        <v>1</v>
      </c>
      <c r="I144" s="371">
        <v>4.91</v>
      </c>
      <c r="J144" s="371">
        <v>4.91</v>
      </c>
    </row>
    <row r="145" spans="1:10" ht="24" customHeight="1">
      <c r="A145" s="372" t="s">
        <v>12662</v>
      </c>
      <c r="B145" s="373" t="s">
        <v>12771</v>
      </c>
      <c r="C145" s="372" t="s">
        <v>9</v>
      </c>
      <c r="D145" s="372" t="s">
        <v>21</v>
      </c>
      <c r="E145" s="519" t="s">
        <v>12661</v>
      </c>
      <c r="F145" s="519"/>
      <c r="G145" s="374" t="s">
        <v>19</v>
      </c>
      <c r="H145" s="375">
        <v>0.20860000000000001</v>
      </c>
      <c r="I145" s="376">
        <v>14.02</v>
      </c>
      <c r="J145" s="376">
        <v>2.92</v>
      </c>
    </row>
    <row r="146" spans="1:10" ht="24" customHeight="1">
      <c r="A146" s="372" t="s">
        <v>12662</v>
      </c>
      <c r="B146" s="373" t="s">
        <v>12793</v>
      </c>
      <c r="C146" s="372" t="s">
        <v>9</v>
      </c>
      <c r="D146" s="372" t="s">
        <v>172</v>
      </c>
      <c r="E146" s="519" t="s">
        <v>12661</v>
      </c>
      <c r="F146" s="519"/>
      <c r="G146" s="374" t="s">
        <v>19</v>
      </c>
      <c r="H146" s="375">
        <v>0.1062</v>
      </c>
      <c r="I146" s="376">
        <v>18.739999999999998</v>
      </c>
      <c r="J146" s="376">
        <v>1.99</v>
      </c>
    </row>
    <row r="147" spans="1:10" ht="25.5">
      <c r="A147" s="382"/>
      <c r="B147" s="382"/>
      <c r="C147" s="382"/>
      <c r="D147" s="382"/>
      <c r="E147" s="382" t="s">
        <v>12679</v>
      </c>
      <c r="F147" s="383">
        <v>2.0319461045311313</v>
      </c>
      <c r="G147" s="382" t="s">
        <v>12680</v>
      </c>
      <c r="H147" s="383">
        <v>1.71</v>
      </c>
      <c r="I147" s="382" t="s">
        <v>12681</v>
      </c>
      <c r="J147" s="383">
        <v>3.74</v>
      </c>
    </row>
    <row r="148" spans="1:10" ht="13.5" thickBot="1">
      <c r="A148" s="382"/>
      <c r="B148" s="382"/>
      <c r="C148" s="382"/>
      <c r="D148" s="382"/>
      <c r="E148" s="382" t="s">
        <v>12682</v>
      </c>
      <c r="F148" s="383">
        <v>1.38</v>
      </c>
      <c r="G148" s="382"/>
      <c r="H148" s="515" t="s">
        <v>12683</v>
      </c>
      <c r="I148" s="515"/>
      <c r="J148" s="383">
        <v>6.29</v>
      </c>
    </row>
    <row r="149" spans="1:10" ht="0.95" customHeight="1" thickTop="1">
      <c r="A149" s="384"/>
      <c r="B149" s="384"/>
      <c r="C149" s="384"/>
      <c r="D149" s="384"/>
      <c r="E149" s="384"/>
      <c r="F149" s="384"/>
      <c r="G149" s="384"/>
      <c r="H149" s="384"/>
      <c r="I149" s="384"/>
      <c r="J149" s="384"/>
    </row>
    <row r="150" spans="1:10" ht="18" customHeight="1">
      <c r="A150" s="364" t="s">
        <v>12798</v>
      </c>
      <c r="B150" s="365" t="s">
        <v>12651</v>
      </c>
      <c r="C150" s="364" t="s">
        <v>12652</v>
      </c>
      <c r="D150" s="364" t="s">
        <v>12653</v>
      </c>
      <c r="E150" s="516" t="s">
        <v>12654</v>
      </c>
      <c r="F150" s="516"/>
      <c r="G150" s="366" t="s">
        <v>12655</v>
      </c>
      <c r="H150" s="365" t="s">
        <v>12656</v>
      </c>
      <c r="I150" s="365" t="s">
        <v>12657</v>
      </c>
      <c r="J150" s="365" t="s">
        <v>12658</v>
      </c>
    </row>
    <row r="151" spans="1:10" ht="36" customHeight="1">
      <c r="A151" s="367" t="s">
        <v>12659</v>
      </c>
      <c r="B151" s="368" t="s">
        <v>12799</v>
      </c>
      <c r="C151" s="367" t="s">
        <v>9</v>
      </c>
      <c r="D151" s="367" t="s">
        <v>3429</v>
      </c>
      <c r="E151" s="517" t="s">
        <v>12792</v>
      </c>
      <c r="F151" s="517"/>
      <c r="G151" s="369" t="s">
        <v>12728</v>
      </c>
      <c r="H151" s="370">
        <v>1</v>
      </c>
      <c r="I151" s="371">
        <v>7.66</v>
      </c>
      <c r="J151" s="371">
        <v>7.66</v>
      </c>
    </row>
    <row r="152" spans="1:10" ht="24" customHeight="1">
      <c r="A152" s="372" t="s">
        <v>12662</v>
      </c>
      <c r="B152" s="373" t="s">
        <v>12800</v>
      </c>
      <c r="C152" s="372" t="s">
        <v>9</v>
      </c>
      <c r="D152" s="372" t="s">
        <v>57</v>
      </c>
      <c r="E152" s="519" t="s">
        <v>12730</v>
      </c>
      <c r="F152" s="519"/>
      <c r="G152" s="374" t="s">
        <v>32</v>
      </c>
      <c r="H152" s="375">
        <v>6.9900000000000004E-2</v>
      </c>
      <c r="I152" s="376">
        <v>14.87</v>
      </c>
      <c r="J152" s="376">
        <v>1.03</v>
      </c>
    </row>
    <row r="153" spans="1:10" ht="24" customHeight="1">
      <c r="A153" s="372" t="s">
        <v>12662</v>
      </c>
      <c r="B153" s="373" t="s">
        <v>12801</v>
      </c>
      <c r="C153" s="372" t="s">
        <v>9</v>
      </c>
      <c r="D153" s="372" t="s">
        <v>71</v>
      </c>
      <c r="E153" s="519" t="s">
        <v>12730</v>
      </c>
      <c r="F153" s="519"/>
      <c r="G153" s="374" t="s">
        <v>47</v>
      </c>
      <c r="H153" s="375">
        <v>4.82E-2</v>
      </c>
      <c r="I153" s="376">
        <v>12.91</v>
      </c>
      <c r="J153" s="376">
        <v>0.62</v>
      </c>
    </row>
    <row r="154" spans="1:10" ht="24" customHeight="1">
      <c r="A154" s="372" t="s">
        <v>12662</v>
      </c>
      <c r="B154" s="373" t="s">
        <v>12802</v>
      </c>
      <c r="C154" s="372" t="s">
        <v>9</v>
      </c>
      <c r="D154" s="372" t="s">
        <v>20</v>
      </c>
      <c r="E154" s="519" t="s">
        <v>12661</v>
      </c>
      <c r="F154" s="519"/>
      <c r="G154" s="374" t="s">
        <v>19</v>
      </c>
      <c r="H154" s="375">
        <v>0.1055</v>
      </c>
      <c r="I154" s="376">
        <v>17.61</v>
      </c>
      <c r="J154" s="376">
        <v>1.85</v>
      </c>
    </row>
    <row r="155" spans="1:10" ht="24" customHeight="1">
      <c r="A155" s="372" t="s">
        <v>12662</v>
      </c>
      <c r="B155" s="373" t="s">
        <v>12771</v>
      </c>
      <c r="C155" s="372" t="s">
        <v>9</v>
      </c>
      <c r="D155" s="372" t="s">
        <v>21</v>
      </c>
      <c r="E155" s="519" t="s">
        <v>12661</v>
      </c>
      <c r="F155" s="519"/>
      <c r="G155" s="374" t="s">
        <v>19</v>
      </c>
      <c r="H155" s="375">
        <v>0.29720000000000002</v>
      </c>
      <c r="I155" s="376">
        <v>14.02</v>
      </c>
      <c r="J155" s="376">
        <v>4.16</v>
      </c>
    </row>
    <row r="156" spans="1:10" ht="25.5">
      <c r="A156" s="382"/>
      <c r="B156" s="382"/>
      <c r="C156" s="382"/>
      <c r="D156" s="382"/>
      <c r="E156" s="382" t="s">
        <v>12679</v>
      </c>
      <c r="F156" s="383">
        <v>2.9718570031511464</v>
      </c>
      <c r="G156" s="382" t="s">
        <v>12680</v>
      </c>
      <c r="H156" s="383">
        <v>2.5</v>
      </c>
      <c r="I156" s="382" t="s">
        <v>12681</v>
      </c>
      <c r="J156" s="383">
        <v>5.47</v>
      </c>
    </row>
    <row r="157" spans="1:10" ht="13.5" thickBot="1">
      <c r="A157" s="382"/>
      <c r="B157" s="382"/>
      <c r="C157" s="382"/>
      <c r="D157" s="382"/>
      <c r="E157" s="382" t="s">
        <v>12682</v>
      </c>
      <c r="F157" s="383">
        <v>2.16</v>
      </c>
      <c r="G157" s="382"/>
      <c r="H157" s="515" t="s">
        <v>12683</v>
      </c>
      <c r="I157" s="515"/>
      <c r="J157" s="383">
        <v>9.82</v>
      </c>
    </row>
    <row r="158" spans="1:10" ht="0.95" customHeight="1" thickTop="1">
      <c r="A158" s="384"/>
      <c r="B158" s="384"/>
      <c r="C158" s="384"/>
      <c r="D158" s="384"/>
      <c r="E158" s="384"/>
      <c r="F158" s="384"/>
      <c r="G158" s="384"/>
      <c r="H158" s="384"/>
      <c r="I158" s="384"/>
      <c r="J158" s="384"/>
    </row>
    <row r="159" spans="1:10" ht="18" customHeight="1">
      <c r="A159" s="364" t="s">
        <v>12803</v>
      </c>
      <c r="B159" s="365" t="s">
        <v>12651</v>
      </c>
      <c r="C159" s="364" t="s">
        <v>12652</v>
      </c>
      <c r="D159" s="364" t="s">
        <v>12653</v>
      </c>
      <c r="E159" s="516" t="s">
        <v>12654</v>
      </c>
      <c r="F159" s="516"/>
      <c r="G159" s="366" t="s">
        <v>12655</v>
      </c>
      <c r="H159" s="365" t="s">
        <v>12656</v>
      </c>
      <c r="I159" s="365" t="s">
        <v>12657</v>
      </c>
      <c r="J159" s="365" t="s">
        <v>12658</v>
      </c>
    </row>
    <row r="160" spans="1:10" ht="36" customHeight="1">
      <c r="A160" s="367" t="s">
        <v>12659</v>
      </c>
      <c r="B160" s="368" t="s">
        <v>12804</v>
      </c>
      <c r="C160" s="367" t="s">
        <v>9</v>
      </c>
      <c r="D160" s="367" t="s">
        <v>3456</v>
      </c>
      <c r="E160" s="517" t="s">
        <v>12792</v>
      </c>
      <c r="F160" s="517"/>
      <c r="G160" s="369" t="s">
        <v>15</v>
      </c>
      <c r="H160" s="370">
        <v>1</v>
      </c>
      <c r="I160" s="371">
        <v>0.31</v>
      </c>
      <c r="J160" s="371">
        <v>0.31</v>
      </c>
    </row>
    <row r="161" spans="1:10" ht="24" customHeight="1">
      <c r="A161" s="372" t="s">
        <v>12662</v>
      </c>
      <c r="B161" s="373" t="s">
        <v>12805</v>
      </c>
      <c r="C161" s="372" t="s">
        <v>9</v>
      </c>
      <c r="D161" s="372" t="s">
        <v>38</v>
      </c>
      <c r="E161" s="519" t="s">
        <v>12661</v>
      </c>
      <c r="F161" s="519"/>
      <c r="G161" s="374" t="s">
        <v>19</v>
      </c>
      <c r="H161" s="375">
        <v>7.1000000000000004E-3</v>
      </c>
      <c r="I161" s="376">
        <v>17.66</v>
      </c>
      <c r="J161" s="376">
        <v>0.12</v>
      </c>
    </row>
    <row r="162" spans="1:10" ht="24" customHeight="1">
      <c r="A162" s="372" t="s">
        <v>12662</v>
      </c>
      <c r="B162" s="373" t="s">
        <v>12771</v>
      </c>
      <c r="C162" s="372" t="s">
        <v>9</v>
      </c>
      <c r="D162" s="372" t="s">
        <v>21</v>
      </c>
      <c r="E162" s="519" t="s">
        <v>12661</v>
      </c>
      <c r="F162" s="519"/>
      <c r="G162" s="374" t="s">
        <v>19</v>
      </c>
      <c r="H162" s="375">
        <v>1.4E-2</v>
      </c>
      <c r="I162" s="376">
        <v>14.02</v>
      </c>
      <c r="J162" s="376">
        <v>0.19</v>
      </c>
    </row>
    <row r="163" spans="1:10" ht="25.5">
      <c r="A163" s="382"/>
      <c r="B163" s="382"/>
      <c r="C163" s="382"/>
      <c r="D163" s="382"/>
      <c r="E163" s="382" t="s">
        <v>12679</v>
      </c>
      <c r="F163" s="383">
        <v>0.13039226339237206</v>
      </c>
      <c r="G163" s="382" t="s">
        <v>12680</v>
      </c>
      <c r="H163" s="383">
        <v>0.11</v>
      </c>
      <c r="I163" s="382" t="s">
        <v>12681</v>
      </c>
      <c r="J163" s="383">
        <v>0.24</v>
      </c>
    </row>
    <row r="164" spans="1:10" ht="13.5" thickBot="1">
      <c r="A164" s="382"/>
      <c r="B164" s="382"/>
      <c r="C164" s="382"/>
      <c r="D164" s="382"/>
      <c r="E164" s="382" t="s">
        <v>12682</v>
      </c>
      <c r="F164" s="383">
        <v>0.08</v>
      </c>
      <c r="G164" s="382"/>
      <c r="H164" s="515" t="s">
        <v>12683</v>
      </c>
      <c r="I164" s="515"/>
      <c r="J164" s="383">
        <v>0.39</v>
      </c>
    </row>
    <row r="165" spans="1:10" ht="0.95" customHeight="1" thickTop="1">
      <c r="A165" s="384"/>
      <c r="B165" s="384"/>
      <c r="C165" s="384"/>
      <c r="D165" s="384"/>
      <c r="E165" s="384"/>
      <c r="F165" s="384"/>
      <c r="G165" s="384"/>
      <c r="H165" s="384"/>
      <c r="I165" s="384"/>
      <c r="J165" s="384"/>
    </row>
    <row r="166" spans="1:10" ht="18" customHeight="1">
      <c r="A166" s="364" t="s">
        <v>12806</v>
      </c>
      <c r="B166" s="365" t="s">
        <v>12651</v>
      </c>
      <c r="C166" s="364" t="s">
        <v>12652</v>
      </c>
      <c r="D166" s="364" t="s">
        <v>12653</v>
      </c>
      <c r="E166" s="516" t="s">
        <v>12654</v>
      </c>
      <c r="F166" s="516"/>
      <c r="G166" s="366" t="s">
        <v>12655</v>
      </c>
      <c r="H166" s="365" t="s">
        <v>12656</v>
      </c>
      <c r="I166" s="365" t="s">
        <v>12657</v>
      </c>
      <c r="J166" s="365" t="s">
        <v>12658</v>
      </c>
    </row>
    <row r="167" spans="1:10" ht="24" customHeight="1">
      <c r="A167" s="367" t="s">
        <v>12659</v>
      </c>
      <c r="B167" s="368" t="s">
        <v>12807</v>
      </c>
      <c r="C167" s="367" t="s">
        <v>9</v>
      </c>
      <c r="D167" s="367" t="s">
        <v>3435</v>
      </c>
      <c r="E167" s="517" t="s">
        <v>12792</v>
      </c>
      <c r="F167" s="517"/>
      <c r="G167" s="369" t="s">
        <v>12728</v>
      </c>
      <c r="H167" s="370">
        <v>1</v>
      </c>
      <c r="I167" s="371">
        <v>1.03</v>
      </c>
      <c r="J167" s="371">
        <v>1.03</v>
      </c>
    </row>
    <row r="168" spans="1:10" ht="24" customHeight="1">
      <c r="A168" s="372" t="s">
        <v>12662</v>
      </c>
      <c r="B168" s="373" t="s">
        <v>12808</v>
      </c>
      <c r="C168" s="372" t="s">
        <v>9</v>
      </c>
      <c r="D168" s="372" t="s">
        <v>138</v>
      </c>
      <c r="E168" s="519" t="s">
        <v>12661</v>
      </c>
      <c r="F168" s="519"/>
      <c r="G168" s="374" t="s">
        <v>19</v>
      </c>
      <c r="H168" s="375">
        <v>2.58E-2</v>
      </c>
      <c r="I168" s="376">
        <v>12.66</v>
      </c>
      <c r="J168" s="376">
        <v>0.32</v>
      </c>
    </row>
    <row r="169" spans="1:10" ht="24" customHeight="1">
      <c r="A169" s="372" t="s">
        <v>12662</v>
      </c>
      <c r="B169" s="373" t="s">
        <v>12771</v>
      </c>
      <c r="C169" s="372" t="s">
        <v>9</v>
      </c>
      <c r="D169" s="372" t="s">
        <v>21</v>
      </c>
      <c r="E169" s="519" t="s">
        <v>12661</v>
      </c>
      <c r="F169" s="519"/>
      <c r="G169" s="374" t="s">
        <v>19</v>
      </c>
      <c r="H169" s="375">
        <v>5.0700000000000002E-2</v>
      </c>
      <c r="I169" s="376">
        <v>14.02</v>
      </c>
      <c r="J169" s="376">
        <v>0.71</v>
      </c>
    </row>
    <row r="170" spans="1:10" ht="25.5">
      <c r="A170" s="382"/>
      <c r="B170" s="382"/>
      <c r="C170" s="382"/>
      <c r="D170" s="382"/>
      <c r="E170" s="382" t="s">
        <v>12679</v>
      </c>
      <c r="F170" s="383">
        <v>0.41834184505052702</v>
      </c>
      <c r="G170" s="382" t="s">
        <v>12680</v>
      </c>
      <c r="H170" s="383">
        <v>0.35</v>
      </c>
      <c r="I170" s="382" t="s">
        <v>12681</v>
      </c>
      <c r="J170" s="383">
        <v>0.77</v>
      </c>
    </row>
    <row r="171" spans="1:10" ht="13.5" thickBot="1">
      <c r="A171" s="382"/>
      <c r="B171" s="382"/>
      <c r="C171" s="382"/>
      <c r="D171" s="382"/>
      <c r="E171" s="382" t="s">
        <v>12682</v>
      </c>
      <c r="F171" s="383">
        <v>0.28999999999999998</v>
      </c>
      <c r="G171" s="382"/>
      <c r="H171" s="515" t="s">
        <v>12683</v>
      </c>
      <c r="I171" s="515"/>
      <c r="J171" s="383">
        <v>1.32</v>
      </c>
    </row>
    <row r="172" spans="1:10" ht="0.95" customHeight="1" thickTop="1">
      <c r="A172" s="384"/>
      <c r="B172" s="384"/>
      <c r="C172" s="384"/>
      <c r="D172" s="384"/>
      <c r="E172" s="384"/>
      <c r="F172" s="384"/>
      <c r="G172" s="384"/>
      <c r="H172" s="384"/>
      <c r="I172" s="384"/>
      <c r="J172" s="384"/>
    </row>
    <row r="173" spans="1:10" ht="18" customHeight="1">
      <c r="A173" s="364" t="s">
        <v>12809</v>
      </c>
      <c r="B173" s="365" t="s">
        <v>12651</v>
      </c>
      <c r="C173" s="364" t="s">
        <v>12652</v>
      </c>
      <c r="D173" s="364" t="s">
        <v>12653</v>
      </c>
      <c r="E173" s="516" t="s">
        <v>12654</v>
      </c>
      <c r="F173" s="516"/>
      <c r="G173" s="366" t="s">
        <v>12655</v>
      </c>
      <c r="H173" s="365" t="s">
        <v>12656</v>
      </c>
      <c r="I173" s="365" t="s">
        <v>12657</v>
      </c>
      <c r="J173" s="365" t="s">
        <v>12658</v>
      </c>
    </row>
    <row r="174" spans="1:10" ht="24" customHeight="1">
      <c r="A174" s="367" t="s">
        <v>12659</v>
      </c>
      <c r="B174" s="368" t="s">
        <v>12810</v>
      </c>
      <c r="C174" s="367" t="s">
        <v>9</v>
      </c>
      <c r="D174" s="367" t="s">
        <v>3460</v>
      </c>
      <c r="E174" s="517" t="s">
        <v>12792</v>
      </c>
      <c r="F174" s="517"/>
      <c r="G174" s="369" t="s">
        <v>27</v>
      </c>
      <c r="H174" s="370">
        <v>1</v>
      </c>
      <c r="I174" s="371">
        <v>5.78</v>
      </c>
      <c r="J174" s="371">
        <v>5.78</v>
      </c>
    </row>
    <row r="175" spans="1:10" ht="24" customHeight="1">
      <c r="A175" s="372" t="s">
        <v>12662</v>
      </c>
      <c r="B175" s="373" t="s">
        <v>12805</v>
      </c>
      <c r="C175" s="372" t="s">
        <v>9</v>
      </c>
      <c r="D175" s="372" t="s">
        <v>38</v>
      </c>
      <c r="E175" s="519" t="s">
        <v>12661</v>
      </c>
      <c r="F175" s="519"/>
      <c r="G175" s="374" t="s">
        <v>19</v>
      </c>
      <c r="H175" s="375">
        <v>0.128</v>
      </c>
      <c r="I175" s="376">
        <v>17.66</v>
      </c>
      <c r="J175" s="376">
        <v>2.2599999999999998</v>
      </c>
    </row>
    <row r="176" spans="1:10" ht="24" customHeight="1">
      <c r="A176" s="372" t="s">
        <v>12662</v>
      </c>
      <c r="B176" s="373" t="s">
        <v>12771</v>
      </c>
      <c r="C176" s="372" t="s">
        <v>9</v>
      </c>
      <c r="D176" s="372" t="s">
        <v>21</v>
      </c>
      <c r="E176" s="519" t="s">
        <v>12661</v>
      </c>
      <c r="F176" s="519"/>
      <c r="G176" s="374" t="s">
        <v>19</v>
      </c>
      <c r="H176" s="375">
        <v>0.25140000000000001</v>
      </c>
      <c r="I176" s="376">
        <v>14.02</v>
      </c>
      <c r="J176" s="376">
        <v>3.52</v>
      </c>
    </row>
    <row r="177" spans="1:10" ht="25.5">
      <c r="A177" s="382"/>
      <c r="B177" s="382"/>
      <c r="C177" s="382"/>
      <c r="D177" s="382"/>
      <c r="E177" s="382" t="s">
        <v>12679</v>
      </c>
      <c r="F177" s="383">
        <v>2.4013908508095185</v>
      </c>
      <c r="G177" s="382" t="s">
        <v>12680</v>
      </c>
      <c r="H177" s="383">
        <v>2.02</v>
      </c>
      <c r="I177" s="382" t="s">
        <v>12681</v>
      </c>
      <c r="J177" s="383">
        <v>4.42</v>
      </c>
    </row>
    <row r="178" spans="1:10" ht="13.5" thickBot="1">
      <c r="A178" s="382"/>
      <c r="B178" s="382"/>
      <c r="C178" s="382"/>
      <c r="D178" s="382"/>
      <c r="E178" s="382" t="s">
        <v>12682</v>
      </c>
      <c r="F178" s="383">
        <v>1.63</v>
      </c>
      <c r="G178" s="382"/>
      <c r="H178" s="515" t="s">
        <v>12683</v>
      </c>
      <c r="I178" s="515"/>
      <c r="J178" s="383">
        <v>7.41</v>
      </c>
    </row>
    <row r="179" spans="1:10" ht="0.95" customHeight="1" thickTop="1">
      <c r="A179" s="384"/>
      <c r="B179" s="384"/>
      <c r="C179" s="384"/>
      <c r="D179" s="384"/>
      <c r="E179" s="384"/>
      <c r="F179" s="384"/>
      <c r="G179" s="384"/>
      <c r="H179" s="384"/>
      <c r="I179" s="384"/>
      <c r="J179" s="384"/>
    </row>
    <row r="180" spans="1:10" ht="18" customHeight="1">
      <c r="A180" s="364" t="s">
        <v>12811</v>
      </c>
      <c r="B180" s="365" t="s">
        <v>12651</v>
      </c>
      <c r="C180" s="364" t="s">
        <v>12652</v>
      </c>
      <c r="D180" s="364" t="s">
        <v>12653</v>
      </c>
      <c r="E180" s="516" t="s">
        <v>12654</v>
      </c>
      <c r="F180" s="516"/>
      <c r="G180" s="366" t="s">
        <v>12655</v>
      </c>
      <c r="H180" s="365" t="s">
        <v>12656</v>
      </c>
      <c r="I180" s="365" t="s">
        <v>12657</v>
      </c>
      <c r="J180" s="365" t="s">
        <v>12658</v>
      </c>
    </row>
    <row r="181" spans="1:10" ht="24" customHeight="1">
      <c r="A181" s="367" t="s">
        <v>12659</v>
      </c>
      <c r="B181" s="368" t="s">
        <v>12812</v>
      </c>
      <c r="C181" s="367" t="s">
        <v>9</v>
      </c>
      <c r="D181" s="367" t="s">
        <v>3440</v>
      </c>
      <c r="E181" s="517" t="s">
        <v>12792</v>
      </c>
      <c r="F181" s="517"/>
      <c r="G181" s="369" t="s">
        <v>12728</v>
      </c>
      <c r="H181" s="370">
        <v>1</v>
      </c>
      <c r="I181" s="371">
        <v>22.68</v>
      </c>
      <c r="J181" s="371">
        <v>22.68</v>
      </c>
    </row>
    <row r="182" spans="1:10" ht="24" customHeight="1">
      <c r="A182" s="372" t="s">
        <v>12662</v>
      </c>
      <c r="B182" s="373" t="s">
        <v>12771</v>
      </c>
      <c r="C182" s="372" t="s">
        <v>9</v>
      </c>
      <c r="D182" s="372" t="s">
        <v>21</v>
      </c>
      <c r="E182" s="519" t="s">
        <v>12661</v>
      </c>
      <c r="F182" s="519"/>
      <c r="G182" s="374" t="s">
        <v>19</v>
      </c>
      <c r="H182" s="375">
        <v>0.71560000000000001</v>
      </c>
      <c r="I182" s="376">
        <v>14.02</v>
      </c>
      <c r="J182" s="376">
        <v>10.029999999999999</v>
      </c>
    </row>
    <row r="183" spans="1:10" ht="24" customHeight="1">
      <c r="A183" s="372" t="s">
        <v>12662</v>
      </c>
      <c r="B183" s="373" t="s">
        <v>12813</v>
      </c>
      <c r="C183" s="372" t="s">
        <v>9</v>
      </c>
      <c r="D183" s="372" t="s">
        <v>35</v>
      </c>
      <c r="E183" s="519" t="s">
        <v>12661</v>
      </c>
      <c r="F183" s="519"/>
      <c r="G183" s="374" t="s">
        <v>19</v>
      </c>
      <c r="H183" s="375">
        <v>0.36430000000000001</v>
      </c>
      <c r="I183" s="376">
        <v>17.670000000000002</v>
      </c>
      <c r="J183" s="376">
        <v>6.43</v>
      </c>
    </row>
    <row r="184" spans="1:10" ht="24" customHeight="1">
      <c r="A184" s="377" t="s">
        <v>12664</v>
      </c>
      <c r="B184" s="378" t="s">
        <v>12814</v>
      </c>
      <c r="C184" s="377" t="s">
        <v>9</v>
      </c>
      <c r="D184" s="377" t="s">
        <v>12815</v>
      </c>
      <c r="E184" s="518" t="s">
        <v>12693</v>
      </c>
      <c r="F184" s="518"/>
      <c r="G184" s="379" t="s">
        <v>17</v>
      </c>
      <c r="H184" s="380">
        <v>9.8400000000000001E-2</v>
      </c>
      <c r="I184" s="381">
        <v>63.24</v>
      </c>
      <c r="J184" s="381">
        <v>6.22</v>
      </c>
    </row>
    <row r="185" spans="1:10" ht="25.5">
      <c r="A185" s="382"/>
      <c r="B185" s="382"/>
      <c r="C185" s="382"/>
      <c r="D185" s="382"/>
      <c r="E185" s="382" t="s">
        <v>12679</v>
      </c>
      <c r="F185" s="383">
        <v>6.7477996305552539</v>
      </c>
      <c r="G185" s="382" t="s">
        <v>12680</v>
      </c>
      <c r="H185" s="383">
        <v>5.67</v>
      </c>
      <c r="I185" s="382" t="s">
        <v>12681</v>
      </c>
      <c r="J185" s="383">
        <v>12.42</v>
      </c>
    </row>
    <row r="186" spans="1:10" ht="13.5" thickBot="1">
      <c r="A186" s="382"/>
      <c r="B186" s="382"/>
      <c r="C186" s="382"/>
      <c r="D186" s="382"/>
      <c r="E186" s="382" t="s">
        <v>12682</v>
      </c>
      <c r="F186" s="383">
        <v>6.4</v>
      </c>
      <c r="G186" s="382"/>
      <c r="H186" s="515" t="s">
        <v>12683</v>
      </c>
      <c r="I186" s="515"/>
      <c r="J186" s="383">
        <v>29.08</v>
      </c>
    </row>
    <row r="187" spans="1:10" ht="0.95" customHeight="1" thickTop="1">
      <c r="A187" s="384"/>
      <c r="B187" s="384"/>
      <c r="C187" s="384"/>
      <c r="D187" s="384"/>
      <c r="E187" s="384"/>
      <c r="F187" s="384"/>
      <c r="G187" s="384"/>
      <c r="H187" s="384"/>
      <c r="I187" s="384"/>
      <c r="J187" s="384"/>
    </row>
    <row r="188" spans="1:10" ht="18" customHeight="1">
      <c r="A188" s="364" t="s">
        <v>12816</v>
      </c>
      <c r="B188" s="365" t="s">
        <v>12651</v>
      </c>
      <c r="C188" s="364" t="s">
        <v>12652</v>
      </c>
      <c r="D188" s="364" t="s">
        <v>12653</v>
      </c>
      <c r="E188" s="516" t="s">
        <v>12654</v>
      </c>
      <c r="F188" s="516"/>
      <c r="G188" s="366" t="s">
        <v>12655</v>
      </c>
      <c r="H188" s="365" t="s">
        <v>12656</v>
      </c>
      <c r="I188" s="365" t="s">
        <v>12657</v>
      </c>
      <c r="J188" s="365" t="s">
        <v>12658</v>
      </c>
    </row>
    <row r="189" spans="1:10" ht="24" customHeight="1">
      <c r="A189" s="367" t="s">
        <v>12659</v>
      </c>
      <c r="B189" s="368" t="s">
        <v>12817</v>
      </c>
      <c r="C189" s="367" t="s">
        <v>9</v>
      </c>
      <c r="D189" s="367" t="s">
        <v>3439</v>
      </c>
      <c r="E189" s="517" t="s">
        <v>12792</v>
      </c>
      <c r="F189" s="517"/>
      <c r="G189" s="369" t="s">
        <v>12728</v>
      </c>
      <c r="H189" s="370">
        <v>1</v>
      </c>
      <c r="I189" s="371">
        <v>5.93</v>
      </c>
      <c r="J189" s="371">
        <v>5.93</v>
      </c>
    </row>
    <row r="190" spans="1:10" ht="24" customHeight="1">
      <c r="A190" s="372" t="s">
        <v>12662</v>
      </c>
      <c r="B190" s="373" t="s">
        <v>12771</v>
      </c>
      <c r="C190" s="372" t="s">
        <v>9</v>
      </c>
      <c r="D190" s="372" t="s">
        <v>21</v>
      </c>
      <c r="E190" s="519" t="s">
        <v>12661</v>
      </c>
      <c r="F190" s="519"/>
      <c r="G190" s="374" t="s">
        <v>19</v>
      </c>
      <c r="H190" s="375">
        <v>0.25819999999999999</v>
      </c>
      <c r="I190" s="376">
        <v>14.02</v>
      </c>
      <c r="J190" s="376">
        <v>3.61</v>
      </c>
    </row>
    <row r="191" spans="1:10" ht="24" customHeight="1">
      <c r="A191" s="372" t="s">
        <v>12662</v>
      </c>
      <c r="B191" s="373" t="s">
        <v>12813</v>
      </c>
      <c r="C191" s="372" t="s">
        <v>9</v>
      </c>
      <c r="D191" s="372" t="s">
        <v>35</v>
      </c>
      <c r="E191" s="519" t="s">
        <v>12661</v>
      </c>
      <c r="F191" s="519"/>
      <c r="G191" s="374" t="s">
        <v>19</v>
      </c>
      <c r="H191" s="375">
        <v>0.13150000000000001</v>
      </c>
      <c r="I191" s="376">
        <v>17.670000000000002</v>
      </c>
      <c r="J191" s="376">
        <v>2.3199999999999998</v>
      </c>
    </row>
    <row r="192" spans="1:10" ht="25.5">
      <c r="A192" s="382"/>
      <c r="B192" s="382"/>
      <c r="C192" s="382"/>
      <c r="D192" s="382"/>
      <c r="E192" s="382" t="s">
        <v>12679</v>
      </c>
      <c r="F192" s="383">
        <v>2.4339889166576119</v>
      </c>
      <c r="G192" s="382" t="s">
        <v>12680</v>
      </c>
      <c r="H192" s="383">
        <v>2.0499999999999998</v>
      </c>
      <c r="I192" s="382" t="s">
        <v>12681</v>
      </c>
      <c r="J192" s="383">
        <v>4.4800000000000004</v>
      </c>
    </row>
    <row r="193" spans="1:10" ht="13.5" thickBot="1">
      <c r="A193" s="382"/>
      <c r="B193" s="382"/>
      <c r="C193" s="382"/>
      <c r="D193" s="382"/>
      <c r="E193" s="382" t="s">
        <v>12682</v>
      </c>
      <c r="F193" s="383">
        <v>1.67</v>
      </c>
      <c r="G193" s="382"/>
      <c r="H193" s="515" t="s">
        <v>12683</v>
      </c>
      <c r="I193" s="515"/>
      <c r="J193" s="383">
        <v>7.6</v>
      </c>
    </row>
    <row r="194" spans="1:10" ht="0.95" customHeight="1" thickTop="1">
      <c r="A194" s="384"/>
      <c r="B194" s="384"/>
      <c r="C194" s="384"/>
      <c r="D194" s="384"/>
      <c r="E194" s="384"/>
      <c r="F194" s="384"/>
      <c r="G194" s="384"/>
      <c r="H194" s="384"/>
      <c r="I194" s="384"/>
      <c r="J194" s="384"/>
    </row>
    <row r="195" spans="1:10" ht="18" customHeight="1">
      <c r="A195" s="364" t="s">
        <v>12818</v>
      </c>
      <c r="B195" s="365" t="s">
        <v>12651</v>
      </c>
      <c r="C195" s="364" t="s">
        <v>12652</v>
      </c>
      <c r="D195" s="364" t="s">
        <v>12653</v>
      </c>
      <c r="E195" s="516" t="s">
        <v>12654</v>
      </c>
      <c r="F195" s="516"/>
      <c r="G195" s="366" t="s">
        <v>12655</v>
      </c>
      <c r="H195" s="365" t="s">
        <v>12656</v>
      </c>
      <c r="I195" s="365" t="s">
        <v>12657</v>
      </c>
      <c r="J195" s="365" t="s">
        <v>12658</v>
      </c>
    </row>
    <row r="196" spans="1:10" ht="48" customHeight="1">
      <c r="A196" s="367" t="s">
        <v>12659</v>
      </c>
      <c r="B196" s="368" t="s">
        <v>12819</v>
      </c>
      <c r="C196" s="367" t="s">
        <v>9</v>
      </c>
      <c r="D196" s="367" t="s">
        <v>6404</v>
      </c>
      <c r="E196" s="517" t="s">
        <v>12820</v>
      </c>
      <c r="F196" s="517"/>
      <c r="G196" s="369" t="s">
        <v>12734</v>
      </c>
      <c r="H196" s="370">
        <v>1</v>
      </c>
      <c r="I196" s="371">
        <v>6.22</v>
      </c>
      <c r="J196" s="371">
        <v>6.22</v>
      </c>
    </row>
    <row r="197" spans="1:10" ht="36" customHeight="1">
      <c r="A197" s="372" t="s">
        <v>12662</v>
      </c>
      <c r="B197" s="373" t="s">
        <v>12821</v>
      </c>
      <c r="C197" s="372" t="s">
        <v>9</v>
      </c>
      <c r="D197" s="372" t="s">
        <v>657</v>
      </c>
      <c r="E197" s="519" t="s">
        <v>12730</v>
      </c>
      <c r="F197" s="519"/>
      <c r="G197" s="374" t="s">
        <v>32</v>
      </c>
      <c r="H197" s="375">
        <v>8.3000000000000001E-3</v>
      </c>
      <c r="I197" s="376">
        <v>146.6</v>
      </c>
      <c r="J197" s="376">
        <v>1.21</v>
      </c>
    </row>
    <row r="198" spans="1:10" ht="48" customHeight="1">
      <c r="A198" s="372" t="s">
        <v>12662</v>
      </c>
      <c r="B198" s="373" t="s">
        <v>12822</v>
      </c>
      <c r="C198" s="372" t="s">
        <v>9</v>
      </c>
      <c r="D198" s="372" t="s">
        <v>785</v>
      </c>
      <c r="E198" s="519" t="s">
        <v>12730</v>
      </c>
      <c r="F198" s="519"/>
      <c r="G198" s="374" t="s">
        <v>32</v>
      </c>
      <c r="H198" s="375">
        <v>2.6700000000000002E-2</v>
      </c>
      <c r="I198" s="376">
        <v>131.85</v>
      </c>
      <c r="J198" s="376">
        <v>3.52</v>
      </c>
    </row>
    <row r="199" spans="1:10" ht="36" customHeight="1">
      <c r="A199" s="372" t="s">
        <v>12662</v>
      </c>
      <c r="B199" s="373" t="s">
        <v>12823</v>
      </c>
      <c r="C199" s="372" t="s">
        <v>9</v>
      </c>
      <c r="D199" s="372" t="s">
        <v>658</v>
      </c>
      <c r="E199" s="519" t="s">
        <v>12730</v>
      </c>
      <c r="F199" s="519"/>
      <c r="G199" s="374" t="s">
        <v>47</v>
      </c>
      <c r="H199" s="375">
        <v>1.5100000000000001E-2</v>
      </c>
      <c r="I199" s="376">
        <v>53.26</v>
      </c>
      <c r="J199" s="376">
        <v>0.8</v>
      </c>
    </row>
    <row r="200" spans="1:10" ht="48" customHeight="1">
      <c r="A200" s="372" t="s">
        <v>12662</v>
      </c>
      <c r="B200" s="373" t="s">
        <v>12824</v>
      </c>
      <c r="C200" s="372" t="s">
        <v>9</v>
      </c>
      <c r="D200" s="372" t="s">
        <v>786</v>
      </c>
      <c r="E200" s="519" t="s">
        <v>12730</v>
      </c>
      <c r="F200" s="519"/>
      <c r="G200" s="374" t="s">
        <v>47</v>
      </c>
      <c r="H200" s="375">
        <v>2.0299999999999999E-2</v>
      </c>
      <c r="I200" s="376">
        <v>34.06</v>
      </c>
      <c r="J200" s="376">
        <v>0.69</v>
      </c>
    </row>
    <row r="201" spans="1:10" ht="25.5">
      <c r="A201" s="382"/>
      <c r="B201" s="382"/>
      <c r="C201" s="382"/>
      <c r="D201" s="382"/>
      <c r="E201" s="382" t="s">
        <v>12679</v>
      </c>
      <c r="F201" s="383">
        <v>0.43464087797457351</v>
      </c>
      <c r="G201" s="382" t="s">
        <v>12680</v>
      </c>
      <c r="H201" s="383">
        <v>0.37</v>
      </c>
      <c r="I201" s="382" t="s">
        <v>12681</v>
      </c>
      <c r="J201" s="383">
        <v>0.8</v>
      </c>
    </row>
    <row r="202" spans="1:10" ht="13.5" thickBot="1">
      <c r="A202" s="382"/>
      <c r="B202" s="382"/>
      <c r="C202" s="382"/>
      <c r="D202" s="382"/>
      <c r="E202" s="382" t="s">
        <v>12682</v>
      </c>
      <c r="F202" s="383">
        <v>1.75</v>
      </c>
      <c r="G202" s="382"/>
      <c r="H202" s="515" t="s">
        <v>12683</v>
      </c>
      <c r="I202" s="515"/>
      <c r="J202" s="383">
        <v>7.97</v>
      </c>
    </row>
    <row r="203" spans="1:10" ht="0.95" customHeight="1" thickTop="1">
      <c r="A203" s="384"/>
      <c r="B203" s="384"/>
      <c r="C203" s="384"/>
      <c r="D203" s="384"/>
      <c r="E203" s="384"/>
      <c r="F203" s="384"/>
      <c r="G203" s="384"/>
      <c r="H203" s="384"/>
      <c r="I203" s="384"/>
      <c r="J203" s="384"/>
    </row>
    <row r="204" spans="1:10" ht="18" customHeight="1">
      <c r="A204" s="364" t="s">
        <v>12825</v>
      </c>
      <c r="B204" s="365" t="s">
        <v>12651</v>
      </c>
      <c r="C204" s="364" t="s">
        <v>12652</v>
      </c>
      <c r="D204" s="364" t="s">
        <v>12653</v>
      </c>
      <c r="E204" s="516" t="s">
        <v>12654</v>
      </c>
      <c r="F204" s="516"/>
      <c r="G204" s="366" t="s">
        <v>12655</v>
      </c>
      <c r="H204" s="365" t="s">
        <v>12656</v>
      </c>
      <c r="I204" s="365" t="s">
        <v>12657</v>
      </c>
      <c r="J204" s="365" t="s">
        <v>12658</v>
      </c>
    </row>
    <row r="205" spans="1:10" ht="36" customHeight="1">
      <c r="A205" s="367" t="s">
        <v>12659</v>
      </c>
      <c r="B205" s="368" t="s">
        <v>12826</v>
      </c>
      <c r="C205" s="367" t="s">
        <v>9</v>
      </c>
      <c r="D205" s="367" t="s">
        <v>6356</v>
      </c>
      <c r="E205" s="517" t="s">
        <v>12820</v>
      </c>
      <c r="F205" s="517"/>
      <c r="G205" s="369" t="s">
        <v>84</v>
      </c>
      <c r="H205" s="370">
        <v>1</v>
      </c>
      <c r="I205" s="371">
        <v>2.0299999999999998</v>
      </c>
      <c r="J205" s="371">
        <v>2.0299999999999998</v>
      </c>
    </row>
    <row r="206" spans="1:10" ht="48" customHeight="1">
      <c r="A206" s="372" t="s">
        <v>12662</v>
      </c>
      <c r="B206" s="373" t="s">
        <v>12822</v>
      </c>
      <c r="C206" s="372" t="s">
        <v>9</v>
      </c>
      <c r="D206" s="372" t="s">
        <v>785</v>
      </c>
      <c r="E206" s="519" t="s">
        <v>12730</v>
      </c>
      <c r="F206" s="519"/>
      <c r="G206" s="374" t="s">
        <v>32</v>
      </c>
      <c r="H206" s="375">
        <v>1.3899999999999999E-2</v>
      </c>
      <c r="I206" s="376">
        <v>131.85</v>
      </c>
      <c r="J206" s="376">
        <v>1.83</v>
      </c>
    </row>
    <row r="207" spans="1:10" ht="48" customHeight="1">
      <c r="A207" s="372" t="s">
        <v>12662</v>
      </c>
      <c r="B207" s="373" t="s">
        <v>12824</v>
      </c>
      <c r="C207" s="372" t="s">
        <v>9</v>
      </c>
      <c r="D207" s="372" t="s">
        <v>786</v>
      </c>
      <c r="E207" s="519" t="s">
        <v>12730</v>
      </c>
      <c r="F207" s="519"/>
      <c r="G207" s="374" t="s">
        <v>47</v>
      </c>
      <c r="H207" s="375">
        <v>6.0000000000000001E-3</v>
      </c>
      <c r="I207" s="376">
        <v>34.06</v>
      </c>
      <c r="J207" s="376">
        <v>0.2</v>
      </c>
    </row>
    <row r="208" spans="1:10" ht="25.5">
      <c r="A208" s="382"/>
      <c r="B208" s="382"/>
      <c r="C208" s="382"/>
      <c r="D208" s="382"/>
      <c r="E208" s="382" t="s">
        <v>12679</v>
      </c>
      <c r="F208" s="383">
        <v>0.10866021949364338</v>
      </c>
      <c r="G208" s="382" t="s">
        <v>12680</v>
      </c>
      <c r="H208" s="383">
        <v>0.09</v>
      </c>
      <c r="I208" s="382" t="s">
        <v>12681</v>
      </c>
      <c r="J208" s="383">
        <v>0.2</v>
      </c>
    </row>
    <row r="209" spans="1:10" ht="13.5" thickBot="1">
      <c r="A209" s="382"/>
      <c r="B209" s="382"/>
      <c r="C209" s="382"/>
      <c r="D209" s="382"/>
      <c r="E209" s="382" t="s">
        <v>12682</v>
      </c>
      <c r="F209" s="383">
        <v>0.56999999999999995</v>
      </c>
      <c r="G209" s="382"/>
      <c r="H209" s="515" t="s">
        <v>12683</v>
      </c>
      <c r="I209" s="515"/>
      <c r="J209" s="383">
        <v>2.6</v>
      </c>
    </row>
    <row r="210" spans="1:10" ht="0.95" customHeight="1" thickTop="1">
      <c r="A210" s="384"/>
      <c r="B210" s="384"/>
      <c r="C210" s="384"/>
      <c r="D210" s="384"/>
      <c r="E210" s="384"/>
      <c r="F210" s="384"/>
      <c r="G210" s="384"/>
      <c r="H210" s="384"/>
      <c r="I210" s="384"/>
      <c r="J210" s="384"/>
    </row>
    <row r="211" spans="1:10" ht="18" customHeight="1">
      <c r="A211" s="364" t="s">
        <v>12827</v>
      </c>
      <c r="B211" s="365" t="s">
        <v>12651</v>
      </c>
      <c r="C211" s="364" t="s">
        <v>12652</v>
      </c>
      <c r="D211" s="364" t="s">
        <v>12653</v>
      </c>
      <c r="E211" s="516" t="s">
        <v>12654</v>
      </c>
      <c r="F211" s="516"/>
      <c r="G211" s="366" t="s">
        <v>12655</v>
      </c>
      <c r="H211" s="365" t="s">
        <v>12656</v>
      </c>
      <c r="I211" s="365" t="s">
        <v>12657</v>
      </c>
      <c r="J211" s="365" t="s">
        <v>12658</v>
      </c>
    </row>
    <row r="212" spans="1:10" ht="36" customHeight="1">
      <c r="A212" s="367" t="s">
        <v>12659</v>
      </c>
      <c r="B212" s="368" t="s">
        <v>12828</v>
      </c>
      <c r="C212" s="367" t="s">
        <v>9</v>
      </c>
      <c r="D212" s="367" t="s">
        <v>5261</v>
      </c>
      <c r="E212" s="517" t="s">
        <v>12733</v>
      </c>
      <c r="F212" s="517"/>
      <c r="G212" s="369" t="s">
        <v>12728</v>
      </c>
      <c r="H212" s="370">
        <v>1</v>
      </c>
      <c r="I212" s="371">
        <v>227.54</v>
      </c>
      <c r="J212" s="371">
        <v>227.54</v>
      </c>
    </row>
    <row r="213" spans="1:10" ht="24" customHeight="1">
      <c r="A213" s="372" t="s">
        <v>12662</v>
      </c>
      <c r="B213" s="373" t="s">
        <v>12829</v>
      </c>
      <c r="C213" s="372" t="s">
        <v>9</v>
      </c>
      <c r="D213" s="372" t="s">
        <v>5259</v>
      </c>
      <c r="E213" s="519" t="s">
        <v>12733</v>
      </c>
      <c r="F213" s="519"/>
      <c r="G213" s="374" t="s">
        <v>17</v>
      </c>
      <c r="H213" s="375">
        <v>6.22</v>
      </c>
      <c r="I213" s="376">
        <v>24.03</v>
      </c>
      <c r="J213" s="376">
        <v>149.46</v>
      </c>
    </row>
    <row r="214" spans="1:10" ht="24" customHeight="1">
      <c r="A214" s="372" t="s">
        <v>12662</v>
      </c>
      <c r="B214" s="373" t="s">
        <v>12830</v>
      </c>
      <c r="C214" s="372" t="s">
        <v>9</v>
      </c>
      <c r="D214" s="372" t="s">
        <v>3311</v>
      </c>
      <c r="E214" s="519" t="s">
        <v>12733</v>
      </c>
      <c r="F214" s="519"/>
      <c r="G214" s="374" t="s">
        <v>12734</v>
      </c>
      <c r="H214" s="375">
        <v>3.5000000000000003E-2</v>
      </c>
      <c r="I214" s="376">
        <v>40.71</v>
      </c>
      <c r="J214" s="376">
        <v>1.42</v>
      </c>
    </row>
    <row r="215" spans="1:10" ht="36" customHeight="1">
      <c r="A215" s="372" t="s">
        <v>12662</v>
      </c>
      <c r="B215" s="373" t="s">
        <v>12831</v>
      </c>
      <c r="C215" s="372" t="s">
        <v>9</v>
      </c>
      <c r="D215" s="372" t="s">
        <v>3312</v>
      </c>
      <c r="E215" s="519" t="s">
        <v>12733</v>
      </c>
      <c r="F215" s="519"/>
      <c r="G215" s="374" t="s">
        <v>12728</v>
      </c>
      <c r="H215" s="375">
        <v>1</v>
      </c>
      <c r="I215" s="376">
        <v>2.21</v>
      </c>
      <c r="J215" s="376">
        <v>2.21</v>
      </c>
    </row>
    <row r="216" spans="1:10" ht="36" customHeight="1">
      <c r="A216" s="372" t="s">
        <v>12662</v>
      </c>
      <c r="B216" s="373" t="s">
        <v>12832</v>
      </c>
      <c r="C216" s="372" t="s">
        <v>9</v>
      </c>
      <c r="D216" s="372" t="s">
        <v>3314</v>
      </c>
      <c r="E216" s="519" t="s">
        <v>12733</v>
      </c>
      <c r="F216" s="519"/>
      <c r="G216" s="374" t="s">
        <v>12728</v>
      </c>
      <c r="H216" s="375">
        <v>0.04</v>
      </c>
      <c r="I216" s="376">
        <v>82</v>
      </c>
      <c r="J216" s="376">
        <v>3.28</v>
      </c>
    </row>
    <row r="217" spans="1:10" ht="36" customHeight="1">
      <c r="A217" s="372" t="s">
        <v>12662</v>
      </c>
      <c r="B217" s="373" t="s">
        <v>12833</v>
      </c>
      <c r="C217" s="372" t="s">
        <v>9</v>
      </c>
      <c r="D217" s="372" t="s">
        <v>6670</v>
      </c>
      <c r="E217" s="519" t="s">
        <v>12733</v>
      </c>
      <c r="F217" s="519"/>
      <c r="G217" s="374" t="s">
        <v>12734</v>
      </c>
      <c r="H217" s="375">
        <v>0.1</v>
      </c>
      <c r="I217" s="376">
        <v>113.54</v>
      </c>
      <c r="J217" s="376">
        <v>11.35</v>
      </c>
    </row>
    <row r="218" spans="1:10" ht="36" customHeight="1">
      <c r="A218" s="372" t="s">
        <v>12662</v>
      </c>
      <c r="B218" s="373" t="s">
        <v>12834</v>
      </c>
      <c r="C218" s="372" t="s">
        <v>9</v>
      </c>
      <c r="D218" s="372" t="s">
        <v>3315</v>
      </c>
      <c r="E218" s="519" t="s">
        <v>12733</v>
      </c>
      <c r="F218" s="519"/>
      <c r="G218" s="374" t="s">
        <v>12734</v>
      </c>
      <c r="H218" s="375">
        <v>0.1</v>
      </c>
      <c r="I218" s="376">
        <v>573.55999999999995</v>
      </c>
      <c r="J218" s="376">
        <v>57.35</v>
      </c>
    </row>
    <row r="219" spans="1:10" ht="24" customHeight="1">
      <c r="A219" s="372" t="s">
        <v>12662</v>
      </c>
      <c r="B219" s="373" t="s">
        <v>12835</v>
      </c>
      <c r="C219" s="372" t="s">
        <v>9</v>
      </c>
      <c r="D219" s="372" t="s">
        <v>5254</v>
      </c>
      <c r="E219" s="519" t="s">
        <v>12733</v>
      </c>
      <c r="F219" s="519"/>
      <c r="G219" s="374" t="s">
        <v>12728</v>
      </c>
      <c r="H219" s="375">
        <v>1</v>
      </c>
      <c r="I219" s="376">
        <v>2.4700000000000002</v>
      </c>
      <c r="J219" s="376">
        <v>2.4700000000000002</v>
      </c>
    </row>
    <row r="220" spans="1:10" ht="25.5">
      <c r="A220" s="382"/>
      <c r="B220" s="382"/>
      <c r="C220" s="382"/>
      <c r="D220" s="382"/>
      <c r="E220" s="382" t="s">
        <v>12679</v>
      </c>
      <c r="F220" s="383">
        <v>5.5416711941758123</v>
      </c>
      <c r="G220" s="382" t="s">
        <v>12680</v>
      </c>
      <c r="H220" s="383">
        <v>4.66</v>
      </c>
      <c r="I220" s="382" t="s">
        <v>12681</v>
      </c>
      <c r="J220" s="383">
        <v>10.199999999999999</v>
      </c>
    </row>
    <row r="221" spans="1:10" ht="13.5" thickBot="1">
      <c r="A221" s="382"/>
      <c r="B221" s="382"/>
      <c r="C221" s="382"/>
      <c r="D221" s="382"/>
      <c r="E221" s="382" t="s">
        <v>12682</v>
      </c>
      <c r="F221" s="383">
        <v>64.25</v>
      </c>
      <c r="G221" s="382"/>
      <c r="H221" s="515" t="s">
        <v>12683</v>
      </c>
      <c r="I221" s="515"/>
      <c r="J221" s="383">
        <v>291.79000000000002</v>
      </c>
    </row>
    <row r="222" spans="1:10" ht="0.95" customHeight="1" thickTop="1">
      <c r="A222" s="384"/>
      <c r="B222" s="384"/>
      <c r="C222" s="384"/>
      <c r="D222" s="384"/>
      <c r="E222" s="384"/>
      <c r="F222" s="384"/>
      <c r="G222" s="384"/>
      <c r="H222" s="384"/>
      <c r="I222" s="384"/>
      <c r="J222" s="384"/>
    </row>
    <row r="223" spans="1:10" ht="18" customHeight="1">
      <c r="A223" s="364" t="s">
        <v>12836</v>
      </c>
      <c r="B223" s="365" t="s">
        <v>12651</v>
      </c>
      <c r="C223" s="364" t="s">
        <v>12652</v>
      </c>
      <c r="D223" s="364" t="s">
        <v>12653</v>
      </c>
      <c r="E223" s="516" t="s">
        <v>12654</v>
      </c>
      <c r="F223" s="516"/>
      <c r="G223" s="366" t="s">
        <v>12655</v>
      </c>
      <c r="H223" s="365" t="s">
        <v>12656</v>
      </c>
      <c r="I223" s="365" t="s">
        <v>12657</v>
      </c>
      <c r="J223" s="365" t="s">
        <v>12658</v>
      </c>
    </row>
    <row r="224" spans="1:10" ht="24" customHeight="1">
      <c r="A224" s="367" t="s">
        <v>12659</v>
      </c>
      <c r="B224" s="368" t="s">
        <v>12837</v>
      </c>
      <c r="C224" s="367" t="s">
        <v>9</v>
      </c>
      <c r="D224" s="367" t="s">
        <v>2325</v>
      </c>
      <c r="E224" s="517" t="s">
        <v>12733</v>
      </c>
      <c r="F224" s="517"/>
      <c r="G224" s="369" t="s">
        <v>15</v>
      </c>
      <c r="H224" s="370">
        <v>1</v>
      </c>
      <c r="I224" s="371">
        <v>49.66</v>
      </c>
      <c r="J224" s="371">
        <v>49.66</v>
      </c>
    </row>
    <row r="225" spans="1:10" ht="24" customHeight="1">
      <c r="A225" s="372" t="s">
        <v>12662</v>
      </c>
      <c r="B225" s="373" t="s">
        <v>12838</v>
      </c>
      <c r="C225" s="372" t="s">
        <v>9</v>
      </c>
      <c r="D225" s="372" t="s">
        <v>5271</v>
      </c>
      <c r="E225" s="519" t="s">
        <v>12733</v>
      </c>
      <c r="F225" s="519"/>
      <c r="G225" s="374" t="s">
        <v>12728</v>
      </c>
      <c r="H225" s="375">
        <v>0.2</v>
      </c>
      <c r="I225" s="376">
        <v>104.4</v>
      </c>
      <c r="J225" s="376">
        <v>20.88</v>
      </c>
    </row>
    <row r="226" spans="1:10" ht="36" customHeight="1">
      <c r="A226" s="372" t="s">
        <v>12662</v>
      </c>
      <c r="B226" s="373" t="s">
        <v>12839</v>
      </c>
      <c r="C226" s="372" t="s">
        <v>9</v>
      </c>
      <c r="D226" s="372" t="s">
        <v>2169</v>
      </c>
      <c r="E226" s="519" t="s">
        <v>12733</v>
      </c>
      <c r="F226" s="519"/>
      <c r="G226" s="374" t="s">
        <v>17</v>
      </c>
      <c r="H226" s="375">
        <v>0.79</v>
      </c>
      <c r="I226" s="376">
        <v>16.559999999999999</v>
      </c>
      <c r="J226" s="376">
        <v>13.08</v>
      </c>
    </row>
    <row r="227" spans="1:10" ht="36" customHeight="1">
      <c r="A227" s="372" t="s">
        <v>12662</v>
      </c>
      <c r="B227" s="373" t="s">
        <v>12840</v>
      </c>
      <c r="C227" s="372" t="s">
        <v>9</v>
      </c>
      <c r="D227" s="372" t="s">
        <v>6775</v>
      </c>
      <c r="E227" s="519" t="s">
        <v>12733</v>
      </c>
      <c r="F227" s="519"/>
      <c r="G227" s="374" t="s">
        <v>12734</v>
      </c>
      <c r="H227" s="375">
        <v>1.54E-2</v>
      </c>
      <c r="I227" s="376">
        <v>360.42</v>
      </c>
      <c r="J227" s="376">
        <v>5.55</v>
      </c>
    </row>
    <row r="228" spans="1:10" ht="24" customHeight="1">
      <c r="A228" s="372" t="s">
        <v>12662</v>
      </c>
      <c r="B228" s="373" t="s">
        <v>12813</v>
      </c>
      <c r="C228" s="372" t="s">
        <v>9</v>
      </c>
      <c r="D228" s="372" t="s">
        <v>35</v>
      </c>
      <c r="E228" s="519" t="s">
        <v>12661</v>
      </c>
      <c r="F228" s="519"/>
      <c r="G228" s="374" t="s">
        <v>19</v>
      </c>
      <c r="H228" s="375">
        <v>0.36</v>
      </c>
      <c r="I228" s="376">
        <v>17.670000000000002</v>
      </c>
      <c r="J228" s="376">
        <v>6.36</v>
      </c>
    </row>
    <row r="229" spans="1:10" ht="24" customHeight="1">
      <c r="A229" s="372" t="s">
        <v>12662</v>
      </c>
      <c r="B229" s="373" t="s">
        <v>12771</v>
      </c>
      <c r="C229" s="372" t="s">
        <v>9</v>
      </c>
      <c r="D229" s="372" t="s">
        <v>21</v>
      </c>
      <c r="E229" s="519" t="s">
        <v>12661</v>
      </c>
      <c r="F229" s="519"/>
      <c r="G229" s="374" t="s">
        <v>19</v>
      </c>
      <c r="H229" s="375">
        <v>0.18</v>
      </c>
      <c r="I229" s="376">
        <v>14.02</v>
      </c>
      <c r="J229" s="376">
        <v>2.52</v>
      </c>
    </row>
    <row r="230" spans="1:10" ht="24" customHeight="1">
      <c r="A230" s="377" t="s">
        <v>12664</v>
      </c>
      <c r="B230" s="378" t="s">
        <v>12841</v>
      </c>
      <c r="C230" s="377" t="s">
        <v>9</v>
      </c>
      <c r="D230" s="377" t="s">
        <v>12842</v>
      </c>
      <c r="E230" s="518" t="s">
        <v>12693</v>
      </c>
      <c r="F230" s="518"/>
      <c r="G230" s="379" t="s">
        <v>44</v>
      </c>
      <c r="H230" s="380">
        <v>3.5000000000000001E-3</v>
      </c>
      <c r="I230" s="381">
        <v>5.22</v>
      </c>
      <c r="J230" s="381">
        <v>0.01</v>
      </c>
    </row>
    <row r="231" spans="1:10" ht="36" customHeight="1">
      <c r="A231" s="377" t="s">
        <v>12664</v>
      </c>
      <c r="B231" s="378" t="s">
        <v>12843</v>
      </c>
      <c r="C231" s="377" t="s">
        <v>9</v>
      </c>
      <c r="D231" s="377" t="s">
        <v>12844</v>
      </c>
      <c r="E231" s="518" t="s">
        <v>12693</v>
      </c>
      <c r="F231" s="518"/>
      <c r="G231" s="379" t="s">
        <v>27</v>
      </c>
      <c r="H231" s="380">
        <v>6</v>
      </c>
      <c r="I231" s="381">
        <v>0.21</v>
      </c>
      <c r="J231" s="381">
        <v>1.26</v>
      </c>
    </row>
    <row r="232" spans="1:10" ht="25.5">
      <c r="A232" s="382"/>
      <c r="B232" s="382"/>
      <c r="C232" s="382"/>
      <c r="D232" s="382"/>
      <c r="E232" s="382" t="s">
        <v>12679</v>
      </c>
      <c r="F232" s="383">
        <v>5.8730848636314246</v>
      </c>
      <c r="G232" s="382" t="s">
        <v>12680</v>
      </c>
      <c r="H232" s="383">
        <v>4.9400000000000004</v>
      </c>
      <c r="I232" s="382" t="s">
        <v>12681</v>
      </c>
      <c r="J232" s="383">
        <v>10.81</v>
      </c>
    </row>
    <row r="233" spans="1:10" ht="13.5" thickBot="1">
      <c r="A233" s="382"/>
      <c r="B233" s="382"/>
      <c r="C233" s="382"/>
      <c r="D233" s="382"/>
      <c r="E233" s="382" t="s">
        <v>12682</v>
      </c>
      <c r="F233" s="383">
        <v>14.02</v>
      </c>
      <c r="G233" s="382"/>
      <c r="H233" s="515" t="s">
        <v>12683</v>
      </c>
      <c r="I233" s="515"/>
      <c r="J233" s="383">
        <v>63.68</v>
      </c>
    </row>
    <row r="234" spans="1:10" ht="0.95" customHeight="1" thickTop="1">
      <c r="A234" s="384"/>
      <c r="B234" s="384"/>
      <c r="C234" s="384"/>
      <c r="D234" s="384"/>
      <c r="E234" s="384"/>
      <c r="F234" s="384"/>
      <c r="G234" s="384"/>
      <c r="H234" s="384"/>
      <c r="I234" s="384"/>
      <c r="J234" s="384"/>
    </row>
    <row r="235" spans="1:10" ht="18" customHeight="1">
      <c r="A235" s="364" t="s">
        <v>12845</v>
      </c>
      <c r="B235" s="365" t="s">
        <v>12651</v>
      </c>
      <c r="C235" s="364" t="s">
        <v>12652</v>
      </c>
      <c r="D235" s="364" t="s">
        <v>12653</v>
      </c>
      <c r="E235" s="516" t="s">
        <v>12654</v>
      </c>
      <c r="F235" s="516"/>
      <c r="G235" s="366" t="s">
        <v>12655</v>
      </c>
      <c r="H235" s="365" t="s">
        <v>12656</v>
      </c>
      <c r="I235" s="365" t="s">
        <v>12657</v>
      </c>
      <c r="J235" s="365" t="s">
        <v>12658</v>
      </c>
    </row>
    <row r="236" spans="1:10" ht="24" customHeight="1">
      <c r="A236" s="367" t="s">
        <v>12659</v>
      </c>
      <c r="B236" s="368" t="s">
        <v>12846</v>
      </c>
      <c r="C236" s="367" t="s">
        <v>9</v>
      </c>
      <c r="D236" s="367" t="s">
        <v>2312</v>
      </c>
      <c r="E236" s="517" t="s">
        <v>12733</v>
      </c>
      <c r="F236" s="517"/>
      <c r="G236" s="369" t="s">
        <v>15</v>
      </c>
      <c r="H236" s="370">
        <v>1</v>
      </c>
      <c r="I236" s="371">
        <v>75.45</v>
      </c>
      <c r="J236" s="371">
        <v>75.45</v>
      </c>
    </row>
    <row r="237" spans="1:10" ht="24" customHeight="1">
      <c r="A237" s="372" t="s">
        <v>12662</v>
      </c>
      <c r="B237" s="373" t="s">
        <v>12838</v>
      </c>
      <c r="C237" s="372" t="s">
        <v>9</v>
      </c>
      <c r="D237" s="372" t="s">
        <v>5271</v>
      </c>
      <c r="E237" s="519" t="s">
        <v>12733</v>
      </c>
      <c r="F237" s="519"/>
      <c r="G237" s="374" t="s">
        <v>12728</v>
      </c>
      <c r="H237" s="375">
        <v>0.4</v>
      </c>
      <c r="I237" s="376">
        <v>104.4</v>
      </c>
      <c r="J237" s="376">
        <v>41.76</v>
      </c>
    </row>
    <row r="238" spans="1:10" ht="36" customHeight="1">
      <c r="A238" s="372" t="s">
        <v>12662</v>
      </c>
      <c r="B238" s="373" t="s">
        <v>12839</v>
      </c>
      <c r="C238" s="372" t="s">
        <v>9</v>
      </c>
      <c r="D238" s="372" t="s">
        <v>2169</v>
      </c>
      <c r="E238" s="519" t="s">
        <v>12733</v>
      </c>
      <c r="F238" s="519"/>
      <c r="G238" s="374" t="s">
        <v>17</v>
      </c>
      <c r="H238" s="375">
        <v>0.79</v>
      </c>
      <c r="I238" s="376">
        <v>16.559999999999999</v>
      </c>
      <c r="J238" s="376">
        <v>13.08</v>
      </c>
    </row>
    <row r="239" spans="1:10" ht="36" customHeight="1">
      <c r="A239" s="372" t="s">
        <v>12662</v>
      </c>
      <c r="B239" s="373" t="s">
        <v>12840</v>
      </c>
      <c r="C239" s="372" t="s">
        <v>9</v>
      </c>
      <c r="D239" s="372" t="s">
        <v>6775</v>
      </c>
      <c r="E239" s="519" t="s">
        <v>12733</v>
      </c>
      <c r="F239" s="519"/>
      <c r="G239" s="374" t="s">
        <v>12734</v>
      </c>
      <c r="H239" s="375">
        <v>2.4E-2</v>
      </c>
      <c r="I239" s="376">
        <v>360.42</v>
      </c>
      <c r="J239" s="376">
        <v>8.65</v>
      </c>
    </row>
    <row r="240" spans="1:10" ht="24" customHeight="1">
      <c r="A240" s="372" t="s">
        <v>12662</v>
      </c>
      <c r="B240" s="373" t="s">
        <v>12771</v>
      </c>
      <c r="C240" s="372" t="s">
        <v>9</v>
      </c>
      <c r="D240" s="372" t="s">
        <v>21</v>
      </c>
      <c r="E240" s="519" t="s">
        <v>12661</v>
      </c>
      <c r="F240" s="519"/>
      <c r="G240" s="374" t="s">
        <v>19</v>
      </c>
      <c r="H240" s="375">
        <v>0.18</v>
      </c>
      <c r="I240" s="376">
        <v>14.02</v>
      </c>
      <c r="J240" s="376">
        <v>2.52</v>
      </c>
    </row>
    <row r="241" spans="1:10" ht="24" customHeight="1">
      <c r="A241" s="372" t="s">
        <v>12662</v>
      </c>
      <c r="B241" s="373" t="s">
        <v>12813</v>
      </c>
      <c r="C241" s="372" t="s">
        <v>9</v>
      </c>
      <c r="D241" s="372" t="s">
        <v>35</v>
      </c>
      <c r="E241" s="519" t="s">
        <v>12661</v>
      </c>
      <c r="F241" s="519"/>
      <c r="G241" s="374" t="s">
        <v>19</v>
      </c>
      <c r="H241" s="375">
        <v>0.36</v>
      </c>
      <c r="I241" s="376">
        <v>17.670000000000002</v>
      </c>
      <c r="J241" s="376">
        <v>6.36</v>
      </c>
    </row>
    <row r="242" spans="1:10" ht="24" customHeight="1">
      <c r="A242" s="377" t="s">
        <v>12664</v>
      </c>
      <c r="B242" s="378" t="s">
        <v>12841</v>
      </c>
      <c r="C242" s="377" t="s">
        <v>9</v>
      </c>
      <c r="D242" s="377" t="s">
        <v>12842</v>
      </c>
      <c r="E242" s="518" t="s">
        <v>12693</v>
      </c>
      <c r="F242" s="518"/>
      <c r="G242" s="379" t="s">
        <v>44</v>
      </c>
      <c r="H242" s="380">
        <v>7.0000000000000001E-3</v>
      </c>
      <c r="I242" s="381">
        <v>5.22</v>
      </c>
      <c r="J242" s="381">
        <v>0.03</v>
      </c>
    </row>
    <row r="243" spans="1:10" ht="36" customHeight="1">
      <c r="A243" s="377" t="s">
        <v>12664</v>
      </c>
      <c r="B243" s="378" t="s">
        <v>12843</v>
      </c>
      <c r="C243" s="377" t="s">
        <v>9</v>
      </c>
      <c r="D243" s="377" t="s">
        <v>12844</v>
      </c>
      <c r="E243" s="518" t="s">
        <v>12693</v>
      </c>
      <c r="F243" s="518"/>
      <c r="G243" s="379" t="s">
        <v>27</v>
      </c>
      <c r="H243" s="380">
        <v>6</v>
      </c>
      <c r="I243" s="381">
        <v>0.21</v>
      </c>
      <c r="J243" s="381">
        <v>1.26</v>
      </c>
    </row>
    <row r="244" spans="1:10" ht="24" customHeight="1">
      <c r="A244" s="377" t="s">
        <v>12664</v>
      </c>
      <c r="B244" s="378" t="s">
        <v>12847</v>
      </c>
      <c r="C244" s="377" t="s">
        <v>9</v>
      </c>
      <c r="D244" s="377" t="s">
        <v>12848</v>
      </c>
      <c r="E244" s="518" t="s">
        <v>12693</v>
      </c>
      <c r="F244" s="518"/>
      <c r="G244" s="379" t="s">
        <v>15</v>
      </c>
      <c r="H244" s="380">
        <v>0.22</v>
      </c>
      <c r="I244" s="381">
        <v>8.14</v>
      </c>
      <c r="J244" s="381">
        <v>1.79</v>
      </c>
    </row>
    <row r="245" spans="1:10" ht="25.5">
      <c r="A245" s="382"/>
      <c r="B245" s="382"/>
      <c r="C245" s="382"/>
      <c r="D245" s="382"/>
      <c r="E245" s="382" t="s">
        <v>12679</v>
      </c>
      <c r="F245" s="383">
        <v>7.7800717157448656</v>
      </c>
      <c r="G245" s="382" t="s">
        <v>12680</v>
      </c>
      <c r="H245" s="383">
        <v>6.54</v>
      </c>
      <c r="I245" s="382" t="s">
        <v>12681</v>
      </c>
      <c r="J245" s="383">
        <v>14.32</v>
      </c>
    </row>
    <row r="246" spans="1:10" ht="13.5" thickBot="1">
      <c r="A246" s="382"/>
      <c r="B246" s="382"/>
      <c r="C246" s="382"/>
      <c r="D246" s="382"/>
      <c r="E246" s="382" t="s">
        <v>12682</v>
      </c>
      <c r="F246" s="383">
        <v>21.3</v>
      </c>
      <c r="G246" s="382"/>
      <c r="H246" s="515" t="s">
        <v>12683</v>
      </c>
      <c r="I246" s="515"/>
      <c r="J246" s="383">
        <v>96.75</v>
      </c>
    </row>
    <row r="247" spans="1:10" ht="0.95" customHeight="1" thickTop="1">
      <c r="A247" s="384"/>
      <c r="B247" s="384"/>
      <c r="C247" s="384"/>
      <c r="D247" s="384"/>
      <c r="E247" s="384"/>
      <c r="F247" s="384"/>
      <c r="G247" s="384"/>
      <c r="H247" s="384"/>
      <c r="I247" s="384"/>
      <c r="J247" s="384"/>
    </row>
    <row r="248" spans="1:10" ht="18" customHeight="1">
      <c r="A248" s="364" t="s">
        <v>12849</v>
      </c>
      <c r="B248" s="365" t="s">
        <v>12651</v>
      </c>
      <c r="C248" s="364" t="s">
        <v>12652</v>
      </c>
      <c r="D248" s="364" t="s">
        <v>12653</v>
      </c>
      <c r="E248" s="516" t="s">
        <v>12654</v>
      </c>
      <c r="F248" s="516"/>
      <c r="G248" s="366" t="s">
        <v>12655</v>
      </c>
      <c r="H248" s="365" t="s">
        <v>12656</v>
      </c>
      <c r="I248" s="365" t="s">
        <v>12657</v>
      </c>
      <c r="J248" s="365" t="s">
        <v>12658</v>
      </c>
    </row>
    <row r="249" spans="1:10" ht="24" customHeight="1">
      <c r="A249" s="367" t="s">
        <v>12659</v>
      </c>
      <c r="B249" s="368" t="s">
        <v>12850</v>
      </c>
      <c r="C249" s="367" t="s">
        <v>9</v>
      </c>
      <c r="D249" s="367" t="s">
        <v>491</v>
      </c>
      <c r="E249" s="517" t="s">
        <v>12733</v>
      </c>
      <c r="F249" s="517"/>
      <c r="G249" s="369" t="s">
        <v>15</v>
      </c>
      <c r="H249" s="370">
        <v>1</v>
      </c>
      <c r="I249" s="371">
        <v>68.55</v>
      </c>
      <c r="J249" s="371">
        <v>68.55</v>
      </c>
    </row>
    <row r="250" spans="1:10" ht="24" customHeight="1">
      <c r="A250" s="372" t="s">
        <v>12662</v>
      </c>
      <c r="B250" s="373" t="s">
        <v>12838</v>
      </c>
      <c r="C250" s="372" t="s">
        <v>9</v>
      </c>
      <c r="D250" s="372" t="s">
        <v>5271</v>
      </c>
      <c r="E250" s="519" t="s">
        <v>12733</v>
      </c>
      <c r="F250" s="519"/>
      <c r="G250" s="374" t="s">
        <v>12728</v>
      </c>
      <c r="H250" s="375">
        <v>0.4</v>
      </c>
      <c r="I250" s="376">
        <v>104.4</v>
      </c>
      <c r="J250" s="376">
        <v>41.76</v>
      </c>
    </row>
    <row r="251" spans="1:10" ht="36" customHeight="1">
      <c r="A251" s="372" t="s">
        <v>12662</v>
      </c>
      <c r="B251" s="373" t="s">
        <v>12851</v>
      </c>
      <c r="C251" s="372" t="s">
        <v>9</v>
      </c>
      <c r="D251" s="372" t="s">
        <v>2168</v>
      </c>
      <c r="E251" s="519" t="s">
        <v>12733</v>
      </c>
      <c r="F251" s="519"/>
      <c r="G251" s="374" t="s">
        <v>17</v>
      </c>
      <c r="H251" s="375">
        <v>0.49</v>
      </c>
      <c r="I251" s="376">
        <v>16.27</v>
      </c>
      <c r="J251" s="376">
        <v>7.97</v>
      </c>
    </row>
    <row r="252" spans="1:10" ht="36" customHeight="1">
      <c r="A252" s="372" t="s">
        <v>12662</v>
      </c>
      <c r="B252" s="373" t="s">
        <v>12840</v>
      </c>
      <c r="C252" s="372" t="s">
        <v>9</v>
      </c>
      <c r="D252" s="372" t="s">
        <v>6775</v>
      </c>
      <c r="E252" s="519" t="s">
        <v>12733</v>
      </c>
      <c r="F252" s="519"/>
      <c r="G252" s="374" t="s">
        <v>12734</v>
      </c>
      <c r="H252" s="375">
        <v>2.4E-2</v>
      </c>
      <c r="I252" s="376">
        <v>360.42</v>
      </c>
      <c r="J252" s="376">
        <v>8.65</v>
      </c>
    </row>
    <row r="253" spans="1:10" ht="24" customHeight="1">
      <c r="A253" s="372" t="s">
        <v>12662</v>
      </c>
      <c r="B253" s="373" t="s">
        <v>12813</v>
      </c>
      <c r="C253" s="372" t="s">
        <v>9</v>
      </c>
      <c r="D253" s="372" t="s">
        <v>35</v>
      </c>
      <c r="E253" s="519" t="s">
        <v>12661</v>
      </c>
      <c r="F253" s="519"/>
      <c r="G253" s="374" t="s">
        <v>19</v>
      </c>
      <c r="H253" s="375">
        <v>0.36</v>
      </c>
      <c r="I253" s="376">
        <v>17.670000000000002</v>
      </c>
      <c r="J253" s="376">
        <v>6.36</v>
      </c>
    </row>
    <row r="254" spans="1:10" ht="24" customHeight="1">
      <c r="A254" s="372" t="s">
        <v>12662</v>
      </c>
      <c r="B254" s="373" t="s">
        <v>12771</v>
      </c>
      <c r="C254" s="372" t="s">
        <v>9</v>
      </c>
      <c r="D254" s="372" t="s">
        <v>21</v>
      </c>
      <c r="E254" s="519" t="s">
        <v>12661</v>
      </c>
      <c r="F254" s="519"/>
      <c r="G254" s="374" t="s">
        <v>19</v>
      </c>
      <c r="H254" s="375">
        <v>0.18</v>
      </c>
      <c r="I254" s="376">
        <v>14.02</v>
      </c>
      <c r="J254" s="376">
        <v>2.52</v>
      </c>
    </row>
    <row r="255" spans="1:10" ht="24" customHeight="1">
      <c r="A255" s="377" t="s">
        <v>12664</v>
      </c>
      <c r="B255" s="378" t="s">
        <v>12841</v>
      </c>
      <c r="C255" s="377" t="s">
        <v>9</v>
      </c>
      <c r="D255" s="377" t="s">
        <v>12842</v>
      </c>
      <c r="E255" s="518" t="s">
        <v>12693</v>
      </c>
      <c r="F255" s="518"/>
      <c r="G255" s="379" t="s">
        <v>44</v>
      </c>
      <c r="H255" s="380">
        <v>7.0000000000000001E-3</v>
      </c>
      <c r="I255" s="381">
        <v>5.22</v>
      </c>
      <c r="J255" s="381">
        <v>0.03</v>
      </c>
    </row>
    <row r="256" spans="1:10" ht="36" customHeight="1">
      <c r="A256" s="377" t="s">
        <v>12664</v>
      </c>
      <c r="B256" s="378" t="s">
        <v>12843</v>
      </c>
      <c r="C256" s="377" t="s">
        <v>9</v>
      </c>
      <c r="D256" s="377" t="s">
        <v>12844</v>
      </c>
      <c r="E256" s="518" t="s">
        <v>12693</v>
      </c>
      <c r="F256" s="518"/>
      <c r="G256" s="379" t="s">
        <v>27</v>
      </c>
      <c r="H256" s="380">
        <v>6</v>
      </c>
      <c r="I256" s="381">
        <v>0.21</v>
      </c>
      <c r="J256" s="381">
        <v>1.26</v>
      </c>
    </row>
    <row r="257" spans="1:10" ht="25.5">
      <c r="A257" s="382"/>
      <c r="B257" s="382"/>
      <c r="C257" s="382"/>
      <c r="D257" s="382"/>
      <c r="E257" s="382" t="s">
        <v>12679</v>
      </c>
      <c r="F257" s="383">
        <v>7.8018037596435947</v>
      </c>
      <c r="G257" s="382" t="s">
        <v>12680</v>
      </c>
      <c r="H257" s="383">
        <v>6.56</v>
      </c>
      <c r="I257" s="382" t="s">
        <v>12681</v>
      </c>
      <c r="J257" s="383">
        <v>14.36</v>
      </c>
    </row>
    <row r="258" spans="1:10" ht="13.5" thickBot="1">
      <c r="A258" s="382"/>
      <c r="B258" s="382"/>
      <c r="C258" s="382"/>
      <c r="D258" s="382"/>
      <c r="E258" s="382" t="s">
        <v>12682</v>
      </c>
      <c r="F258" s="383">
        <v>19.350000000000001</v>
      </c>
      <c r="G258" s="382"/>
      <c r="H258" s="515" t="s">
        <v>12683</v>
      </c>
      <c r="I258" s="515"/>
      <c r="J258" s="383">
        <v>87.9</v>
      </c>
    </row>
    <row r="259" spans="1:10" ht="0.95" customHeight="1" thickTop="1">
      <c r="A259" s="384"/>
      <c r="B259" s="384"/>
      <c r="C259" s="384"/>
      <c r="D259" s="384"/>
      <c r="E259" s="384"/>
      <c r="F259" s="384"/>
      <c r="G259" s="384"/>
      <c r="H259" s="384"/>
      <c r="I259" s="384"/>
      <c r="J259" s="384"/>
    </row>
    <row r="260" spans="1:10" ht="18" customHeight="1">
      <c r="A260" s="364" t="s">
        <v>12852</v>
      </c>
      <c r="B260" s="365" t="s">
        <v>12651</v>
      </c>
      <c r="C260" s="364" t="s">
        <v>12652</v>
      </c>
      <c r="D260" s="364" t="s">
        <v>12653</v>
      </c>
      <c r="E260" s="516" t="s">
        <v>12654</v>
      </c>
      <c r="F260" s="516"/>
      <c r="G260" s="366" t="s">
        <v>12655</v>
      </c>
      <c r="H260" s="365" t="s">
        <v>12656</v>
      </c>
      <c r="I260" s="365" t="s">
        <v>12657</v>
      </c>
      <c r="J260" s="365" t="s">
        <v>12658</v>
      </c>
    </row>
    <row r="261" spans="1:10" ht="24" customHeight="1">
      <c r="A261" s="367" t="s">
        <v>12659</v>
      </c>
      <c r="B261" s="368" t="s">
        <v>12853</v>
      </c>
      <c r="C261" s="367" t="s">
        <v>9</v>
      </c>
      <c r="D261" s="367" t="s">
        <v>2313</v>
      </c>
      <c r="E261" s="517" t="s">
        <v>12733</v>
      </c>
      <c r="F261" s="517"/>
      <c r="G261" s="369" t="s">
        <v>15</v>
      </c>
      <c r="H261" s="370">
        <v>1</v>
      </c>
      <c r="I261" s="371">
        <v>61.11</v>
      </c>
      <c r="J261" s="371">
        <v>61.11</v>
      </c>
    </row>
    <row r="262" spans="1:10" ht="24" customHeight="1">
      <c r="A262" s="372" t="s">
        <v>12662</v>
      </c>
      <c r="B262" s="373" t="s">
        <v>12838</v>
      </c>
      <c r="C262" s="372" t="s">
        <v>9</v>
      </c>
      <c r="D262" s="372" t="s">
        <v>5271</v>
      </c>
      <c r="E262" s="519" t="s">
        <v>12733</v>
      </c>
      <c r="F262" s="519"/>
      <c r="G262" s="374" t="s">
        <v>12728</v>
      </c>
      <c r="H262" s="375">
        <v>0.3</v>
      </c>
      <c r="I262" s="376">
        <v>104.4</v>
      </c>
      <c r="J262" s="376">
        <v>31.32</v>
      </c>
    </row>
    <row r="263" spans="1:10" ht="36" customHeight="1">
      <c r="A263" s="372" t="s">
        <v>12662</v>
      </c>
      <c r="B263" s="373" t="s">
        <v>12854</v>
      </c>
      <c r="C263" s="372" t="s">
        <v>9</v>
      </c>
      <c r="D263" s="372" t="s">
        <v>2167</v>
      </c>
      <c r="E263" s="519" t="s">
        <v>12733</v>
      </c>
      <c r="F263" s="519"/>
      <c r="G263" s="374" t="s">
        <v>17</v>
      </c>
      <c r="H263" s="375">
        <v>0.308</v>
      </c>
      <c r="I263" s="376">
        <v>15.36</v>
      </c>
      <c r="J263" s="376">
        <v>4.7300000000000004</v>
      </c>
    </row>
    <row r="264" spans="1:10" ht="36" customHeight="1">
      <c r="A264" s="372" t="s">
        <v>12662</v>
      </c>
      <c r="B264" s="373" t="s">
        <v>12840</v>
      </c>
      <c r="C264" s="372" t="s">
        <v>9</v>
      </c>
      <c r="D264" s="372" t="s">
        <v>6775</v>
      </c>
      <c r="E264" s="519" t="s">
        <v>12733</v>
      </c>
      <c r="F264" s="519"/>
      <c r="G264" s="374" t="s">
        <v>12734</v>
      </c>
      <c r="H264" s="375">
        <v>1.2E-2</v>
      </c>
      <c r="I264" s="376">
        <v>360.42</v>
      </c>
      <c r="J264" s="376">
        <v>4.32</v>
      </c>
    </row>
    <row r="265" spans="1:10" ht="24" customHeight="1">
      <c r="A265" s="372" t="s">
        <v>12662</v>
      </c>
      <c r="B265" s="373" t="s">
        <v>12813</v>
      </c>
      <c r="C265" s="372" t="s">
        <v>9</v>
      </c>
      <c r="D265" s="372" t="s">
        <v>35</v>
      </c>
      <c r="E265" s="519" t="s">
        <v>12661</v>
      </c>
      <c r="F265" s="519"/>
      <c r="G265" s="374" t="s">
        <v>19</v>
      </c>
      <c r="H265" s="375">
        <v>0.38600000000000001</v>
      </c>
      <c r="I265" s="376">
        <v>17.670000000000002</v>
      </c>
      <c r="J265" s="376">
        <v>6.82</v>
      </c>
    </row>
    <row r="266" spans="1:10" ht="24" customHeight="1">
      <c r="A266" s="372" t="s">
        <v>12662</v>
      </c>
      <c r="B266" s="373" t="s">
        <v>12771</v>
      </c>
      <c r="C266" s="372" t="s">
        <v>9</v>
      </c>
      <c r="D266" s="372" t="s">
        <v>21</v>
      </c>
      <c r="E266" s="519" t="s">
        <v>12661</v>
      </c>
      <c r="F266" s="519"/>
      <c r="G266" s="374" t="s">
        <v>19</v>
      </c>
      <c r="H266" s="375">
        <v>0.193</v>
      </c>
      <c r="I266" s="376">
        <v>14.02</v>
      </c>
      <c r="J266" s="376">
        <v>2.7</v>
      </c>
    </row>
    <row r="267" spans="1:10" ht="24" customHeight="1">
      <c r="A267" s="377" t="s">
        <v>12664</v>
      </c>
      <c r="B267" s="378" t="s">
        <v>12841</v>
      </c>
      <c r="C267" s="377" t="s">
        <v>9</v>
      </c>
      <c r="D267" s="377" t="s">
        <v>12842</v>
      </c>
      <c r="E267" s="518" t="s">
        <v>12693</v>
      </c>
      <c r="F267" s="518"/>
      <c r="G267" s="379" t="s">
        <v>44</v>
      </c>
      <c r="H267" s="380">
        <v>5.0000000000000001E-3</v>
      </c>
      <c r="I267" s="381">
        <v>5.22</v>
      </c>
      <c r="J267" s="381">
        <v>0.02</v>
      </c>
    </row>
    <row r="268" spans="1:10" ht="36" customHeight="1">
      <c r="A268" s="377" t="s">
        <v>12664</v>
      </c>
      <c r="B268" s="378" t="s">
        <v>12843</v>
      </c>
      <c r="C268" s="377" t="s">
        <v>9</v>
      </c>
      <c r="D268" s="377" t="s">
        <v>12844</v>
      </c>
      <c r="E268" s="518" t="s">
        <v>12693</v>
      </c>
      <c r="F268" s="518"/>
      <c r="G268" s="379" t="s">
        <v>27</v>
      </c>
      <c r="H268" s="380">
        <v>6</v>
      </c>
      <c r="I268" s="381">
        <v>0.21</v>
      </c>
      <c r="J268" s="381">
        <v>1.26</v>
      </c>
    </row>
    <row r="269" spans="1:10" ht="24" customHeight="1">
      <c r="A269" s="377" t="s">
        <v>12664</v>
      </c>
      <c r="B269" s="378" t="s">
        <v>12847</v>
      </c>
      <c r="C269" s="377" t="s">
        <v>9</v>
      </c>
      <c r="D269" s="377" t="s">
        <v>12848</v>
      </c>
      <c r="E269" s="518" t="s">
        <v>12693</v>
      </c>
      <c r="F269" s="518"/>
      <c r="G269" s="379" t="s">
        <v>15</v>
      </c>
      <c r="H269" s="380">
        <v>1.222</v>
      </c>
      <c r="I269" s="381">
        <v>8.14</v>
      </c>
      <c r="J269" s="381">
        <v>9.94</v>
      </c>
    </row>
    <row r="270" spans="1:10" ht="25.5">
      <c r="A270" s="382"/>
      <c r="B270" s="382"/>
      <c r="C270" s="382"/>
      <c r="D270" s="382"/>
      <c r="E270" s="382" t="s">
        <v>12679</v>
      </c>
      <c r="F270" s="383">
        <v>7.0085841573399978</v>
      </c>
      <c r="G270" s="382" t="s">
        <v>12680</v>
      </c>
      <c r="H270" s="383">
        <v>5.89</v>
      </c>
      <c r="I270" s="382" t="s">
        <v>12681</v>
      </c>
      <c r="J270" s="383">
        <v>12.9</v>
      </c>
    </row>
    <row r="271" spans="1:10" ht="13.5" thickBot="1">
      <c r="A271" s="382"/>
      <c r="B271" s="382"/>
      <c r="C271" s="382"/>
      <c r="D271" s="382"/>
      <c r="E271" s="382" t="s">
        <v>12682</v>
      </c>
      <c r="F271" s="383">
        <v>17.25</v>
      </c>
      <c r="G271" s="382"/>
      <c r="H271" s="515" t="s">
        <v>12683</v>
      </c>
      <c r="I271" s="515"/>
      <c r="J271" s="383">
        <v>78.36</v>
      </c>
    </row>
    <row r="272" spans="1:10" ht="0.95" customHeight="1" thickTop="1">
      <c r="A272" s="384"/>
      <c r="B272" s="384"/>
      <c r="C272" s="384"/>
      <c r="D272" s="384"/>
      <c r="E272" s="384"/>
      <c r="F272" s="384"/>
      <c r="G272" s="384"/>
      <c r="H272" s="384"/>
      <c r="I272" s="384"/>
      <c r="J272" s="384"/>
    </row>
    <row r="273" spans="1:10" ht="18" customHeight="1">
      <c r="A273" s="364" t="s">
        <v>12855</v>
      </c>
      <c r="B273" s="365" t="s">
        <v>12651</v>
      </c>
      <c r="C273" s="364" t="s">
        <v>12652</v>
      </c>
      <c r="D273" s="364" t="s">
        <v>12653</v>
      </c>
      <c r="E273" s="516" t="s">
        <v>12654</v>
      </c>
      <c r="F273" s="516"/>
      <c r="G273" s="366" t="s">
        <v>12655</v>
      </c>
      <c r="H273" s="365" t="s">
        <v>12656</v>
      </c>
      <c r="I273" s="365" t="s">
        <v>12657</v>
      </c>
      <c r="J273" s="365" t="s">
        <v>12658</v>
      </c>
    </row>
    <row r="274" spans="1:10" ht="60" customHeight="1">
      <c r="A274" s="367" t="s">
        <v>12659</v>
      </c>
      <c r="B274" s="368" t="s">
        <v>12856</v>
      </c>
      <c r="C274" s="367" t="s">
        <v>9</v>
      </c>
      <c r="D274" s="367" t="s">
        <v>884</v>
      </c>
      <c r="E274" s="517" t="s">
        <v>12857</v>
      </c>
      <c r="F274" s="517"/>
      <c r="G274" s="369" t="s">
        <v>12728</v>
      </c>
      <c r="H274" s="370">
        <v>1</v>
      </c>
      <c r="I274" s="371">
        <v>69.63</v>
      </c>
      <c r="J274" s="371">
        <v>69.63</v>
      </c>
    </row>
    <row r="275" spans="1:10" ht="48" customHeight="1">
      <c r="A275" s="372" t="s">
        <v>12662</v>
      </c>
      <c r="B275" s="373" t="s">
        <v>12858</v>
      </c>
      <c r="C275" s="372" t="s">
        <v>9</v>
      </c>
      <c r="D275" s="372" t="s">
        <v>4608</v>
      </c>
      <c r="E275" s="519" t="s">
        <v>12661</v>
      </c>
      <c r="F275" s="519"/>
      <c r="G275" s="374" t="s">
        <v>12734</v>
      </c>
      <c r="H275" s="375">
        <v>1.03E-2</v>
      </c>
      <c r="I275" s="376">
        <v>411.36</v>
      </c>
      <c r="J275" s="376">
        <v>4.2300000000000004</v>
      </c>
    </row>
    <row r="276" spans="1:10" ht="24" customHeight="1">
      <c r="A276" s="372" t="s">
        <v>12662</v>
      </c>
      <c r="B276" s="373" t="s">
        <v>12813</v>
      </c>
      <c r="C276" s="372" t="s">
        <v>9</v>
      </c>
      <c r="D276" s="372" t="s">
        <v>35</v>
      </c>
      <c r="E276" s="519" t="s">
        <v>12661</v>
      </c>
      <c r="F276" s="519"/>
      <c r="G276" s="374" t="s">
        <v>19</v>
      </c>
      <c r="H276" s="375">
        <v>1</v>
      </c>
      <c r="I276" s="376">
        <v>17.670000000000002</v>
      </c>
      <c r="J276" s="376">
        <v>17.670000000000002</v>
      </c>
    </row>
    <row r="277" spans="1:10" ht="24" customHeight="1">
      <c r="A277" s="372" t="s">
        <v>12662</v>
      </c>
      <c r="B277" s="373" t="s">
        <v>12771</v>
      </c>
      <c r="C277" s="372" t="s">
        <v>9</v>
      </c>
      <c r="D277" s="372" t="s">
        <v>21</v>
      </c>
      <c r="E277" s="519" t="s">
        <v>12661</v>
      </c>
      <c r="F277" s="519"/>
      <c r="G277" s="374" t="s">
        <v>19</v>
      </c>
      <c r="H277" s="375">
        <v>0.5</v>
      </c>
      <c r="I277" s="376">
        <v>14.02</v>
      </c>
      <c r="J277" s="376">
        <v>7.01</v>
      </c>
    </row>
    <row r="278" spans="1:10" ht="24" customHeight="1">
      <c r="A278" s="377" t="s">
        <v>12664</v>
      </c>
      <c r="B278" s="378" t="s">
        <v>12859</v>
      </c>
      <c r="C278" s="377" t="s">
        <v>9</v>
      </c>
      <c r="D278" s="377" t="s">
        <v>12860</v>
      </c>
      <c r="E278" s="518" t="s">
        <v>12693</v>
      </c>
      <c r="F278" s="518"/>
      <c r="G278" s="379" t="s">
        <v>27</v>
      </c>
      <c r="H278" s="380">
        <v>13.6</v>
      </c>
      <c r="I278" s="381">
        <v>2.75</v>
      </c>
      <c r="J278" s="381">
        <v>37.4</v>
      </c>
    </row>
    <row r="279" spans="1:10" ht="24" customHeight="1">
      <c r="A279" s="377" t="s">
        <v>12664</v>
      </c>
      <c r="B279" s="378" t="s">
        <v>12861</v>
      </c>
      <c r="C279" s="377" t="s">
        <v>9</v>
      </c>
      <c r="D279" s="377" t="s">
        <v>12862</v>
      </c>
      <c r="E279" s="518" t="s">
        <v>12693</v>
      </c>
      <c r="F279" s="518"/>
      <c r="G279" s="379" t="s">
        <v>12863</v>
      </c>
      <c r="H279" s="380">
        <v>0.01</v>
      </c>
      <c r="I279" s="381">
        <v>38.56</v>
      </c>
      <c r="J279" s="381">
        <v>0.38</v>
      </c>
    </row>
    <row r="280" spans="1:10" ht="36" customHeight="1">
      <c r="A280" s="377" t="s">
        <v>12664</v>
      </c>
      <c r="B280" s="378" t="s">
        <v>12864</v>
      </c>
      <c r="C280" s="377" t="s">
        <v>9</v>
      </c>
      <c r="D280" s="377" t="s">
        <v>12865</v>
      </c>
      <c r="E280" s="518" t="s">
        <v>12693</v>
      </c>
      <c r="F280" s="518"/>
      <c r="G280" s="379" t="s">
        <v>15</v>
      </c>
      <c r="H280" s="380">
        <v>0.42</v>
      </c>
      <c r="I280" s="381">
        <v>7.01</v>
      </c>
      <c r="J280" s="381">
        <v>2.94</v>
      </c>
    </row>
    <row r="281" spans="1:10" ht="25.5">
      <c r="A281" s="382"/>
      <c r="B281" s="382"/>
      <c r="C281" s="382"/>
      <c r="D281" s="382"/>
      <c r="E281" s="382" t="s">
        <v>12679</v>
      </c>
      <c r="F281" s="383">
        <v>10.578072367706183</v>
      </c>
      <c r="G281" s="382" t="s">
        <v>12680</v>
      </c>
      <c r="H281" s="383">
        <v>8.89</v>
      </c>
      <c r="I281" s="382" t="s">
        <v>12681</v>
      </c>
      <c r="J281" s="383">
        <v>19.47</v>
      </c>
    </row>
    <row r="282" spans="1:10" ht="13.5" thickBot="1">
      <c r="A282" s="382"/>
      <c r="B282" s="382"/>
      <c r="C282" s="382"/>
      <c r="D282" s="382"/>
      <c r="E282" s="382" t="s">
        <v>12682</v>
      </c>
      <c r="F282" s="383">
        <v>19.66</v>
      </c>
      <c r="G282" s="382"/>
      <c r="H282" s="515" t="s">
        <v>12683</v>
      </c>
      <c r="I282" s="515"/>
      <c r="J282" s="383">
        <v>89.29</v>
      </c>
    </row>
    <row r="283" spans="1:10" ht="0.95" customHeight="1" thickTop="1">
      <c r="A283" s="384"/>
      <c r="B283" s="384"/>
      <c r="C283" s="384"/>
      <c r="D283" s="384"/>
      <c r="E283" s="384"/>
      <c r="F283" s="384"/>
      <c r="G283" s="384"/>
      <c r="H283" s="384"/>
      <c r="I283" s="384"/>
      <c r="J283" s="384"/>
    </row>
    <row r="284" spans="1:10" ht="18" customHeight="1">
      <c r="A284" s="364" t="s">
        <v>12866</v>
      </c>
      <c r="B284" s="365" t="s">
        <v>12651</v>
      </c>
      <c r="C284" s="364" t="s">
        <v>12652</v>
      </c>
      <c r="D284" s="364" t="s">
        <v>12653</v>
      </c>
      <c r="E284" s="516" t="s">
        <v>12654</v>
      </c>
      <c r="F284" s="516"/>
      <c r="G284" s="366" t="s">
        <v>12655</v>
      </c>
      <c r="H284" s="365" t="s">
        <v>12656</v>
      </c>
      <c r="I284" s="365" t="s">
        <v>12657</v>
      </c>
      <c r="J284" s="365" t="s">
        <v>12658</v>
      </c>
    </row>
    <row r="285" spans="1:10" ht="48" customHeight="1">
      <c r="A285" s="367" t="s">
        <v>12659</v>
      </c>
      <c r="B285" s="368" t="s">
        <v>12867</v>
      </c>
      <c r="C285" s="367" t="s">
        <v>9</v>
      </c>
      <c r="D285" s="367" t="s">
        <v>111</v>
      </c>
      <c r="E285" s="517" t="s">
        <v>12868</v>
      </c>
      <c r="F285" s="517"/>
      <c r="G285" s="369" t="s">
        <v>12728</v>
      </c>
      <c r="H285" s="370">
        <v>1</v>
      </c>
      <c r="I285" s="371">
        <v>6.19</v>
      </c>
      <c r="J285" s="371">
        <v>6.19</v>
      </c>
    </row>
    <row r="286" spans="1:10" ht="36" customHeight="1">
      <c r="A286" s="372" t="s">
        <v>12662</v>
      </c>
      <c r="B286" s="373" t="s">
        <v>12869</v>
      </c>
      <c r="C286" s="372" t="s">
        <v>9</v>
      </c>
      <c r="D286" s="372" t="s">
        <v>4622</v>
      </c>
      <c r="E286" s="519" t="s">
        <v>12661</v>
      </c>
      <c r="F286" s="519"/>
      <c r="G286" s="374" t="s">
        <v>12734</v>
      </c>
      <c r="H286" s="375">
        <v>4.1999999999999997E-3</v>
      </c>
      <c r="I286" s="376">
        <v>403.42</v>
      </c>
      <c r="J286" s="376">
        <v>1.69</v>
      </c>
    </row>
    <row r="287" spans="1:10" ht="24" customHeight="1">
      <c r="A287" s="372" t="s">
        <v>12662</v>
      </c>
      <c r="B287" s="373" t="s">
        <v>12771</v>
      </c>
      <c r="C287" s="372" t="s">
        <v>9</v>
      </c>
      <c r="D287" s="372" t="s">
        <v>21</v>
      </c>
      <c r="E287" s="519" t="s">
        <v>12661</v>
      </c>
      <c r="F287" s="519"/>
      <c r="G287" s="374" t="s">
        <v>19</v>
      </c>
      <c r="H287" s="375">
        <v>9.0999999999999998E-2</v>
      </c>
      <c r="I287" s="376">
        <v>14.02</v>
      </c>
      <c r="J287" s="376">
        <v>1.27</v>
      </c>
    </row>
    <row r="288" spans="1:10" ht="24" customHeight="1">
      <c r="A288" s="372" t="s">
        <v>12662</v>
      </c>
      <c r="B288" s="373" t="s">
        <v>12813</v>
      </c>
      <c r="C288" s="372" t="s">
        <v>9</v>
      </c>
      <c r="D288" s="372" t="s">
        <v>35</v>
      </c>
      <c r="E288" s="519" t="s">
        <v>12661</v>
      </c>
      <c r="F288" s="519"/>
      <c r="G288" s="374" t="s">
        <v>19</v>
      </c>
      <c r="H288" s="375">
        <v>0.183</v>
      </c>
      <c r="I288" s="376">
        <v>17.670000000000002</v>
      </c>
      <c r="J288" s="376">
        <v>3.23</v>
      </c>
    </row>
    <row r="289" spans="1:10" ht="25.5">
      <c r="A289" s="382"/>
      <c r="B289" s="382"/>
      <c r="C289" s="382"/>
      <c r="D289" s="382"/>
      <c r="E289" s="382" t="s">
        <v>12679</v>
      </c>
      <c r="F289" s="383">
        <v>1.9721829838096272</v>
      </c>
      <c r="G289" s="382" t="s">
        <v>12680</v>
      </c>
      <c r="H289" s="383">
        <v>1.66</v>
      </c>
      <c r="I289" s="382" t="s">
        <v>12681</v>
      </c>
      <c r="J289" s="383">
        <v>3.63</v>
      </c>
    </row>
    <row r="290" spans="1:10" ht="13.5" thickBot="1">
      <c r="A290" s="382"/>
      <c r="B290" s="382"/>
      <c r="C290" s="382"/>
      <c r="D290" s="382"/>
      <c r="E290" s="382" t="s">
        <v>12682</v>
      </c>
      <c r="F290" s="383">
        <v>1.74</v>
      </c>
      <c r="G290" s="382"/>
      <c r="H290" s="515" t="s">
        <v>12683</v>
      </c>
      <c r="I290" s="515"/>
      <c r="J290" s="383">
        <v>7.93</v>
      </c>
    </row>
    <row r="291" spans="1:10" ht="0.95" customHeight="1" thickTop="1">
      <c r="A291" s="384"/>
      <c r="B291" s="384"/>
      <c r="C291" s="384"/>
      <c r="D291" s="384"/>
      <c r="E291" s="384"/>
      <c r="F291" s="384"/>
      <c r="G291" s="384"/>
      <c r="H291" s="384"/>
      <c r="I291" s="384"/>
      <c r="J291" s="384"/>
    </row>
    <row r="292" spans="1:10" ht="18" customHeight="1">
      <c r="A292" s="364" t="s">
        <v>12870</v>
      </c>
      <c r="B292" s="365" t="s">
        <v>12651</v>
      </c>
      <c r="C292" s="364" t="s">
        <v>12652</v>
      </c>
      <c r="D292" s="364" t="s">
        <v>12653</v>
      </c>
      <c r="E292" s="516" t="s">
        <v>12654</v>
      </c>
      <c r="F292" s="516"/>
      <c r="G292" s="366" t="s">
        <v>12655</v>
      </c>
      <c r="H292" s="365" t="s">
        <v>12656</v>
      </c>
      <c r="I292" s="365" t="s">
        <v>12657</v>
      </c>
      <c r="J292" s="365" t="s">
        <v>12658</v>
      </c>
    </row>
    <row r="293" spans="1:10" ht="60" customHeight="1">
      <c r="A293" s="367" t="s">
        <v>12659</v>
      </c>
      <c r="B293" s="368" t="s">
        <v>12871</v>
      </c>
      <c r="C293" s="367" t="s">
        <v>9</v>
      </c>
      <c r="D293" s="367" t="s">
        <v>945</v>
      </c>
      <c r="E293" s="517" t="s">
        <v>12868</v>
      </c>
      <c r="F293" s="517"/>
      <c r="G293" s="369" t="s">
        <v>12728</v>
      </c>
      <c r="H293" s="370">
        <v>1</v>
      </c>
      <c r="I293" s="371">
        <v>26.15</v>
      </c>
      <c r="J293" s="371">
        <v>26.15</v>
      </c>
    </row>
    <row r="294" spans="1:10" ht="48" customHeight="1">
      <c r="A294" s="372" t="s">
        <v>12662</v>
      </c>
      <c r="B294" s="373" t="s">
        <v>12858</v>
      </c>
      <c r="C294" s="372" t="s">
        <v>9</v>
      </c>
      <c r="D294" s="372" t="s">
        <v>4608</v>
      </c>
      <c r="E294" s="519" t="s">
        <v>12661</v>
      </c>
      <c r="F294" s="519"/>
      <c r="G294" s="374" t="s">
        <v>12734</v>
      </c>
      <c r="H294" s="375">
        <v>3.7600000000000001E-2</v>
      </c>
      <c r="I294" s="376">
        <v>411.36</v>
      </c>
      <c r="J294" s="376">
        <v>15.46</v>
      </c>
    </row>
    <row r="295" spans="1:10" ht="24" customHeight="1">
      <c r="A295" s="372" t="s">
        <v>12662</v>
      </c>
      <c r="B295" s="373" t="s">
        <v>12771</v>
      </c>
      <c r="C295" s="372" t="s">
        <v>9</v>
      </c>
      <c r="D295" s="372" t="s">
        <v>21</v>
      </c>
      <c r="E295" s="519" t="s">
        <v>12661</v>
      </c>
      <c r="F295" s="519"/>
      <c r="G295" s="374" t="s">
        <v>19</v>
      </c>
      <c r="H295" s="375">
        <v>0.17100000000000001</v>
      </c>
      <c r="I295" s="376">
        <v>14.02</v>
      </c>
      <c r="J295" s="376">
        <v>2.39</v>
      </c>
    </row>
    <row r="296" spans="1:10" ht="24" customHeight="1">
      <c r="A296" s="372" t="s">
        <v>12662</v>
      </c>
      <c r="B296" s="373" t="s">
        <v>12813</v>
      </c>
      <c r="C296" s="372" t="s">
        <v>9</v>
      </c>
      <c r="D296" s="372" t="s">
        <v>35</v>
      </c>
      <c r="E296" s="519" t="s">
        <v>12661</v>
      </c>
      <c r="F296" s="519"/>
      <c r="G296" s="374" t="s">
        <v>19</v>
      </c>
      <c r="H296" s="375">
        <v>0.47</v>
      </c>
      <c r="I296" s="376">
        <v>17.670000000000002</v>
      </c>
      <c r="J296" s="376">
        <v>8.3000000000000007</v>
      </c>
    </row>
    <row r="297" spans="1:10" ht="25.5">
      <c r="A297" s="382"/>
      <c r="B297" s="382"/>
      <c r="C297" s="382"/>
      <c r="D297" s="382"/>
      <c r="E297" s="382" t="s">
        <v>12679</v>
      </c>
      <c r="F297" s="383">
        <v>5.3895468868847116</v>
      </c>
      <c r="G297" s="382" t="s">
        <v>12680</v>
      </c>
      <c r="H297" s="383">
        <v>4.53</v>
      </c>
      <c r="I297" s="382" t="s">
        <v>12681</v>
      </c>
      <c r="J297" s="383">
        <v>9.92</v>
      </c>
    </row>
    <row r="298" spans="1:10" ht="13.5" thickBot="1">
      <c r="A298" s="382"/>
      <c r="B298" s="382"/>
      <c r="C298" s="382"/>
      <c r="D298" s="382"/>
      <c r="E298" s="382" t="s">
        <v>12682</v>
      </c>
      <c r="F298" s="383">
        <v>7.38</v>
      </c>
      <c r="G298" s="382"/>
      <c r="H298" s="515" t="s">
        <v>12683</v>
      </c>
      <c r="I298" s="515"/>
      <c r="J298" s="383">
        <v>33.53</v>
      </c>
    </row>
    <row r="299" spans="1:10" ht="0.95" customHeight="1" thickTop="1">
      <c r="A299" s="384"/>
      <c r="B299" s="384"/>
      <c r="C299" s="384"/>
      <c r="D299" s="384"/>
      <c r="E299" s="384"/>
      <c r="F299" s="384"/>
      <c r="G299" s="384"/>
      <c r="H299" s="384"/>
      <c r="I299" s="384"/>
      <c r="J299" s="384"/>
    </row>
    <row r="300" spans="1:10" ht="18" customHeight="1">
      <c r="A300" s="364" t="s">
        <v>12872</v>
      </c>
      <c r="B300" s="365" t="s">
        <v>12651</v>
      </c>
      <c r="C300" s="364" t="s">
        <v>12652</v>
      </c>
      <c r="D300" s="364" t="s">
        <v>12653</v>
      </c>
      <c r="E300" s="516" t="s">
        <v>12654</v>
      </c>
      <c r="F300" s="516"/>
      <c r="G300" s="366" t="s">
        <v>12655</v>
      </c>
      <c r="H300" s="365" t="s">
        <v>12656</v>
      </c>
      <c r="I300" s="365" t="s">
        <v>12657</v>
      </c>
      <c r="J300" s="365" t="s">
        <v>12658</v>
      </c>
    </row>
    <row r="301" spans="1:10" ht="24" customHeight="1">
      <c r="A301" s="367" t="s">
        <v>12659</v>
      </c>
      <c r="B301" s="368" t="s">
        <v>12873</v>
      </c>
      <c r="C301" s="367" t="s">
        <v>9</v>
      </c>
      <c r="D301" s="367" t="s">
        <v>30</v>
      </c>
      <c r="E301" s="517" t="s">
        <v>12874</v>
      </c>
      <c r="F301" s="517"/>
      <c r="G301" s="369" t="s">
        <v>12728</v>
      </c>
      <c r="H301" s="370">
        <v>1</v>
      </c>
      <c r="I301" s="371">
        <v>1.57</v>
      </c>
      <c r="J301" s="371">
        <v>1.57</v>
      </c>
    </row>
    <row r="302" spans="1:10" ht="24" customHeight="1">
      <c r="A302" s="372" t="s">
        <v>12662</v>
      </c>
      <c r="B302" s="373" t="s">
        <v>12875</v>
      </c>
      <c r="C302" s="372" t="s">
        <v>9</v>
      </c>
      <c r="D302" s="372" t="s">
        <v>163</v>
      </c>
      <c r="E302" s="519" t="s">
        <v>12661</v>
      </c>
      <c r="F302" s="519"/>
      <c r="G302" s="374" t="s">
        <v>19</v>
      </c>
      <c r="H302" s="375">
        <v>3.9E-2</v>
      </c>
      <c r="I302" s="376">
        <v>18.68</v>
      </c>
      <c r="J302" s="376">
        <v>0.72</v>
      </c>
    </row>
    <row r="303" spans="1:10" ht="24" customHeight="1">
      <c r="A303" s="372" t="s">
        <v>12662</v>
      </c>
      <c r="B303" s="373" t="s">
        <v>12771</v>
      </c>
      <c r="C303" s="372" t="s">
        <v>9</v>
      </c>
      <c r="D303" s="372" t="s">
        <v>21</v>
      </c>
      <c r="E303" s="519" t="s">
        <v>12661</v>
      </c>
      <c r="F303" s="519"/>
      <c r="G303" s="374" t="s">
        <v>19</v>
      </c>
      <c r="H303" s="375">
        <v>1.4E-2</v>
      </c>
      <c r="I303" s="376">
        <v>14.02</v>
      </c>
      <c r="J303" s="376">
        <v>0.19</v>
      </c>
    </row>
    <row r="304" spans="1:10" ht="24" customHeight="1">
      <c r="A304" s="377" t="s">
        <v>12664</v>
      </c>
      <c r="B304" s="378" t="s">
        <v>12876</v>
      </c>
      <c r="C304" s="377" t="s">
        <v>9</v>
      </c>
      <c r="D304" s="377" t="s">
        <v>12877</v>
      </c>
      <c r="E304" s="518" t="s">
        <v>12693</v>
      </c>
      <c r="F304" s="518"/>
      <c r="G304" s="379" t="s">
        <v>44</v>
      </c>
      <c r="H304" s="380">
        <v>0.16</v>
      </c>
      <c r="I304" s="381">
        <v>4.17</v>
      </c>
      <c r="J304" s="381">
        <v>0.66</v>
      </c>
    </row>
    <row r="305" spans="1:10" ht="25.5">
      <c r="A305" s="382"/>
      <c r="B305" s="382"/>
      <c r="C305" s="382"/>
      <c r="D305" s="382"/>
      <c r="E305" s="382" t="s">
        <v>12679</v>
      </c>
      <c r="F305" s="383">
        <v>0.36401173530370529</v>
      </c>
      <c r="G305" s="382" t="s">
        <v>12680</v>
      </c>
      <c r="H305" s="383">
        <v>0.31</v>
      </c>
      <c r="I305" s="382" t="s">
        <v>12681</v>
      </c>
      <c r="J305" s="383">
        <v>0.67</v>
      </c>
    </row>
    <row r="306" spans="1:10" ht="13.5" thickBot="1">
      <c r="A306" s="382"/>
      <c r="B306" s="382"/>
      <c r="C306" s="382"/>
      <c r="D306" s="382"/>
      <c r="E306" s="382" t="s">
        <v>12682</v>
      </c>
      <c r="F306" s="383">
        <v>0.44</v>
      </c>
      <c r="G306" s="382"/>
      <c r="H306" s="515" t="s">
        <v>12683</v>
      </c>
      <c r="I306" s="515"/>
      <c r="J306" s="383">
        <v>2.0099999999999998</v>
      </c>
    </row>
    <row r="307" spans="1:10" ht="0.95" customHeight="1" thickTop="1">
      <c r="A307" s="384"/>
      <c r="B307" s="384"/>
      <c r="C307" s="384"/>
      <c r="D307" s="384"/>
      <c r="E307" s="384"/>
      <c r="F307" s="384"/>
      <c r="G307" s="384"/>
      <c r="H307" s="384"/>
      <c r="I307" s="384"/>
      <c r="J307" s="384"/>
    </row>
    <row r="308" spans="1:10" ht="18" customHeight="1">
      <c r="A308" s="364" t="s">
        <v>12878</v>
      </c>
      <c r="B308" s="365" t="s">
        <v>12651</v>
      </c>
      <c r="C308" s="364" t="s">
        <v>12652</v>
      </c>
      <c r="D308" s="364" t="s">
        <v>12653</v>
      </c>
      <c r="E308" s="516" t="s">
        <v>12654</v>
      </c>
      <c r="F308" s="516"/>
      <c r="G308" s="366" t="s">
        <v>12655</v>
      </c>
      <c r="H308" s="365" t="s">
        <v>12656</v>
      </c>
      <c r="I308" s="365" t="s">
        <v>12657</v>
      </c>
      <c r="J308" s="365" t="s">
        <v>12658</v>
      </c>
    </row>
    <row r="309" spans="1:10" ht="24" customHeight="1">
      <c r="A309" s="367" t="s">
        <v>12659</v>
      </c>
      <c r="B309" s="368" t="s">
        <v>12879</v>
      </c>
      <c r="C309" s="367" t="s">
        <v>9</v>
      </c>
      <c r="D309" s="367" t="s">
        <v>2970</v>
      </c>
      <c r="E309" s="517" t="s">
        <v>12874</v>
      </c>
      <c r="F309" s="517"/>
      <c r="G309" s="369" t="s">
        <v>12728</v>
      </c>
      <c r="H309" s="370">
        <v>1</v>
      </c>
      <c r="I309" s="371">
        <v>20.54</v>
      </c>
      <c r="J309" s="371">
        <v>20.54</v>
      </c>
    </row>
    <row r="310" spans="1:10" ht="24" customHeight="1">
      <c r="A310" s="372" t="s">
        <v>12662</v>
      </c>
      <c r="B310" s="373" t="s">
        <v>12771</v>
      </c>
      <c r="C310" s="372" t="s">
        <v>9</v>
      </c>
      <c r="D310" s="372" t="s">
        <v>21</v>
      </c>
      <c r="E310" s="519" t="s">
        <v>12661</v>
      </c>
      <c r="F310" s="519"/>
      <c r="G310" s="374" t="s">
        <v>19</v>
      </c>
      <c r="H310" s="375">
        <v>0.14299999999999999</v>
      </c>
      <c r="I310" s="376">
        <v>14.02</v>
      </c>
      <c r="J310" s="376">
        <v>2</v>
      </c>
    </row>
    <row r="311" spans="1:10" ht="24" customHeight="1">
      <c r="A311" s="372" t="s">
        <v>12662</v>
      </c>
      <c r="B311" s="373" t="s">
        <v>12875</v>
      </c>
      <c r="C311" s="372" t="s">
        <v>9</v>
      </c>
      <c r="D311" s="372" t="s">
        <v>163</v>
      </c>
      <c r="E311" s="519" t="s">
        <v>12661</v>
      </c>
      <c r="F311" s="519"/>
      <c r="G311" s="374" t="s">
        <v>19</v>
      </c>
      <c r="H311" s="375">
        <v>0.57099999999999995</v>
      </c>
      <c r="I311" s="376">
        <v>18.68</v>
      </c>
      <c r="J311" s="376">
        <v>10.66</v>
      </c>
    </row>
    <row r="312" spans="1:10" ht="24" customHeight="1">
      <c r="A312" s="377" t="s">
        <v>12664</v>
      </c>
      <c r="B312" s="378" t="s">
        <v>12880</v>
      </c>
      <c r="C312" s="377" t="s">
        <v>9</v>
      </c>
      <c r="D312" s="377" t="s">
        <v>12881</v>
      </c>
      <c r="E312" s="518" t="s">
        <v>12693</v>
      </c>
      <c r="F312" s="518"/>
      <c r="G312" s="379" t="s">
        <v>12882</v>
      </c>
      <c r="H312" s="380">
        <v>0.24399999999999999</v>
      </c>
      <c r="I312" s="381">
        <v>32.03</v>
      </c>
      <c r="J312" s="381">
        <v>7.81</v>
      </c>
    </row>
    <row r="313" spans="1:10" ht="24" customHeight="1">
      <c r="A313" s="377" t="s">
        <v>12664</v>
      </c>
      <c r="B313" s="378" t="s">
        <v>12883</v>
      </c>
      <c r="C313" s="377" t="s">
        <v>9</v>
      </c>
      <c r="D313" s="377" t="s">
        <v>12884</v>
      </c>
      <c r="E313" s="518" t="s">
        <v>12693</v>
      </c>
      <c r="F313" s="518"/>
      <c r="G313" s="379" t="s">
        <v>27</v>
      </c>
      <c r="H313" s="380">
        <v>0.1</v>
      </c>
      <c r="I313" s="381">
        <v>0.7</v>
      </c>
      <c r="J313" s="381">
        <v>7.0000000000000007E-2</v>
      </c>
    </row>
    <row r="314" spans="1:10" ht="25.5">
      <c r="A314" s="382"/>
      <c r="B314" s="382"/>
      <c r="C314" s="382"/>
      <c r="D314" s="382"/>
      <c r="E314" s="382" t="s">
        <v>12679</v>
      </c>
      <c r="F314" s="383">
        <v>5.074432250353146</v>
      </c>
      <c r="G314" s="382" t="s">
        <v>12680</v>
      </c>
      <c r="H314" s="383">
        <v>4.2699999999999996</v>
      </c>
      <c r="I314" s="382" t="s">
        <v>12681</v>
      </c>
      <c r="J314" s="383">
        <v>9.34</v>
      </c>
    </row>
    <row r="315" spans="1:10" ht="13.5" thickBot="1">
      <c r="A315" s="382"/>
      <c r="B315" s="382"/>
      <c r="C315" s="382"/>
      <c r="D315" s="382"/>
      <c r="E315" s="382" t="s">
        <v>12682</v>
      </c>
      <c r="F315" s="383">
        <v>5.8</v>
      </c>
      <c r="G315" s="382"/>
      <c r="H315" s="515" t="s">
        <v>12683</v>
      </c>
      <c r="I315" s="515"/>
      <c r="J315" s="383">
        <v>26.34</v>
      </c>
    </row>
    <row r="316" spans="1:10" ht="0.95" customHeight="1" thickTop="1">
      <c r="A316" s="384"/>
      <c r="B316" s="384"/>
      <c r="C316" s="384"/>
      <c r="D316" s="384"/>
      <c r="E316" s="384"/>
      <c r="F316" s="384"/>
      <c r="G316" s="384"/>
      <c r="H316" s="384"/>
      <c r="I316" s="384"/>
      <c r="J316" s="384"/>
    </row>
    <row r="317" spans="1:10" ht="18" customHeight="1">
      <c r="A317" s="364" t="s">
        <v>12885</v>
      </c>
      <c r="B317" s="365" t="s">
        <v>12651</v>
      </c>
      <c r="C317" s="364" t="s">
        <v>12652</v>
      </c>
      <c r="D317" s="364" t="s">
        <v>12653</v>
      </c>
      <c r="E317" s="516" t="s">
        <v>12654</v>
      </c>
      <c r="F317" s="516"/>
      <c r="G317" s="366" t="s">
        <v>12655</v>
      </c>
      <c r="H317" s="365" t="s">
        <v>12656</v>
      </c>
      <c r="I317" s="365" t="s">
        <v>12657</v>
      </c>
      <c r="J317" s="365" t="s">
        <v>12658</v>
      </c>
    </row>
    <row r="318" spans="1:10" ht="60" customHeight="1">
      <c r="A318" s="367" t="s">
        <v>12659</v>
      </c>
      <c r="B318" s="368" t="s">
        <v>12886</v>
      </c>
      <c r="C318" s="367" t="s">
        <v>9</v>
      </c>
      <c r="D318" s="367" t="s">
        <v>956</v>
      </c>
      <c r="E318" s="517" t="s">
        <v>12868</v>
      </c>
      <c r="F318" s="517"/>
      <c r="G318" s="369" t="s">
        <v>12728</v>
      </c>
      <c r="H318" s="370">
        <v>1</v>
      </c>
      <c r="I318" s="371">
        <v>21.12</v>
      </c>
      <c r="J318" s="371">
        <v>21.12</v>
      </c>
    </row>
    <row r="319" spans="1:10" ht="48" customHeight="1">
      <c r="A319" s="372" t="s">
        <v>12662</v>
      </c>
      <c r="B319" s="373" t="s">
        <v>12887</v>
      </c>
      <c r="C319" s="372" t="s">
        <v>9</v>
      </c>
      <c r="D319" s="372" t="s">
        <v>4674</v>
      </c>
      <c r="E319" s="519" t="s">
        <v>12661</v>
      </c>
      <c r="F319" s="519"/>
      <c r="G319" s="374" t="s">
        <v>12734</v>
      </c>
      <c r="H319" s="375">
        <v>2.1299999999999999E-2</v>
      </c>
      <c r="I319" s="376">
        <v>500.76</v>
      </c>
      <c r="J319" s="376">
        <v>10.66</v>
      </c>
    </row>
    <row r="320" spans="1:10" ht="24" customHeight="1">
      <c r="A320" s="372" t="s">
        <v>12662</v>
      </c>
      <c r="B320" s="373" t="s">
        <v>12771</v>
      </c>
      <c r="C320" s="372" t="s">
        <v>9</v>
      </c>
      <c r="D320" s="372" t="s">
        <v>21</v>
      </c>
      <c r="E320" s="519" t="s">
        <v>12661</v>
      </c>
      <c r="F320" s="519"/>
      <c r="G320" s="374" t="s">
        <v>19</v>
      </c>
      <c r="H320" s="375">
        <v>0.16700000000000001</v>
      </c>
      <c r="I320" s="376">
        <v>14.02</v>
      </c>
      <c r="J320" s="376">
        <v>2.34</v>
      </c>
    </row>
    <row r="321" spans="1:10" ht="24" customHeight="1">
      <c r="A321" s="372" t="s">
        <v>12662</v>
      </c>
      <c r="B321" s="373" t="s">
        <v>12813</v>
      </c>
      <c r="C321" s="372" t="s">
        <v>9</v>
      </c>
      <c r="D321" s="372" t="s">
        <v>35</v>
      </c>
      <c r="E321" s="519" t="s">
        <v>12661</v>
      </c>
      <c r="F321" s="519"/>
      <c r="G321" s="374" t="s">
        <v>19</v>
      </c>
      <c r="H321" s="375">
        <v>0.46</v>
      </c>
      <c r="I321" s="376">
        <v>17.670000000000002</v>
      </c>
      <c r="J321" s="376">
        <v>8.1199999999999992</v>
      </c>
    </row>
    <row r="322" spans="1:10" ht="25.5">
      <c r="A322" s="382"/>
      <c r="B322" s="382"/>
      <c r="C322" s="382"/>
      <c r="D322" s="382"/>
      <c r="E322" s="382" t="s">
        <v>12679</v>
      </c>
      <c r="F322" s="383">
        <v>5.7155275453656413</v>
      </c>
      <c r="G322" s="382" t="s">
        <v>12680</v>
      </c>
      <c r="H322" s="383">
        <v>4.8</v>
      </c>
      <c r="I322" s="382" t="s">
        <v>12681</v>
      </c>
      <c r="J322" s="383">
        <v>10.52</v>
      </c>
    </row>
    <row r="323" spans="1:10" ht="13.5" thickBot="1">
      <c r="A323" s="382"/>
      <c r="B323" s="382"/>
      <c r="C323" s="382"/>
      <c r="D323" s="382"/>
      <c r="E323" s="382" t="s">
        <v>12682</v>
      </c>
      <c r="F323" s="383">
        <v>5.96</v>
      </c>
      <c r="G323" s="382"/>
      <c r="H323" s="515" t="s">
        <v>12683</v>
      </c>
      <c r="I323" s="515"/>
      <c r="J323" s="383">
        <v>27.08</v>
      </c>
    </row>
    <row r="324" spans="1:10" ht="0.95" customHeight="1" thickTop="1">
      <c r="A324" s="384"/>
      <c r="B324" s="384"/>
      <c r="C324" s="384"/>
      <c r="D324" s="384"/>
      <c r="E324" s="384"/>
      <c r="F324" s="384"/>
      <c r="G324" s="384"/>
      <c r="H324" s="384"/>
      <c r="I324" s="384"/>
      <c r="J324" s="384"/>
    </row>
    <row r="325" spans="1:10" ht="18" customHeight="1">
      <c r="A325" s="364" t="s">
        <v>12888</v>
      </c>
      <c r="B325" s="365" t="s">
        <v>12651</v>
      </c>
      <c r="C325" s="364" t="s">
        <v>12652</v>
      </c>
      <c r="D325" s="364" t="s">
        <v>12653</v>
      </c>
      <c r="E325" s="516" t="s">
        <v>12654</v>
      </c>
      <c r="F325" s="516"/>
      <c r="G325" s="366" t="s">
        <v>12655</v>
      </c>
      <c r="H325" s="365" t="s">
        <v>12656</v>
      </c>
      <c r="I325" s="365" t="s">
        <v>12657</v>
      </c>
      <c r="J325" s="365" t="s">
        <v>12658</v>
      </c>
    </row>
    <row r="326" spans="1:10" ht="48" customHeight="1">
      <c r="A326" s="367" t="s">
        <v>12659</v>
      </c>
      <c r="B326" s="368" t="s">
        <v>12889</v>
      </c>
      <c r="C326" s="367" t="s">
        <v>9</v>
      </c>
      <c r="D326" s="367" t="s">
        <v>832</v>
      </c>
      <c r="E326" s="517" t="s">
        <v>12868</v>
      </c>
      <c r="F326" s="517"/>
      <c r="G326" s="369" t="s">
        <v>12728</v>
      </c>
      <c r="H326" s="370">
        <v>1</v>
      </c>
      <c r="I326" s="371">
        <v>53.7</v>
      </c>
      <c r="J326" s="371">
        <v>53.7</v>
      </c>
    </row>
    <row r="327" spans="1:10" ht="24" customHeight="1">
      <c r="A327" s="372" t="s">
        <v>12662</v>
      </c>
      <c r="B327" s="373" t="s">
        <v>12802</v>
      </c>
      <c r="C327" s="372" t="s">
        <v>9</v>
      </c>
      <c r="D327" s="372" t="s">
        <v>20</v>
      </c>
      <c r="E327" s="519" t="s">
        <v>12661</v>
      </c>
      <c r="F327" s="519"/>
      <c r="G327" s="374" t="s">
        <v>19</v>
      </c>
      <c r="H327" s="375">
        <v>0.66</v>
      </c>
      <c r="I327" s="376">
        <v>17.61</v>
      </c>
      <c r="J327" s="376">
        <v>11.62</v>
      </c>
    </row>
    <row r="328" spans="1:10" ht="24" customHeight="1">
      <c r="A328" s="372" t="s">
        <v>12662</v>
      </c>
      <c r="B328" s="373" t="s">
        <v>12771</v>
      </c>
      <c r="C328" s="372" t="s">
        <v>9</v>
      </c>
      <c r="D328" s="372" t="s">
        <v>21</v>
      </c>
      <c r="E328" s="519" t="s">
        <v>12661</v>
      </c>
      <c r="F328" s="519"/>
      <c r="G328" s="374" t="s">
        <v>19</v>
      </c>
      <c r="H328" s="375">
        <v>0.36</v>
      </c>
      <c r="I328" s="376">
        <v>14.02</v>
      </c>
      <c r="J328" s="376">
        <v>5.04</v>
      </c>
    </row>
    <row r="329" spans="1:10" ht="24" customHeight="1">
      <c r="A329" s="377" t="s">
        <v>12664</v>
      </c>
      <c r="B329" s="378" t="s">
        <v>12890</v>
      </c>
      <c r="C329" s="377" t="s">
        <v>9</v>
      </c>
      <c r="D329" s="377" t="s">
        <v>12891</v>
      </c>
      <c r="E329" s="518" t="s">
        <v>12693</v>
      </c>
      <c r="F329" s="518"/>
      <c r="G329" s="379" t="s">
        <v>17</v>
      </c>
      <c r="H329" s="380">
        <v>6.14</v>
      </c>
      <c r="I329" s="381">
        <v>0.78</v>
      </c>
      <c r="J329" s="381">
        <v>4.78</v>
      </c>
    </row>
    <row r="330" spans="1:10" ht="24" customHeight="1">
      <c r="A330" s="377" t="s">
        <v>12664</v>
      </c>
      <c r="B330" s="378" t="s">
        <v>12892</v>
      </c>
      <c r="C330" s="377" t="s">
        <v>9</v>
      </c>
      <c r="D330" s="377" t="s">
        <v>12893</v>
      </c>
      <c r="E330" s="518" t="s">
        <v>12693</v>
      </c>
      <c r="F330" s="518"/>
      <c r="G330" s="379" t="s">
        <v>12728</v>
      </c>
      <c r="H330" s="380">
        <v>1.08</v>
      </c>
      <c r="I330" s="381">
        <v>28.95</v>
      </c>
      <c r="J330" s="381">
        <v>31.26</v>
      </c>
    </row>
    <row r="331" spans="1:10" ht="24" customHeight="1">
      <c r="A331" s="377" t="s">
        <v>12664</v>
      </c>
      <c r="B331" s="378" t="s">
        <v>12894</v>
      </c>
      <c r="C331" s="377" t="s">
        <v>9</v>
      </c>
      <c r="D331" s="377" t="s">
        <v>12895</v>
      </c>
      <c r="E331" s="518" t="s">
        <v>12693</v>
      </c>
      <c r="F331" s="518"/>
      <c r="G331" s="379" t="s">
        <v>17</v>
      </c>
      <c r="H331" s="380">
        <v>0.22</v>
      </c>
      <c r="I331" s="381">
        <v>4.58</v>
      </c>
      <c r="J331" s="381">
        <v>1</v>
      </c>
    </row>
    <row r="332" spans="1:10" ht="25.5">
      <c r="A332" s="382"/>
      <c r="B332" s="382"/>
      <c r="C332" s="382"/>
      <c r="D332" s="382"/>
      <c r="E332" s="382" t="s">
        <v>12679</v>
      </c>
      <c r="F332" s="383">
        <v>6.9596870585678587</v>
      </c>
      <c r="G332" s="382" t="s">
        <v>12680</v>
      </c>
      <c r="H332" s="383">
        <v>5.85</v>
      </c>
      <c r="I332" s="382" t="s">
        <v>12681</v>
      </c>
      <c r="J332" s="383">
        <v>12.81</v>
      </c>
    </row>
    <row r="333" spans="1:10" ht="13.5" thickBot="1">
      <c r="A333" s="382"/>
      <c r="B333" s="382"/>
      <c r="C333" s="382"/>
      <c r="D333" s="382"/>
      <c r="E333" s="382" t="s">
        <v>12682</v>
      </c>
      <c r="F333" s="383">
        <v>15.16</v>
      </c>
      <c r="G333" s="382"/>
      <c r="H333" s="515" t="s">
        <v>12683</v>
      </c>
      <c r="I333" s="515"/>
      <c r="J333" s="383">
        <v>68.86</v>
      </c>
    </row>
    <row r="334" spans="1:10" ht="0.95" customHeight="1" thickTop="1">
      <c r="A334" s="384"/>
      <c r="B334" s="384"/>
      <c r="C334" s="384"/>
      <c r="D334" s="384"/>
      <c r="E334" s="384"/>
      <c r="F334" s="384"/>
      <c r="G334" s="384"/>
      <c r="H334" s="384"/>
      <c r="I334" s="384"/>
      <c r="J334" s="384"/>
    </row>
    <row r="335" spans="1:10" ht="18" customHeight="1">
      <c r="A335" s="364" t="s">
        <v>12896</v>
      </c>
      <c r="B335" s="365" t="s">
        <v>12651</v>
      </c>
      <c r="C335" s="364" t="s">
        <v>12652</v>
      </c>
      <c r="D335" s="364" t="s">
        <v>12653</v>
      </c>
      <c r="E335" s="516" t="s">
        <v>12654</v>
      </c>
      <c r="F335" s="516"/>
      <c r="G335" s="366" t="s">
        <v>12655</v>
      </c>
      <c r="H335" s="365" t="s">
        <v>12656</v>
      </c>
      <c r="I335" s="365" t="s">
        <v>12657</v>
      </c>
      <c r="J335" s="365" t="s">
        <v>12658</v>
      </c>
    </row>
    <row r="336" spans="1:10" ht="48" customHeight="1">
      <c r="A336" s="367" t="s">
        <v>12659</v>
      </c>
      <c r="B336" s="368" t="s">
        <v>12897</v>
      </c>
      <c r="C336" s="367" t="s">
        <v>9</v>
      </c>
      <c r="D336" s="367" t="s">
        <v>2095</v>
      </c>
      <c r="E336" s="517" t="s">
        <v>12898</v>
      </c>
      <c r="F336" s="517"/>
      <c r="G336" s="369" t="s">
        <v>27</v>
      </c>
      <c r="H336" s="370">
        <v>1</v>
      </c>
      <c r="I336" s="371">
        <v>949.15</v>
      </c>
      <c r="J336" s="371">
        <v>949.15</v>
      </c>
    </row>
    <row r="337" spans="1:10" ht="36" customHeight="1">
      <c r="A337" s="372" t="s">
        <v>12662</v>
      </c>
      <c r="B337" s="373" t="s">
        <v>12899</v>
      </c>
      <c r="C337" s="372" t="s">
        <v>9</v>
      </c>
      <c r="D337" s="372" t="s">
        <v>3691</v>
      </c>
      <c r="E337" s="519" t="s">
        <v>12898</v>
      </c>
      <c r="F337" s="519"/>
      <c r="G337" s="374" t="s">
        <v>27</v>
      </c>
      <c r="H337" s="375">
        <v>1</v>
      </c>
      <c r="I337" s="376">
        <v>138.53</v>
      </c>
      <c r="J337" s="376">
        <v>138.53</v>
      </c>
    </row>
    <row r="338" spans="1:10" ht="24" customHeight="1">
      <c r="A338" s="372" t="s">
        <v>12662</v>
      </c>
      <c r="B338" s="373" t="s">
        <v>12808</v>
      </c>
      <c r="C338" s="372" t="s">
        <v>9</v>
      </c>
      <c r="D338" s="372" t="s">
        <v>138</v>
      </c>
      <c r="E338" s="519" t="s">
        <v>12661</v>
      </c>
      <c r="F338" s="519"/>
      <c r="G338" s="374" t="s">
        <v>19</v>
      </c>
      <c r="H338" s="375">
        <v>1.4219999999999999</v>
      </c>
      <c r="I338" s="376">
        <v>12.66</v>
      </c>
      <c r="J338" s="376">
        <v>18</v>
      </c>
    </row>
    <row r="339" spans="1:10" ht="24" customHeight="1">
      <c r="A339" s="372" t="s">
        <v>12662</v>
      </c>
      <c r="B339" s="373" t="s">
        <v>12771</v>
      </c>
      <c r="C339" s="372" t="s">
        <v>9</v>
      </c>
      <c r="D339" s="372" t="s">
        <v>21</v>
      </c>
      <c r="E339" s="519" t="s">
        <v>12661</v>
      </c>
      <c r="F339" s="519"/>
      <c r="G339" s="374" t="s">
        <v>19</v>
      </c>
      <c r="H339" s="375">
        <v>0.32800000000000001</v>
      </c>
      <c r="I339" s="376">
        <v>14.02</v>
      </c>
      <c r="J339" s="376">
        <v>4.59</v>
      </c>
    </row>
    <row r="340" spans="1:10" ht="24" customHeight="1">
      <c r="A340" s="377" t="s">
        <v>12664</v>
      </c>
      <c r="B340" s="378" t="s">
        <v>12900</v>
      </c>
      <c r="C340" s="377" t="s">
        <v>9</v>
      </c>
      <c r="D340" s="377" t="s">
        <v>12901</v>
      </c>
      <c r="E340" s="518" t="s">
        <v>12693</v>
      </c>
      <c r="F340" s="518"/>
      <c r="G340" s="379" t="s">
        <v>17</v>
      </c>
      <c r="H340" s="380">
        <v>16.64</v>
      </c>
      <c r="I340" s="381">
        <v>9.61</v>
      </c>
      <c r="J340" s="381">
        <v>159.91</v>
      </c>
    </row>
    <row r="341" spans="1:10" ht="24" customHeight="1">
      <c r="A341" s="377" t="s">
        <v>12664</v>
      </c>
      <c r="B341" s="378" t="s">
        <v>12902</v>
      </c>
      <c r="C341" s="377" t="s">
        <v>9</v>
      </c>
      <c r="D341" s="377" t="s">
        <v>12903</v>
      </c>
      <c r="E341" s="518" t="s">
        <v>12693</v>
      </c>
      <c r="F341" s="518"/>
      <c r="G341" s="379" t="s">
        <v>17</v>
      </c>
      <c r="H341" s="380">
        <v>0.23400000000000001</v>
      </c>
      <c r="I341" s="381">
        <v>22</v>
      </c>
      <c r="J341" s="381">
        <v>5.14</v>
      </c>
    </row>
    <row r="342" spans="1:10" ht="36" customHeight="1">
      <c r="A342" s="377" t="s">
        <v>12664</v>
      </c>
      <c r="B342" s="378" t="s">
        <v>12904</v>
      </c>
      <c r="C342" s="377" t="s">
        <v>9</v>
      </c>
      <c r="D342" s="377" t="s">
        <v>12905</v>
      </c>
      <c r="E342" s="518" t="s">
        <v>12693</v>
      </c>
      <c r="F342" s="518"/>
      <c r="G342" s="379" t="s">
        <v>17</v>
      </c>
      <c r="H342" s="380">
        <v>61.56</v>
      </c>
      <c r="I342" s="381">
        <v>10.119999999999999</v>
      </c>
      <c r="J342" s="381">
        <v>622.98</v>
      </c>
    </row>
    <row r="343" spans="1:10" ht="25.5">
      <c r="A343" s="382"/>
      <c r="B343" s="382"/>
      <c r="C343" s="382"/>
      <c r="D343" s="382"/>
      <c r="E343" s="382" t="s">
        <v>12679</v>
      </c>
      <c r="F343" s="383">
        <v>32.402477453004458</v>
      </c>
      <c r="G343" s="382" t="s">
        <v>12680</v>
      </c>
      <c r="H343" s="383">
        <v>27.24</v>
      </c>
      <c r="I343" s="382" t="s">
        <v>12681</v>
      </c>
      <c r="J343" s="383">
        <v>59.64</v>
      </c>
    </row>
    <row r="344" spans="1:10" ht="13.5" thickBot="1">
      <c r="A344" s="382"/>
      <c r="B344" s="382"/>
      <c r="C344" s="382"/>
      <c r="D344" s="382"/>
      <c r="E344" s="382" t="s">
        <v>12682</v>
      </c>
      <c r="F344" s="383">
        <v>268.02999999999997</v>
      </c>
      <c r="G344" s="382"/>
      <c r="H344" s="515" t="s">
        <v>12683</v>
      </c>
      <c r="I344" s="515"/>
      <c r="J344" s="383">
        <v>1217.18</v>
      </c>
    </row>
    <row r="345" spans="1:10" ht="0.95" customHeight="1" thickTop="1">
      <c r="A345" s="384"/>
      <c r="B345" s="384"/>
      <c r="C345" s="384"/>
      <c r="D345" s="384"/>
      <c r="E345" s="384"/>
      <c r="F345" s="384"/>
      <c r="G345" s="384"/>
      <c r="H345" s="384"/>
      <c r="I345" s="384"/>
      <c r="J345" s="384"/>
    </row>
    <row r="346" spans="1:10" ht="18" customHeight="1">
      <c r="A346" s="364" t="s">
        <v>12906</v>
      </c>
      <c r="B346" s="365" t="s">
        <v>12651</v>
      </c>
      <c r="C346" s="364" t="s">
        <v>12652</v>
      </c>
      <c r="D346" s="364" t="s">
        <v>12653</v>
      </c>
      <c r="E346" s="516" t="s">
        <v>12654</v>
      </c>
      <c r="F346" s="516"/>
      <c r="G346" s="366" t="s">
        <v>12655</v>
      </c>
      <c r="H346" s="365" t="s">
        <v>12656</v>
      </c>
      <c r="I346" s="365" t="s">
        <v>12657</v>
      </c>
      <c r="J346" s="365" t="s">
        <v>12658</v>
      </c>
    </row>
    <row r="347" spans="1:10" ht="48" customHeight="1">
      <c r="A347" s="367" t="s">
        <v>12659</v>
      </c>
      <c r="B347" s="368" t="s">
        <v>12907</v>
      </c>
      <c r="C347" s="367" t="s">
        <v>9</v>
      </c>
      <c r="D347" s="367" t="s">
        <v>3707</v>
      </c>
      <c r="E347" s="517" t="s">
        <v>12898</v>
      </c>
      <c r="F347" s="517"/>
      <c r="G347" s="369" t="s">
        <v>12728</v>
      </c>
      <c r="H347" s="370">
        <v>1</v>
      </c>
      <c r="I347" s="371">
        <v>50.2</v>
      </c>
      <c r="J347" s="371">
        <v>50.2</v>
      </c>
    </row>
    <row r="348" spans="1:10" ht="36" customHeight="1">
      <c r="A348" s="372" t="s">
        <v>12662</v>
      </c>
      <c r="B348" s="373" t="s">
        <v>12908</v>
      </c>
      <c r="C348" s="372" t="s">
        <v>9</v>
      </c>
      <c r="D348" s="372" t="s">
        <v>2355</v>
      </c>
      <c r="E348" s="519" t="s">
        <v>12730</v>
      </c>
      <c r="F348" s="519"/>
      <c r="G348" s="374" t="s">
        <v>32</v>
      </c>
      <c r="H348" s="375">
        <v>6.7999999999999996E-3</v>
      </c>
      <c r="I348" s="376">
        <v>14.17</v>
      </c>
      <c r="J348" s="376">
        <v>0.09</v>
      </c>
    </row>
    <row r="349" spans="1:10" ht="36" customHeight="1">
      <c r="A349" s="372" t="s">
        <v>12662</v>
      </c>
      <c r="B349" s="373" t="s">
        <v>12909</v>
      </c>
      <c r="C349" s="372" t="s">
        <v>9</v>
      </c>
      <c r="D349" s="372" t="s">
        <v>2356</v>
      </c>
      <c r="E349" s="519" t="s">
        <v>12730</v>
      </c>
      <c r="F349" s="519"/>
      <c r="G349" s="374" t="s">
        <v>47</v>
      </c>
      <c r="H349" s="375">
        <v>9.4000000000000004E-3</v>
      </c>
      <c r="I349" s="376">
        <v>13.21</v>
      </c>
      <c r="J349" s="376">
        <v>0.12</v>
      </c>
    </row>
    <row r="350" spans="1:10" ht="24" customHeight="1">
      <c r="A350" s="372" t="s">
        <v>12662</v>
      </c>
      <c r="B350" s="373" t="s">
        <v>12808</v>
      </c>
      <c r="C350" s="372" t="s">
        <v>9</v>
      </c>
      <c r="D350" s="372" t="s">
        <v>138</v>
      </c>
      <c r="E350" s="519" t="s">
        <v>12661</v>
      </c>
      <c r="F350" s="519"/>
      <c r="G350" s="374" t="s">
        <v>19</v>
      </c>
      <c r="H350" s="375">
        <v>0.21299999999999999</v>
      </c>
      <c r="I350" s="376">
        <v>12.66</v>
      </c>
      <c r="J350" s="376">
        <v>2.69</v>
      </c>
    </row>
    <row r="351" spans="1:10" ht="24" customHeight="1">
      <c r="A351" s="372" t="s">
        <v>12662</v>
      </c>
      <c r="B351" s="373" t="s">
        <v>12771</v>
      </c>
      <c r="C351" s="372" t="s">
        <v>9</v>
      </c>
      <c r="D351" s="372" t="s">
        <v>21</v>
      </c>
      <c r="E351" s="519" t="s">
        <v>12661</v>
      </c>
      <c r="F351" s="519"/>
      <c r="G351" s="374" t="s">
        <v>19</v>
      </c>
      <c r="H351" s="375">
        <v>0.106</v>
      </c>
      <c r="I351" s="376">
        <v>14.02</v>
      </c>
      <c r="J351" s="376">
        <v>1.48</v>
      </c>
    </row>
    <row r="352" spans="1:10" ht="24" customHeight="1">
      <c r="A352" s="377" t="s">
        <v>12664</v>
      </c>
      <c r="B352" s="378" t="s">
        <v>12910</v>
      </c>
      <c r="C352" s="377" t="s">
        <v>9</v>
      </c>
      <c r="D352" s="377" t="s">
        <v>12911</v>
      </c>
      <c r="E352" s="518" t="s">
        <v>12693</v>
      </c>
      <c r="F352" s="518"/>
      <c r="G352" s="379" t="s">
        <v>12863</v>
      </c>
      <c r="H352" s="380">
        <v>7.0000000000000001E-3</v>
      </c>
      <c r="I352" s="381">
        <v>122.51</v>
      </c>
      <c r="J352" s="381">
        <v>0.85</v>
      </c>
    </row>
    <row r="353" spans="1:10" ht="36" customHeight="1">
      <c r="A353" s="377" t="s">
        <v>12664</v>
      </c>
      <c r="B353" s="378" t="s">
        <v>12912</v>
      </c>
      <c r="C353" s="377" t="s">
        <v>9</v>
      </c>
      <c r="D353" s="377" t="s">
        <v>12913</v>
      </c>
      <c r="E353" s="518" t="s">
        <v>12693</v>
      </c>
      <c r="F353" s="518"/>
      <c r="G353" s="379" t="s">
        <v>17</v>
      </c>
      <c r="H353" s="380">
        <v>4.3330000000000002</v>
      </c>
      <c r="I353" s="381">
        <v>10.38</v>
      </c>
      <c r="J353" s="381">
        <v>44.97</v>
      </c>
    </row>
    <row r="354" spans="1:10" ht="25.5">
      <c r="A354" s="382"/>
      <c r="B354" s="382"/>
      <c r="C354" s="382"/>
      <c r="D354" s="382"/>
      <c r="E354" s="382" t="s">
        <v>12679</v>
      </c>
      <c r="F354" s="383">
        <v>1.798326632619798</v>
      </c>
      <c r="G354" s="382" t="s">
        <v>12680</v>
      </c>
      <c r="H354" s="383">
        <v>1.51</v>
      </c>
      <c r="I354" s="382" t="s">
        <v>12681</v>
      </c>
      <c r="J354" s="383">
        <v>3.31</v>
      </c>
    </row>
    <row r="355" spans="1:10" ht="13.5" thickBot="1">
      <c r="A355" s="382"/>
      <c r="B355" s="382"/>
      <c r="C355" s="382"/>
      <c r="D355" s="382"/>
      <c r="E355" s="382" t="s">
        <v>12682</v>
      </c>
      <c r="F355" s="383">
        <v>14.17</v>
      </c>
      <c r="G355" s="382"/>
      <c r="H355" s="515" t="s">
        <v>12683</v>
      </c>
      <c r="I355" s="515"/>
      <c r="J355" s="383">
        <v>64.37</v>
      </c>
    </row>
    <row r="356" spans="1:10" ht="0.95" customHeight="1" thickTop="1">
      <c r="A356" s="384"/>
      <c r="B356" s="384"/>
      <c r="C356" s="384"/>
      <c r="D356" s="384"/>
      <c r="E356" s="384"/>
      <c r="F356" s="384"/>
      <c r="G356" s="384"/>
      <c r="H356" s="384"/>
      <c r="I356" s="384"/>
      <c r="J356" s="384"/>
    </row>
    <row r="357" spans="1:10" ht="18" customHeight="1">
      <c r="A357" s="364" t="s">
        <v>12914</v>
      </c>
      <c r="B357" s="365" t="s">
        <v>12651</v>
      </c>
      <c r="C357" s="364" t="s">
        <v>12652</v>
      </c>
      <c r="D357" s="364" t="s">
        <v>12653</v>
      </c>
      <c r="E357" s="516" t="s">
        <v>12654</v>
      </c>
      <c r="F357" s="516"/>
      <c r="G357" s="366" t="s">
        <v>12655</v>
      </c>
      <c r="H357" s="365" t="s">
        <v>12656</v>
      </c>
      <c r="I357" s="365" t="s">
        <v>12657</v>
      </c>
      <c r="J357" s="365" t="s">
        <v>12658</v>
      </c>
    </row>
    <row r="358" spans="1:10" ht="48" customHeight="1">
      <c r="A358" s="367" t="s">
        <v>12659</v>
      </c>
      <c r="B358" s="368" t="s">
        <v>12915</v>
      </c>
      <c r="C358" s="367" t="s">
        <v>9</v>
      </c>
      <c r="D358" s="367" t="s">
        <v>3669</v>
      </c>
      <c r="E358" s="517" t="s">
        <v>12898</v>
      </c>
      <c r="F358" s="517"/>
      <c r="G358" s="369" t="s">
        <v>12728</v>
      </c>
      <c r="H358" s="370">
        <v>1</v>
      </c>
      <c r="I358" s="371">
        <v>50.01</v>
      </c>
      <c r="J358" s="371">
        <v>50.01</v>
      </c>
    </row>
    <row r="359" spans="1:10" ht="36" customHeight="1">
      <c r="A359" s="372" t="s">
        <v>12662</v>
      </c>
      <c r="B359" s="373" t="s">
        <v>12908</v>
      </c>
      <c r="C359" s="372" t="s">
        <v>9</v>
      </c>
      <c r="D359" s="372" t="s">
        <v>2355</v>
      </c>
      <c r="E359" s="519" t="s">
        <v>12730</v>
      </c>
      <c r="F359" s="519"/>
      <c r="G359" s="374" t="s">
        <v>32</v>
      </c>
      <c r="H359" s="375">
        <v>5.3E-3</v>
      </c>
      <c r="I359" s="376">
        <v>14.17</v>
      </c>
      <c r="J359" s="376">
        <v>7.0000000000000007E-2</v>
      </c>
    </row>
    <row r="360" spans="1:10" ht="36" customHeight="1">
      <c r="A360" s="372" t="s">
        <v>12662</v>
      </c>
      <c r="B360" s="373" t="s">
        <v>12909</v>
      </c>
      <c r="C360" s="372" t="s">
        <v>9</v>
      </c>
      <c r="D360" s="372" t="s">
        <v>2356</v>
      </c>
      <c r="E360" s="519" t="s">
        <v>12730</v>
      </c>
      <c r="F360" s="519"/>
      <c r="G360" s="374" t="s">
        <v>47</v>
      </c>
      <c r="H360" s="375">
        <v>7.3000000000000001E-3</v>
      </c>
      <c r="I360" s="376">
        <v>13.21</v>
      </c>
      <c r="J360" s="376">
        <v>0.09</v>
      </c>
    </row>
    <row r="361" spans="1:10" ht="24" customHeight="1">
      <c r="A361" s="372" t="s">
        <v>12662</v>
      </c>
      <c r="B361" s="373" t="s">
        <v>12771</v>
      </c>
      <c r="C361" s="372" t="s">
        <v>9</v>
      </c>
      <c r="D361" s="372" t="s">
        <v>21</v>
      </c>
      <c r="E361" s="519" t="s">
        <v>12661</v>
      </c>
      <c r="F361" s="519"/>
      <c r="G361" s="374" t="s">
        <v>19</v>
      </c>
      <c r="H361" s="375">
        <v>0.16600000000000001</v>
      </c>
      <c r="I361" s="376">
        <v>14.02</v>
      </c>
      <c r="J361" s="376">
        <v>2.3199999999999998</v>
      </c>
    </row>
    <row r="362" spans="1:10" ht="24" customHeight="1">
      <c r="A362" s="372" t="s">
        <v>12662</v>
      </c>
      <c r="B362" s="373" t="s">
        <v>12793</v>
      </c>
      <c r="C362" s="372" t="s">
        <v>9</v>
      </c>
      <c r="D362" s="372" t="s">
        <v>172</v>
      </c>
      <c r="E362" s="519" t="s">
        <v>12661</v>
      </c>
      <c r="F362" s="519"/>
      <c r="G362" s="374" t="s">
        <v>19</v>
      </c>
      <c r="H362" s="375">
        <v>0.128</v>
      </c>
      <c r="I362" s="376">
        <v>18.739999999999998</v>
      </c>
      <c r="J362" s="376">
        <v>2.39</v>
      </c>
    </row>
    <row r="363" spans="1:10" ht="36" customHeight="1">
      <c r="A363" s="377" t="s">
        <v>12664</v>
      </c>
      <c r="B363" s="378" t="s">
        <v>12916</v>
      </c>
      <c r="C363" s="377" t="s">
        <v>9</v>
      </c>
      <c r="D363" s="377" t="s">
        <v>12917</v>
      </c>
      <c r="E363" s="518" t="s">
        <v>12693</v>
      </c>
      <c r="F363" s="518"/>
      <c r="G363" s="379" t="s">
        <v>12918</v>
      </c>
      <c r="H363" s="380">
        <v>1.26</v>
      </c>
      <c r="I363" s="381">
        <v>0.23</v>
      </c>
      <c r="J363" s="381">
        <v>0.28000000000000003</v>
      </c>
    </row>
    <row r="364" spans="1:10" ht="24" customHeight="1">
      <c r="A364" s="377" t="s">
        <v>12664</v>
      </c>
      <c r="B364" s="378" t="s">
        <v>12919</v>
      </c>
      <c r="C364" s="377" t="s">
        <v>9</v>
      </c>
      <c r="D364" s="377" t="s">
        <v>12920</v>
      </c>
      <c r="E364" s="518" t="s">
        <v>12693</v>
      </c>
      <c r="F364" s="518"/>
      <c r="G364" s="379" t="s">
        <v>27</v>
      </c>
      <c r="H364" s="380">
        <v>1.26</v>
      </c>
      <c r="I364" s="381">
        <v>3.57</v>
      </c>
      <c r="J364" s="381">
        <v>4.49</v>
      </c>
    </row>
    <row r="365" spans="1:10" ht="24" customHeight="1">
      <c r="A365" s="377" t="s">
        <v>12664</v>
      </c>
      <c r="B365" s="378" t="s">
        <v>12921</v>
      </c>
      <c r="C365" s="377" t="s">
        <v>9</v>
      </c>
      <c r="D365" s="377" t="s">
        <v>12922</v>
      </c>
      <c r="E365" s="518" t="s">
        <v>12693</v>
      </c>
      <c r="F365" s="518"/>
      <c r="G365" s="379" t="s">
        <v>12728</v>
      </c>
      <c r="H365" s="380">
        <v>1.357</v>
      </c>
      <c r="I365" s="381">
        <v>29.75</v>
      </c>
      <c r="J365" s="381">
        <v>40.369999999999997</v>
      </c>
    </row>
    <row r="366" spans="1:10" ht="25.5">
      <c r="A366" s="382"/>
      <c r="B366" s="382"/>
      <c r="C366" s="382"/>
      <c r="D366" s="382"/>
      <c r="E366" s="382" t="s">
        <v>12679</v>
      </c>
      <c r="F366" s="383">
        <v>2.0373791155058134</v>
      </c>
      <c r="G366" s="382" t="s">
        <v>12680</v>
      </c>
      <c r="H366" s="383">
        <v>1.71</v>
      </c>
      <c r="I366" s="382" t="s">
        <v>12681</v>
      </c>
      <c r="J366" s="383">
        <v>3.75</v>
      </c>
    </row>
    <row r="367" spans="1:10" ht="13.5" thickBot="1">
      <c r="A367" s="382"/>
      <c r="B367" s="382"/>
      <c r="C367" s="382"/>
      <c r="D367" s="382"/>
      <c r="E367" s="382" t="s">
        <v>12682</v>
      </c>
      <c r="F367" s="383">
        <v>14.12</v>
      </c>
      <c r="G367" s="382"/>
      <c r="H367" s="515" t="s">
        <v>12683</v>
      </c>
      <c r="I367" s="515"/>
      <c r="J367" s="383">
        <v>64.13</v>
      </c>
    </row>
    <row r="368" spans="1:10" ht="0.95" customHeight="1" thickTop="1">
      <c r="A368" s="384"/>
      <c r="B368" s="384"/>
      <c r="C368" s="384"/>
      <c r="D368" s="384"/>
      <c r="E368" s="384"/>
      <c r="F368" s="384"/>
      <c r="G368" s="384"/>
      <c r="H368" s="384"/>
      <c r="I368" s="384"/>
      <c r="J368" s="384"/>
    </row>
    <row r="369" spans="1:10" ht="18" customHeight="1">
      <c r="A369" s="364" t="s">
        <v>12923</v>
      </c>
      <c r="B369" s="365" t="s">
        <v>12651</v>
      </c>
      <c r="C369" s="364" t="s">
        <v>12652</v>
      </c>
      <c r="D369" s="364" t="s">
        <v>12653</v>
      </c>
      <c r="E369" s="516" t="s">
        <v>12654</v>
      </c>
      <c r="F369" s="516"/>
      <c r="G369" s="366" t="s">
        <v>12655</v>
      </c>
      <c r="H369" s="365" t="s">
        <v>12656</v>
      </c>
      <c r="I369" s="365" t="s">
        <v>12657</v>
      </c>
      <c r="J369" s="365" t="s">
        <v>12658</v>
      </c>
    </row>
    <row r="370" spans="1:10" ht="36" customHeight="1">
      <c r="A370" s="367" t="s">
        <v>12659</v>
      </c>
      <c r="B370" s="368" t="s">
        <v>12924</v>
      </c>
      <c r="C370" s="367" t="s">
        <v>9</v>
      </c>
      <c r="D370" s="367" t="s">
        <v>6877</v>
      </c>
      <c r="E370" s="517" t="s">
        <v>12874</v>
      </c>
      <c r="F370" s="517"/>
      <c r="G370" s="369" t="s">
        <v>12728</v>
      </c>
      <c r="H370" s="370">
        <v>1</v>
      </c>
      <c r="I370" s="371">
        <v>7.05</v>
      </c>
      <c r="J370" s="371">
        <v>7.05</v>
      </c>
    </row>
    <row r="371" spans="1:10" ht="24" customHeight="1">
      <c r="A371" s="372" t="s">
        <v>12662</v>
      </c>
      <c r="B371" s="373" t="s">
        <v>12875</v>
      </c>
      <c r="C371" s="372" t="s">
        <v>9</v>
      </c>
      <c r="D371" s="372" t="s">
        <v>163</v>
      </c>
      <c r="E371" s="519" t="s">
        <v>12661</v>
      </c>
      <c r="F371" s="519"/>
      <c r="G371" s="374" t="s">
        <v>19</v>
      </c>
      <c r="H371" s="375">
        <v>6.3500000000000001E-2</v>
      </c>
      <c r="I371" s="376">
        <v>18.68</v>
      </c>
      <c r="J371" s="376">
        <v>1.18</v>
      </c>
    </row>
    <row r="372" spans="1:10" ht="24" customHeight="1">
      <c r="A372" s="377" t="s">
        <v>12664</v>
      </c>
      <c r="B372" s="378" t="s">
        <v>12925</v>
      </c>
      <c r="C372" s="377" t="s">
        <v>9</v>
      </c>
      <c r="D372" s="377" t="s">
        <v>12926</v>
      </c>
      <c r="E372" s="518" t="s">
        <v>12693</v>
      </c>
      <c r="F372" s="518"/>
      <c r="G372" s="379" t="s">
        <v>44</v>
      </c>
      <c r="H372" s="380">
        <v>0.1908</v>
      </c>
      <c r="I372" s="381">
        <v>26.96</v>
      </c>
      <c r="J372" s="381">
        <v>5.14</v>
      </c>
    </row>
    <row r="373" spans="1:10" ht="24" customHeight="1">
      <c r="A373" s="377" t="s">
        <v>12664</v>
      </c>
      <c r="B373" s="378" t="s">
        <v>12927</v>
      </c>
      <c r="C373" s="377" t="s">
        <v>9</v>
      </c>
      <c r="D373" s="377" t="s">
        <v>12928</v>
      </c>
      <c r="E373" s="518" t="s">
        <v>12693</v>
      </c>
      <c r="F373" s="518"/>
      <c r="G373" s="379" t="s">
        <v>44</v>
      </c>
      <c r="H373" s="380">
        <v>5.7500000000000002E-2</v>
      </c>
      <c r="I373" s="381">
        <v>12.84</v>
      </c>
      <c r="J373" s="381">
        <v>0.73</v>
      </c>
    </row>
    <row r="374" spans="1:10" ht="25.5">
      <c r="A374" s="382"/>
      <c r="B374" s="382"/>
      <c r="C374" s="382"/>
      <c r="D374" s="382"/>
      <c r="E374" s="382" t="s">
        <v>12679</v>
      </c>
      <c r="F374" s="383">
        <v>0.47267195479734869</v>
      </c>
      <c r="G374" s="382" t="s">
        <v>12680</v>
      </c>
      <c r="H374" s="383">
        <v>0.4</v>
      </c>
      <c r="I374" s="382" t="s">
        <v>12681</v>
      </c>
      <c r="J374" s="383">
        <v>0.87</v>
      </c>
    </row>
    <row r="375" spans="1:10" ht="13.5" thickBot="1">
      <c r="A375" s="382"/>
      <c r="B375" s="382"/>
      <c r="C375" s="382"/>
      <c r="D375" s="382"/>
      <c r="E375" s="382" t="s">
        <v>12682</v>
      </c>
      <c r="F375" s="383">
        <v>1.99</v>
      </c>
      <c r="G375" s="382"/>
      <c r="H375" s="515" t="s">
        <v>12683</v>
      </c>
      <c r="I375" s="515"/>
      <c r="J375" s="383">
        <v>9.0399999999999991</v>
      </c>
    </row>
    <row r="376" spans="1:10" ht="0.95" customHeight="1" thickTop="1">
      <c r="A376" s="384"/>
      <c r="B376" s="384"/>
      <c r="C376" s="384"/>
      <c r="D376" s="384"/>
      <c r="E376" s="384"/>
      <c r="F376" s="384"/>
      <c r="G376" s="384"/>
      <c r="H376" s="384"/>
      <c r="I376" s="384"/>
      <c r="J376" s="384"/>
    </row>
    <row r="377" spans="1:10" ht="18" customHeight="1">
      <c r="A377" s="364" t="s">
        <v>12929</v>
      </c>
      <c r="B377" s="365" t="s">
        <v>12651</v>
      </c>
      <c r="C377" s="364" t="s">
        <v>12652</v>
      </c>
      <c r="D377" s="364" t="s">
        <v>12653</v>
      </c>
      <c r="E377" s="516" t="s">
        <v>12654</v>
      </c>
      <c r="F377" s="516"/>
      <c r="G377" s="366" t="s">
        <v>12655</v>
      </c>
      <c r="H377" s="365" t="s">
        <v>12656</v>
      </c>
      <c r="I377" s="365" t="s">
        <v>12657</v>
      </c>
      <c r="J377" s="365" t="s">
        <v>12658</v>
      </c>
    </row>
    <row r="378" spans="1:10" ht="36" customHeight="1">
      <c r="A378" s="367" t="s">
        <v>12659</v>
      </c>
      <c r="B378" s="368" t="s">
        <v>12930</v>
      </c>
      <c r="C378" s="367" t="s">
        <v>9</v>
      </c>
      <c r="D378" s="367" t="s">
        <v>2955</v>
      </c>
      <c r="E378" s="517" t="s">
        <v>12868</v>
      </c>
      <c r="F378" s="517"/>
      <c r="G378" s="369" t="s">
        <v>12728</v>
      </c>
      <c r="H378" s="370">
        <v>1</v>
      </c>
      <c r="I378" s="371">
        <v>61.68</v>
      </c>
      <c r="J378" s="371">
        <v>61.68</v>
      </c>
    </row>
    <row r="379" spans="1:10" ht="24" customHeight="1">
      <c r="A379" s="372" t="s">
        <v>12662</v>
      </c>
      <c r="B379" s="373" t="s">
        <v>12808</v>
      </c>
      <c r="C379" s="372" t="s">
        <v>9</v>
      </c>
      <c r="D379" s="372" t="s">
        <v>138</v>
      </c>
      <c r="E379" s="519" t="s">
        <v>12661</v>
      </c>
      <c r="F379" s="519"/>
      <c r="G379" s="374" t="s">
        <v>19</v>
      </c>
      <c r="H379" s="375">
        <v>0.49940000000000001</v>
      </c>
      <c r="I379" s="376">
        <v>12.66</v>
      </c>
      <c r="J379" s="376">
        <v>6.32</v>
      </c>
    </row>
    <row r="380" spans="1:10" ht="36" customHeight="1">
      <c r="A380" s="377" t="s">
        <v>12664</v>
      </c>
      <c r="B380" s="378" t="s">
        <v>12931</v>
      </c>
      <c r="C380" s="377" t="s">
        <v>9</v>
      </c>
      <c r="D380" s="377" t="s">
        <v>12932</v>
      </c>
      <c r="E380" s="518" t="s">
        <v>12693</v>
      </c>
      <c r="F380" s="518"/>
      <c r="G380" s="379" t="s">
        <v>17</v>
      </c>
      <c r="H380" s="380">
        <v>4.2599999999999999E-2</v>
      </c>
      <c r="I380" s="381">
        <v>23.22</v>
      </c>
      <c r="J380" s="381">
        <v>0.98</v>
      </c>
    </row>
    <row r="381" spans="1:10" ht="36" customHeight="1">
      <c r="A381" s="377" t="s">
        <v>12664</v>
      </c>
      <c r="B381" s="378" t="s">
        <v>12933</v>
      </c>
      <c r="C381" s="377" t="s">
        <v>9</v>
      </c>
      <c r="D381" s="377" t="s">
        <v>12934</v>
      </c>
      <c r="E381" s="518" t="s">
        <v>12693</v>
      </c>
      <c r="F381" s="518"/>
      <c r="G381" s="379" t="s">
        <v>12728</v>
      </c>
      <c r="H381" s="380">
        <v>1.0955999999999999</v>
      </c>
      <c r="I381" s="381">
        <v>25.11</v>
      </c>
      <c r="J381" s="381">
        <v>27.51</v>
      </c>
    </row>
    <row r="382" spans="1:10" ht="36" customHeight="1">
      <c r="A382" s="377" t="s">
        <v>12664</v>
      </c>
      <c r="B382" s="378" t="s">
        <v>12935</v>
      </c>
      <c r="C382" s="377" t="s">
        <v>9</v>
      </c>
      <c r="D382" s="377" t="s">
        <v>12936</v>
      </c>
      <c r="E382" s="518" t="s">
        <v>12693</v>
      </c>
      <c r="F382" s="518"/>
      <c r="G382" s="379" t="s">
        <v>15</v>
      </c>
      <c r="H382" s="380">
        <v>3.8498999999999999</v>
      </c>
      <c r="I382" s="381">
        <v>5.81</v>
      </c>
      <c r="J382" s="381">
        <v>22.36</v>
      </c>
    </row>
    <row r="383" spans="1:10" ht="24" customHeight="1">
      <c r="A383" s="377" t="s">
        <v>12664</v>
      </c>
      <c r="B383" s="378" t="s">
        <v>12937</v>
      </c>
      <c r="C383" s="377" t="s">
        <v>9</v>
      </c>
      <c r="D383" s="377" t="s">
        <v>12938</v>
      </c>
      <c r="E383" s="518" t="s">
        <v>12693</v>
      </c>
      <c r="F383" s="518"/>
      <c r="G383" s="379" t="s">
        <v>12863</v>
      </c>
      <c r="H383" s="380">
        <v>3.3300000000000003E-2</v>
      </c>
      <c r="I383" s="381">
        <v>30.95</v>
      </c>
      <c r="J383" s="381">
        <v>1.03</v>
      </c>
    </row>
    <row r="384" spans="1:10" ht="36" customHeight="1">
      <c r="A384" s="377" t="s">
        <v>12664</v>
      </c>
      <c r="B384" s="378" t="s">
        <v>12939</v>
      </c>
      <c r="C384" s="377" t="s">
        <v>9</v>
      </c>
      <c r="D384" s="377" t="s">
        <v>12940</v>
      </c>
      <c r="E384" s="518" t="s">
        <v>12667</v>
      </c>
      <c r="F384" s="518"/>
      <c r="G384" s="379" t="s">
        <v>27</v>
      </c>
      <c r="H384" s="380">
        <v>1.3265</v>
      </c>
      <c r="I384" s="381">
        <v>2.19</v>
      </c>
      <c r="J384" s="381">
        <v>2.9</v>
      </c>
    </row>
    <row r="385" spans="1:10" ht="24" customHeight="1">
      <c r="A385" s="377" t="s">
        <v>12664</v>
      </c>
      <c r="B385" s="378" t="s">
        <v>12941</v>
      </c>
      <c r="C385" s="377" t="s">
        <v>9</v>
      </c>
      <c r="D385" s="377" t="s">
        <v>12942</v>
      </c>
      <c r="E385" s="518" t="s">
        <v>12693</v>
      </c>
      <c r="F385" s="518"/>
      <c r="G385" s="379" t="s">
        <v>12863</v>
      </c>
      <c r="H385" s="380">
        <v>1.32E-2</v>
      </c>
      <c r="I385" s="381">
        <v>18.05</v>
      </c>
      <c r="J385" s="381">
        <v>0.23</v>
      </c>
    </row>
    <row r="386" spans="1:10" ht="36" customHeight="1">
      <c r="A386" s="377" t="s">
        <v>12664</v>
      </c>
      <c r="B386" s="378" t="s">
        <v>12943</v>
      </c>
      <c r="C386" s="377" t="s">
        <v>9</v>
      </c>
      <c r="D386" s="377" t="s">
        <v>12944</v>
      </c>
      <c r="E386" s="518" t="s">
        <v>12693</v>
      </c>
      <c r="F386" s="518"/>
      <c r="G386" s="379" t="s">
        <v>27</v>
      </c>
      <c r="H386" s="380">
        <v>2.1911999999999998</v>
      </c>
      <c r="I386" s="381">
        <v>0.16</v>
      </c>
      <c r="J386" s="381">
        <v>0.35</v>
      </c>
    </row>
    <row r="387" spans="1:10" ht="25.5">
      <c r="A387" s="382"/>
      <c r="B387" s="382"/>
      <c r="C387" s="382"/>
      <c r="D387" s="382"/>
      <c r="E387" s="382" t="s">
        <v>12679</v>
      </c>
      <c r="F387" s="383">
        <v>2.6404433336955342</v>
      </c>
      <c r="G387" s="382" t="s">
        <v>12680</v>
      </c>
      <c r="H387" s="383">
        <v>2.2200000000000002</v>
      </c>
      <c r="I387" s="382" t="s">
        <v>12681</v>
      </c>
      <c r="J387" s="383">
        <v>4.8600000000000003</v>
      </c>
    </row>
    <row r="388" spans="1:10" ht="13.5" thickBot="1">
      <c r="A388" s="382"/>
      <c r="B388" s="382"/>
      <c r="C388" s="382"/>
      <c r="D388" s="382"/>
      <c r="E388" s="382" t="s">
        <v>12682</v>
      </c>
      <c r="F388" s="383">
        <v>17.41</v>
      </c>
      <c r="G388" s="382"/>
      <c r="H388" s="515" t="s">
        <v>12683</v>
      </c>
      <c r="I388" s="515"/>
      <c r="J388" s="383">
        <v>79.09</v>
      </c>
    </row>
    <row r="389" spans="1:10" ht="0.95" customHeight="1" thickTop="1">
      <c r="A389" s="384"/>
      <c r="B389" s="384"/>
      <c r="C389" s="384"/>
      <c r="D389" s="384"/>
      <c r="E389" s="384"/>
      <c r="F389" s="384"/>
      <c r="G389" s="384"/>
      <c r="H389" s="384"/>
      <c r="I389" s="384"/>
      <c r="J389" s="384"/>
    </row>
    <row r="390" spans="1:10" ht="18" customHeight="1">
      <c r="A390" s="364" t="s">
        <v>12945</v>
      </c>
      <c r="B390" s="365" t="s">
        <v>12651</v>
      </c>
      <c r="C390" s="364" t="s">
        <v>12652</v>
      </c>
      <c r="D390" s="364" t="s">
        <v>12653</v>
      </c>
      <c r="E390" s="516" t="s">
        <v>12654</v>
      </c>
      <c r="F390" s="516"/>
      <c r="G390" s="366" t="s">
        <v>12655</v>
      </c>
      <c r="H390" s="365" t="s">
        <v>12656</v>
      </c>
      <c r="I390" s="365" t="s">
        <v>12657</v>
      </c>
      <c r="J390" s="365" t="s">
        <v>12658</v>
      </c>
    </row>
    <row r="391" spans="1:10" ht="36" customHeight="1">
      <c r="A391" s="367" t="s">
        <v>12659</v>
      </c>
      <c r="B391" s="368" t="s">
        <v>12946</v>
      </c>
      <c r="C391" s="367" t="s">
        <v>9</v>
      </c>
      <c r="D391" s="367" t="s">
        <v>3880</v>
      </c>
      <c r="E391" s="517" t="s">
        <v>12947</v>
      </c>
      <c r="F391" s="517"/>
      <c r="G391" s="369" t="s">
        <v>12728</v>
      </c>
      <c r="H391" s="370">
        <v>1</v>
      </c>
      <c r="I391" s="371">
        <v>519.91</v>
      </c>
      <c r="J391" s="371">
        <v>519.91</v>
      </c>
    </row>
    <row r="392" spans="1:10" ht="24" customHeight="1">
      <c r="A392" s="372" t="s">
        <v>12662</v>
      </c>
      <c r="B392" s="373" t="s">
        <v>12771</v>
      </c>
      <c r="C392" s="372" t="s">
        <v>9</v>
      </c>
      <c r="D392" s="372" t="s">
        <v>21</v>
      </c>
      <c r="E392" s="519" t="s">
        <v>12661</v>
      </c>
      <c r="F392" s="519"/>
      <c r="G392" s="374" t="s">
        <v>19</v>
      </c>
      <c r="H392" s="375">
        <v>0.191</v>
      </c>
      <c r="I392" s="376">
        <v>14.02</v>
      </c>
      <c r="J392" s="376">
        <v>2.67</v>
      </c>
    </row>
    <row r="393" spans="1:10" ht="24" customHeight="1">
      <c r="A393" s="372" t="s">
        <v>12662</v>
      </c>
      <c r="B393" s="373" t="s">
        <v>12813</v>
      </c>
      <c r="C393" s="372" t="s">
        <v>9</v>
      </c>
      <c r="D393" s="372" t="s">
        <v>35</v>
      </c>
      <c r="E393" s="519" t="s">
        <v>12661</v>
      </c>
      <c r="F393" s="519"/>
      <c r="G393" s="374" t="s">
        <v>19</v>
      </c>
      <c r="H393" s="375">
        <v>0.3826</v>
      </c>
      <c r="I393" s="376">
        <v>17.670000000000002</v>
      </c>
      <c r="J393" s="376">
        <v>6.76</v>
      </c>
    </row>
    <row r="394" spans="1:10" ht="36" customHeight="1">
      <c r="A394" s="377" t="s">
        <v>12664</v>
      </c>
      <c r="B394" s="378" t="s">
        <v>12948</v>
      </c>
      <c r="C394" s="377" t="s">
        <v>9</v>
      </c>
      <c r="D394" s="377" t="s">
        <v>12949</v>
      </c>
      <c r="E394" s="518" t="s">
        <v>12693</v>
      </c>
      <c r="F394" s="518"/>
      <c r="G394" s="379" t="s">
        <v>27</v>
      </c>
      <c r="H394" s="380">
        <v>4.8166000000000002</v>
      </c>
      <c r="I394" s="381">
        <v>0.79</v>
      </c>
      <c r="J394" s="381">
        <v>3.8</v>
      </c>
    </row>
    <row r="395" spans="1:10" ht="24" customHeight="1">
      <c r="A395" s="377" t="s">
        <v>12664</v>
      </c>
      <c r="B395" s="378" t="s">
        <v>12950</v>
      </c>
      <c r="C395" s="377" t="s">
        <v>9</v>
      </c>
      <c r="D395" s="377" t="s">
        <v>12951</v>
      </c>
      <c r="E395" s="518" t="s">
        <v>12693</v>
      </c>
      <c r="F395" s="518"/>
      <c r="G395" s="379" t="s">
        <v>15</v>
      </c>
      <c r="H395" s="380">
        <v>6.8503999999999996</v>
      </c>
      <c r="I395" s="381">
        <v>15.02</v>
      </c>
      <c r="J395" s="381">
        <v>102.89</v>
      </c>
    </row>
    <row r="396" spans="1:10" ht="36" customHeight="1">
      <c r="A396" s="377" t="s">
        <v>12664</v>
      </c>
      <c r="B396" s="378" t="s">
        <v>12952</v>
      </c>
      <c r="C396" s="377" t="s">
        <v>9</v>
      </c>
      <c r="D396" s="377" t="s">
        <v>12953</v>
      </c>
      <c r="E396" s="518" t="s">
        <v>12693</v>
      </c>
      <c r="F396" s="518"/>
      <c r="G396" s="379" t="s">
        <v>27</v>
      </c>
      <c r="H396" s="380">
        <v>0.54730000000000001</v>
      </c>
      <c r="I396" s="381">
        <v>695.78</v>
      </c>
      <c r="J396" s="381">
        <v>380.8</v>
      </c>
    </row>
    <row r="397" spans="1:10" ht="24" customHeight="1">
      <c r="A397" s="377" t="s">
        <v>12664</v>
      </c>
      <c r="B397" s="378" t="s">
        <v>12954</v>
      </c>
      <c r="C397" s="377" t="s">
        <v>9</v>
      </c>
      <c r="D397" s="377" t="s">
        <v>12955</v>
      </c>
      <c r="E397" s="518" t="s">
        <v>12693</v>
      </c>
      <c r="F397" s="518"/>
      <c r="G397" s="379" t="s">
        <v>12956</v>
      </c>
      <c r="H397" s="380">
        <v>0.88290000000000002</v>
      </c>
      <c r="I397" s="381">
        <v>26.04</v>
      </c>
      <c r="J397" s="381">
        <v>22.99</v>
      </c>
    </row>
    <row r="398" spans="1:10" ht="25.5">
      <c r="A398" s="382"/>
      <c r="B398" s="382"/>
      <c r="C398" s="382"/>
      <c r="D398" s="382"/>
      <c r="E398" s="382" t="s">
        <v>12679</v>
      </c>
      <c r="F398" s="383">
        <v>3.9497989785939369</v>
      </c>
      <c r="G398" s="382" t="s">
        <v>12680</v>
      </c>
      <c r="H398" s="383">
        <v>3.32</v>
      </c>
      <c r="I398" s="382" t="s">
        <v>12681</v>
      </c>
      <c r="J398" s="383">
        <v>7.27</v>
      </c>
    </row>
    <row r="399" spans="1:10" ht="13.5" thickBot="1">
      <c r="A399" s="382"/>
      <c r="B399" s="382"/>
      <c r="C399" s="382"/>
      <c r="D399" s="382"/>
      <c r="E399" s="382" t="s">
        <v>12682</v>
      </c>
      <c r="F399" s="383">
        <v>146.82</v>
      </c>
      <c r="G399" s="382"/>
      <c r="H399" s="515" t="s">
        <v>12683</v>
      </c>
      <c r="I399" s="515"/>
      <c r="J399" s="383">
        <v>666.73</v>
      </c>
    </row>
    <row r="400" spans="1:10" ht="0.95" customHeight="1" thickTop="1">
      <c r="A400" s="384"/>
      <c r="B400" s="384"/>
      <c r="C400" s="384"/>
      <c r="D400" s="384"/>
      <c r="E400" s="384"/>
      <c r="F400" s="384"/>
      <c r="G400" s="384"/>
      <c r="H400" s="384"/>
      <c r="I400" s="384"/>
      <c r="J400" s="384"/>
    </row>
    <row r="401" spans="1:10" ht="18" customHeight="1">
      <c r="A401" s="364" t="s">
        <v>12957</v>
      </c>
      <c r="B401" s="365" t="s">
        <v>12651</v>
      </c>
      <c r="C401" s="364" t="s">
        <v>12652</v>
      </c>
      <c r="D401" s="364" t="s">
        <v>12653</v>
      </c>
      <c r="E401" s="516" t="s">
        <v>12654</v>
      </c>
      <c r="F401" s="516"/>
      <c r="G401" s="366" t="s">
        <v>12655</v>
      </c>
      <c r="H401" s="365" t="s">
        <v>12656</v>
      </c>
      <c r="I401" s="365" t="s">
        <v>12657</v>
      </c>
      <c r="J401" s="365" t="s">
        <v>12658</v>
      </c>
    </row>
    <row r="402" spans="1:10" ht="48" customHeight="1">
      <c r="A402" s="367" t="s">
        <v>12659</v>
      </c>
      <c r="B402" s="368" t="s">
        <v>12958</v>
      </c>
      <c r="C402" s="367" t="s">
        <v>9</v>
      </c>
      <c r="D402" s="367" t="s">
        <v>3896</v>
      </c>
      <c r="E402" s="517" t="s">
        <v>12947</v>
      </c>
      <c r="F402" s="517"/>
      <c r="G402" s="369" t="s">
        <v>12728</v>
      </c>
      <c r="H402" s="370">
        <v>1</v>
      </c>
      <c r="I402" s="371">
        <v>562.99</v>
      </c>
      <c r="J402" s="371">
        <v>562.99</v>
      </c>
    </row>
    <row r="403" spans="1:10" ht="24" customHeight="1">
      <c r="A403" s="372" t="s">
        <v>12662</v>
      </c>
      <c r="B403" s="373" t="s">
        <v>12813</v>
      </c>
      <c r="C403" s="372" t="s">
        <v>9</v>
      </c>
      <c r="D403" s="372" t="s">
        <v>35</v>
      </c>
      <c r="E403" s="519" t="s">
        <v>12661</v>
      </c>
      <c r="F403" s="519"/>
      <c r="G403" s="374" t="s">
        <v>19</v>
      </c>
      <c r="H403" s="375">
        <v>0.96</v>
      </c>
      <c r="I403" s="376">
        <v>17.670000000000002</v>
      </c>
      <c r="J403" s="376">
        <v>16.96</v>
      </c>
    </row>
    <row r="404" spans="1:10" ht="24" customHeight="1">
      <c r="A404" s="372" t="s">
        <v>12662</v>
      </c>
      <c r="B404" s="373" t="s">
        <v>12771</v>
      </c>
      <c r="C404" s="372" t="s">
        <v>9</v>
      </c>
      <c r="D404" s="372" t="s">
        <v>21</v>
      </c>
      <c r="E404" s="519" t="s">
        <v>12661</v>
      </c>
      <c r="F404" s="519"/>
      <c r="G404" s="374" t="s">
        <v>19</v>
      </c>
      <c r="H404" s="375">
        <v>0.48</v>
      </c>
      <c r="I404" s="376">
        <v>14.02</v>
      </c>
      <c r="J404" s="376">
        <v>6.72</v>
      </c>
    </row>
    <row r="405" spans="1:10" ht="48" customHeight="1">
      <c r="A405" s="377" t="s">
        <v>12664</v>
      </c>
      <c r="B405" s="378" t="s">
        <v>12959</v>
      </c>
      <c r="C405" s="377" t="s">
        <v>9</v>
      </c>
      <c r="D405" s="377" t="s">
        <v>12960</v>
      </c>
      <c r="E405" s="518" t="s">
        <v>12693</v>
      </c>
      <c r="F405" s="518"/>
      <c r="G405" s="379" t="s">
        <v>27</v>
      </c>
      <c r="H405" s="380">
        <v>0.55600000000000005</v>
      </c>
      <c r="I405" s="381">
        <v>951.11</v>
      </c>
      <c r="J405" s="381">
        <v>528.80999999999995</v>
      </c>
    </row>
    <row r="406" spans="1:10" ht="36" customHeight="1">
      <c r="A406" s="377" t="s">
        <v>12664</v>
      </c>
      <c r="B406" s="378" t="s">
        <v>12961</v>
      </c>
      <c r="C406" s="377" t="s">
        <v>9</v>
      </c>
      <c r="D406" s="377" t="s">
        <v>12962</v>
      </c>
      <c r="E406" s="518" t="s">
        <v>12693</v>
      </c>
      <c r="F406" s="518"/>
      <c r="G406" s="379" t="s">
        <v>27</v>
      </c>
      <c r="H406" s="380">
        <v>7.3</v>
      </c>
      <c r="I406" s="381">
        <v>0.12</v>
      </c>
      <c r="J406" s="381">
        <v>0.87</v>
      </c>
    </row>
    <row r="407" spans="1:10" ht="24" customHeight="1">
      <c r="A407" s="377" t="s">
        <v>12664</v>
      </c>
      <c r="B407" s="378" t="s">
        <v>12963</v>
      </c>
      <c r="C407" s="377" t="s">
        <v>9</v>
      </c>
      <c r="D407" s="377" t="s">
        <v>12964</v>
      </c>
      <c r="E407" s="518" t="s">
        <v>12693</v>
      </c>
      <c r="F407" s="518"/>
      <c r="G407" s="379" t="s">
        <v>27</v>
      </c>
      <c r="H407" s="380">
        <v>0.56000000000000005</v>
      </c>
      <c r="I407" s="381">
        <v>17.2</v>
      </c>
      <c r="J407" s="381">
        <v>9.6300000000000008</v>
      </c>
    </row>
    <row r="408" spans="1:10" ht="25.5">
      <c r="A408" s="382"/>
      <c r="B408" s="382"/>
      <c r="C408" s="382"/>
      <c r="D408" s="382"/>
      <c r="E408" s="382" t="s">
        <v>12679</v>
      </c>
      <c r="F408" s="383">
        <v>9.9152450287949581</v>
      </c>
      <c r="G408" s="382" t="s">
        <v>12680</v>
      </c>
      <c r="H408" s="383">
        <v>8.33</v>
      </c>
      <c r="I408" s="382" t="s">
        <v>12681</v>
      </c>
      <c r="J408" s="383">
        <v>18.25</v>
      </c>
    </row>
    <row r="409" spans="1:10" ht="13.5" thickBot="1">
      <c r="A409" s="382"/>
      <c r="B409" s="382"/>
      <c r="C409" s="382"/>
      <c r="D409" s="382"/>
      <c r="E409" s="382" t="s">
        <v>12682</v>
      </c>
      <c r="F409" s="383">
        <v>158.97999999999999</v>
      </c>
      <c r="G409" s="382"/>
      <c r="H409" s="515" t="s">
        <v>12683</v>
      </c>
      <c r="I409" s="515"/>
      <c r="J409" s="383">
        <v>721.97</v>
      </c>
    </row>
    <row r="410" spans="1:10" ht="0.95" customHeight="1" thickTop="1">
      <c r="A410" s="384"/>
      <c r="B410" s="384"/>
      <c r="C410" s="384"/>
      <c r="D410" s="384"/>
      <c r="E410" s="384"/>
      <c r="F410" s="384"/>
      <c r="G410" s="384"/>
      <c r="H410" s="384"/>
      <c r="I410" s="384"/>
      <c r="J410" s="384"/>
    </row>
    <row r="411" spans="1:10" ht="18" customHeight="1">
      <c r="A411" s="364" t="s">
        <v>12965</v>
      </c>
      <c r="B411" s="365" t="s">
        <v>12651</v>
      </c>
      <c r="C411" s="364" t="s">
        <v>12652</v>
      </c>
      <c r="D411" s="364" t="s">
        <v>12653</v>
      </c>
      <c r="E411" s="516" t="s">
        <v>12654</v>
      </c>
      <c r="F411" s="516"/>
      <c r="G411" s="366" t="s">
        <v>12655</v>
      </c>
      <c r="H411" s="365" t="s">
        <v>12656</v>
      </c>
      <c r="I411" s="365" t="s">
        <v>12657</v>
      </c>
      <c r="J411" s="365" t="s">
        <v>12658</v>
      </c>
    </row>
    <row r="412" spans="1:10" ht="36" customHeight="1">
      <c r="A412" s="367" t="s">
        <v>12659</v>
      </c>
      <c r="B412" s="368" t="s">
        <v>12966</v>
      </c>
      <c r="C412" s="367" t="s">
        <v>9</v>
      </c>
      <c r="D412" s="367" t="s">
        <v>3893</v>
      </c>
      <c r="E412" s="517" t="s">
        <v>12947</v>
      </c>
      <c r="F412" s="517"/>
      <c r="G412" s="369" t="s">
        <v>12728</v>
      </c>
      <c r="H412" s="370">
        <v>1</v>
      </c>
      <c r="I412" s="371">
        <v>789.93</v>
      </c>
      <c r="J412" s="371">
        <v>789.93</v>
      </c>
    </row>
    <row r="413" spans="1:10" ht="24" customHeight="1">
      <c r="A413" s="372" t="s">
        <v>12662</v>
      </c>
      <c r="B413" s="373" t="s">
        <v>12771</v>
      </c>
      <c r="C413" s="372" t="s">
        <v>9</v>
      </c>
      <c r="D413" s="372" t="s">
        <v>21</v>
      </c>
      <c r="E413" s="519" t="s">
        <v>12661</v>
      </c>
      <c r="F413" s="519"/>
      <c r="G413" s="374" t="s">
        <v>19</v>
      </c>
      <c r="H413" s="375">
        <v>0.85299999999999998</v>
      </c>
      <c r="I413" s="376">
        <v>14.02</v>
      </c>
      <c r="J413" s="376">
        <v>11.95</v>
      </c>
    </row>
    <row r="414" spans="1:10" ht="24" customHeight="1">
      <c r="A414" s="372" t="s">
        <v>12662</v>
      </c>
      <c r="B414" s="373" t="s">
        <v>12813</v>
      </c>
      <c r="C414" s="372" t="s">
        <v>9</v>
      </c>
      <c r="D414" s="372" t="s">
        <v>35</v>
      </c>
      <c r="E414" s="519" t="s">
        <v>12661</v>
      </c>
      <c r="F414" s="519"/>
      <c r="G414" s="374" t="s">
        <v>19</v>
      </c>
      <c r="H414" s="375">
        <v>1.7070000000000001</v>
      </c>
      <c r="I414" s="376">
        <v>17.670000000000002</v>
      </c>
      <c r="J414" s="376">
        <v>30.16</v>
      </c>
    </row>
    <row r="415" spans="1:10" ht="36" customHeight="1">
      <c r="A415" s="377" t="s">
        <v>12664</v>
      </c>
      <c r="B415" s="378" t="s">
        <v>12967</v>
      </c>
      <c r="C415" s="377" t="s">
        <v>9</v>
      </c>
      <c r="D415" s="377" t="s">
        <v>12968</v>
      </c>
      <c r="E415" s="518" t="s">
        <v>12693</v>
      </c>
      <c r="F415" s="518"/>
      <c r="G415" s="379" t="s">
        <v>27</v>
      </c>
      <c r="H415" s="380">
        <v>2.0832999999999999</v>
      </c>
      <c r="I415" s="381">
        <v>347.27</v>
      </c>
      <c r="J415" s="381">
        <v>723.46</v>
      </c>
    </row>
    <row r="416" spans="1:10" ht="36" customHeight="1">
      <c r="A416" s="377" t="s">
        <v>12664</v>
      </c>
      <c r="B416" s="378" t="s">
        <v>12961</v>
      </c>
      <c r="C416" s="377" t="s">
        <v>9</v>
      </c>
      <c r="D416" s="377" t="s">
        <v>12962</v>
      </c>
      <c r="E416" s="518" t="s">
        <v>12693</v>
      </c>
      <c r="F416" s="518"/>
      <c r="G416" s="379" t="s">
        <v>27</v>
      </c>
      <c r="H416" s="380">
        <v>24.4</v>
      </c>
      <c r="I416" s="381">
        <v>0.12</v>
      </c>
      <c r="J416" s="381">
        <v>2.92</v>
      </c>
    </row>
    <row r="417" spans="1:10" ht="24" customHeight="1">
      <c r="A417" s="377" t="s">
        <v>12664</v>
      </c>
      <c r="B417" s="378" t="s">
        <v>12963</v>
      </c>
      <c r="C417" s="377" t="s">
        <v>9</v>
      </c>
      <c r="D417" s="377" t="s">
        <v>12964</v>
      </c>
      <c r="E417" s="518" t="s">
        <v>12693</v>
      </c>
      <c r="F417" s="518"/>
      <c r="G417" s="379" t="s">
        <v>27</v>
      </c>
      <c r="H417" s="380">
        <v>1.2466999999999999</v>
      </c>
      <c r="I417" s="381">
        <v>17.2</v>
      </c>
      <c r="J417" s="381">
        <v>21.44</v>
      </c>
    </row>
    <row r="418" spans="1:10" ht="25.5">
      <c r="A418" s="382"/>
      <c r="B418" s="382"/>
      <c r="C418" s="382"/>
      <c r="D418" s="382"/>
      <c r="E418" s="382" t="s">
        <v>12679</v>
      </c>
      <c r="F418" s="383">
        <v>17.630120612843637</v>
      </c>
      <c r="G418" s="382" t="s">
        <v>12680</v>
      </c>
      <c r="H418" s="383">
        <v>14.82</v>
      </c>
      <c r="I418" s="382" t="s">
        <v>12681</v>
      </c>
      <c r="J418" s="383">
        <v>32.450000000000003</v>
      </c>
    </row>
    <row r="419" spans="1:10" ht="13.5" thickBot="1">
      <c r="A419" s="382"/>
      <c r="B419" s="382"/>
      <c r="C419" s="382"/>
      <c r="D419" s="382"/>
      <c r="E419" s="382" t="s">
        <v>12682</v>
      </c>
      <c r="F419" s="383">
        <v>223.07</v>
      </c>
      <c r="G419" s="382"/>
      <c r="H419" s="515" t="s">
        <v>12683</v>
      </c>
      <c r="I419" s="515"/>
      <c r="J419" s="383">
        <v>1013</v>
      </c>
    </row>
    <row r="420" spans="1:10" ht="0.95" customHeight="1" thickTop="1">
      <c r="A420" s="384"/>
      <c r="B420" s="384"/>
      <c r="C420" s="384"/>
      <c r="D420" s="384"/>
      <c r="E420" s="384"/>
      <c r="F420" s="384"/>
      <c r="G420" s="384"/>
      <c r="H420" s="384"/>
      <c r="I420" s="384"/>
      <c r="J420" s="384"/>
    </row>
    <row r="421" spans="1:10" ht="18" customHeight="1">
      <c r="A421" s="364" t="s">
        <v>12969</v>
      </c>
      <c r="B421" s="365" t="s">
        <v>12651</v>
      </c>
      <c r="C421" s="364" t="s">
        <v>12652</v>
      </c>
      <c r="D421" s="364" t="s">
        <v>12653</v>
      </c>
      <c r="E421" s="516" t="s">
        <v>12654</v>
      </c>
      <c r="F421" s="516"/>
      <c r="G421" s="366" t="s">
        <v>12655</v>
      </c>
      <c r="H421" s="365" t="s">
        <v>12656</v>
      </c>
      <c r="I421" s="365" t="s">
        <v>12657</v>
      </c>
      <c r="J421" s="365" t="s">
        <v>12658</v>
      </c>
    </row>
    <row r="422" spans="1:10" ht="36" customHeight="1">
      <c r="A422" s="367" t="s">
        <v>12659</v>
      </c>
      <c r="B422" s="368" t="s">
        <v>12970</v>
      </c>
      <c r="C422" s="367" t="s">
        <v>9</v>
      </c>
      <c r="D422" s="367" t="s">
        <v>2619</v>
      </c>
      <c r="E422" s="517" t="s">
        <v>12971</v>
      </c>
      <c r="F422" s="517"/>
      <c r="G422" s="369" t="s">
        <v>12734</v>
      </c>
      <c r="H422" s="370">
        <v>1</v>
      </c>
      <c r="I422" s="371">
        <v>598.4</v>
      </c>
      <c r="J422" s="371">
        <v>598.4</v>
      </c>
    </row>
    <row r="423" spans="1:10" ht="36" customHeight="1">
      <c r="A423" s="372" t="s">
        <v>12662</v>
      </c>
      <c r="B423" s="373" t="s">
        <v>12972</v>
      </c>
      <c r="C423" s="372" t="s">
        <v>9</v>
      </c>
      <c r="D423" s="372" t="s">
        <v>6769</v>
      </c>
      <c r="E423" s="519" t="s">
        <v>12733</v>
      </c>
      <c r="F423" s="519"/>
      <c r="G423" s="374" t="s">
        <v>12734</v>
      </c>
      <c r="H423" s="375">
        <v>1.2130000000000001</v>
      </c>
      <c r="I423" s="376">
        <v>367.28</v>
      </c>
      <c r="J423" s="376">
        <v>445.51</v>
      </c>
    </row>
    <row r="424" spans="1:10" ht="24" customHeight="1">
      <c r="A424" s="372" t="s">
        <v>12662</v>
      </c>
      <c r="B424" s="373" t="s">
        <v>12736</v>
      </c>
      <c r="C424" s="372" t="s">
        <v>9</v>
      </c>
      <c r="D424" s="372" t="s">
        <v>34</v>
      </c>
      <c r="E424" s="519" t="s">
        <v>12661</v>
      </c>
      <c r="F424" s="519"/>
      <c r="G424" s="374" t="s">
        <v>19</v>
      </c>
      <c r="H424" s="375">
        <v>2.2559999999999998</v>
      </c>
      <c r="I424" s="376">
        <v>17.48</v>
      </c>
      <c r="J424" s="376">
        <v>39.43</v>
      </c>
    </row>
    <row r="425" spans="1:10" ht="24" customHeight="1">
      <c r="A425" s="372" t="s">
        <v>12662</v>
      </c>
      <c r="B425" s="373" t="s">
        <v>12813</v>
      </c>
      <c r="C425" s="372" t="s">
        <v>9</v>
      </c>
      <c r="D425" s="372" t="s">
        <v>35</v>
      </c>
      <c r="E425" s="519" t="s">
        <v>12661</v>
      </c>
      <c r="F425" s="519"/>
      <c r="G425" s="374" t="s">
        <v>19</v>
      </c>
      <c r="H425" s="375">
        <v>1.9830000000000001</v>
      </c>
      <c r="I425" s="376">
        <v>17.670000000000002</v>
      </c>
      <c r="J425" s="376">
        <v>35.03</v>
      </c>
    </row>
    <row r="426" spans="1:10" ht="24" customHeight="1">
      <c r="A426" s="372" t="s">
        <v>12662</v>
      </c>
      <c r="B426" s="373" t="s">
        <v>12771</v>
      </c>
      <c r="C426" s="372" t="s">
        <v>9</v>
      </c>
      <c r="D426" s="372" t="s">
        <v>21</v>
      </c>
      <c r="E426" s="519" t="s">
        <v>12661</v>
      </c>
      <c r="F426" s="519"/>
      <c r="G426" s="374" t="s">
        <v>19</v>
      </c>
      <c r="H426" s="375">
        <v>4.2389999999999999</v>
      </c>
      <c r="I426" s="376">
        <v>14.02</v>
      </c>
      <c r="J426" s="376">
        <v>59.43</v>
      </c>
    </row>
    <row r="427" spans="1:10" ht="24" customHeight="1">
      <c r="A427" s="377" t="s">
        <v>12664</v>
      </c>
      <c r="B427" s="378" t="s">
        <v>12973</v>
      </c>
      <c r="C427" s="377" t="s">
        <v>9</v>
      </c>
      <c r="D427" s="377" t="s">
        <v>12974</v>
      </c>
      <c r="E427" s="518" t="s">
        <v>12693</v>
      </c>
      <c r="F427" s="518"/>
      <c r="G427" s="379" t="s">
        <v>15</v>
      </c>
      <c r="H427" s="380">
        <v>2.5</v>
      </c>
      <c r="I427" s="381">
        <v>5.32</v>
      </c>
      <c r="J427" s="381">
        <v>13.3</v>
      </c>
    </row>
    <row r="428" spans="1:10" ht="24" customHeight="1">
      <c r="A428" s="377" t="s">
        <v>12664</v>
      </c>
      <c r="B428" s="378" t="s">
        <v>12975</v>
      </c>
      <c r="C428" s="377" t="s">
        <v>9</v>
      </c>
      <c r="D428" s="377" t="s">
        <v>12976</v>
      </c>
      <c r="E428" s="518" t="s">
        <v>12693</v>
      </c>
      <c r="F428" s="518"/>
      <c r="G428" s="379" t="s">
        <v>15</v>
      </c>
      <c r="H428" s="380">
        <v>2</v>
      </c>
      <c r="I428" s="381">
        <v>2.85</v>
      </c>
      <c r="J428" s="381">
        <v>5.7</v>
      </c>
    </row>
    <row r="429" spans="1:10" ht="25.5">
      <c r="A429" s="382"/>
      <c r="B429" s="382"/>
      <c r="C429" s="382"/>
      <c r="D429" s="382"/>
      <c r="E429" s="382" t="s">
        <v>12679</v>
      </c>
      <c r="F429" s="383">
        <v>83.168532000434638</v>
      </c>
      <c r="G429" s="382" t="s">
        <v>12680</v>
      </c>
      <c r="H429" s="383">
        <v>69.91</v>
      </c>
      <c r="I429" s="382" t="s">
        <v>12681</v>
      </c>
      <c r="J429" s="383">
        <v>153.08000000000001</v>
      </c>
    </row>
    <row r="430" spans="1:10" ht="13.5" thickBot="1">
      <c r="A430" s="382"/>
      <c r="B430" s="382"/>
      <c r="C430" s="382"/>
      <c r="D430" s="382"/>
      <c r="E430" s="382" t="s">
        <v>12682</v>
      </c>
      <c r="F430" s="383">
        <v>168.98</v>
      </c>
      <c r="G430" s="382"/>
      <c r="H430" s="515" t="s">
        <v>12683</v>
      </c>
      <c r="I430" s="515"/>
      <c r="J430" s="383">
        <v>767.38</v>
      </c>
    </row>
    <row r="431" spans="1:10" ht="0.95" customHeight="1" thickTop="1">
      <c r="A431" s="384"/>
      <c r="B431" s="384"/>
      <c r="C431" s="384"/>
      <c r="D431" s="384"/>
      <c r="E431" s="384"/>
      <c r="F431" s="384"/>
      <c r="G431" s="384"/>
      <c r="H431" s="384"/>
      <c r="I431" s="384"/>
      <c r="J431" s="384"/>
    </row>
    <row r="432" spans="1:10" ht="18" customHeight="1">
      <c r="A432" s="364" t="s">
        <v>12977</v>
      </c>
      <c r="B432" s="365" t="s">
        <v>12651</v>
      </c>
      <c r="C432" s="364" t="s">
        <v>12652</v>
      </c>
      <c r="D432" s="364" t="s">
        <v>12653</v>
      </c>
      <c r="E432" s="516" t="s">
        <v>12654</v>
      </c>
      <c r="F432" s="516"/>
      <c r="G432" s="366" t="s">
        <v>12655</v>
      </c>
      <c r="H432" s="365" t="s">
        <v>12656</v>
      </c>
      <c r="I432" s="365" t="s">
        <v>12657</v>
      </c>
      <c r="J432" s="365" t="s">
        <v>12658</v>
      </c>
    </row>
    <row r="433" spans="1:10" ht="36" customHeight="1">
      <c r="A433" s="367" t="s">
        <v>12659</v>
      </c>
      <c r="B433" s="368" t="s">
        <v>12978</v>
      </c>
      <c r="C433" s="367" t="s">
        <v>9</v>
      </c>
      <c r="D433" s="367" t="s">
        <v>6211</v>
      </c>
      <c r="E433" s="517" t="s">
        <v>12857</v>
      </c>
      <c r="F433" s="517"/>
      <c r="G433" s="369" t="s">
        <v>12728</v>
      </c>
      <c r="H433" s="370">
        <v>1</v>
      </c>
      <c r="I433" s="371">
        <v>566.95000000000005</v>
      </c>
      <c r="J433" s="371">
        <v>566.95000000000005</v>
      </c>
    </row>
    <row r="434" spans="1:10" ht="36" customHeight="1">
      <c r="A434" s="372" t="s">
        <v>12662</v>
      </c>
      <c r="B434" s="373" t="s">
        <v>12729</v>
      </c>
      <c r="C434" s="372" t="s">
        <v>9</v>
      </c>
      <c r="D434" s="372" t="s">
        <v>1894</v>
      </c>
      <c r="E434" s="519" t="s">
        <v>12730</v>
      </c>
      <c r="F434" s="519"/>
      <c r="G434" s="374" t="s">
        <v>32</v>
      </c>
      <c r="H434" s="375">
        <v>8.8999999999999996E-2</v>
      </c>
      <c r="I434" s="376">
        <v>16.260000000000002</v>
      </c>
      <c r="J434" s="376">
        <v>1.44</v>
      </c>
    </row>
    <row r="435" spans="1:10" ht="36" customHeight="1">
      <c r="A435" s="372" t="s">
        <v>12662</v>
      </c>
      <c r="B435" s="373" t="s">
        <v>12731</v>
      </c>
      <c r="C435" s="372" t="s">
        <v>9</v>
      </c>
      <c r="D435" s="372" t="s">
        <v>1895</v>
      </c>
      <c r="E435" s="519" t="s">
        <v>12730</v>
      </c>
      <c r="F435" s="519"/>
      <c r="G435" s="374" t="s">
        <v>47</v>
      </c>
      <c r="H435" s="375">
        <v>1.3160000000000001</v>
      </c>
      <c r="I435" s="376">
        <v>13.53</v>
      </c>
      <c r="J435" s="376">
        <v>17.8</v>
      </c>
    </row>
    <row r="436" spans="1:10" ht="24" customHeight="1">
      <c r="A436" s="372" t="s">
        <v>12662</v>
      </c>
      <c r="B436" s="373" t="s">
        <v>12979</v>
      </c>
      <c r="C436" s="372" t="s">
        <v>9</v>
      </c>
      <c r="D436" s="372" t="s">
        <v>135</v>
      </c>
      <c r="E436" s="519" t="s">
        <v>12661</v>
      </c>
      <c r="F436" s="519"/>
      <c r="G436" s="374" t="s">
        <v>19</v>
      </c>
      <c r="H436" s="375">
        <v>1.405</v>
      </c>
      <c r="I436" s="376">
        <v>17.899999999999999</v>
      </c>
      <c r="J436" s="376">
        <v>25.14</v>
      </c>
    </row>
    <row r="437" spans="1:10" ht="24" customHeight="1">
      <c r="A437" s="372" t="s">
        <v>12662</v>
      </c>
      <c r="B437" s="373" t="s">
        <v>12771</v>
      </c>
      <c r="C437" s="372" t="s">
        <v>9</v>
      </c>
      <c r="D437" s="372" t="s">
        <v>21</v>
      </c>
      <c r="E437" s="519" t="s">
        <v>12661</v>
      </c>
      <c r="F437" s="519"/>
      <c r="G437" s="374" t="s">
        <v>19</v>
      </c>
      <c r="H437" s="375">
        <v>0.70199999999999996</v>
      </c>
      <c r="I437" s="376">
        <v>14.02</v>
      </c>
      <c r="J437" s="376">
        <v>9.84</v>
      </c>
    </row>
    <row r="438" spans="1:10" ht="24" customHeight="1">
      <c r="A438" s="377" t="s">
        <v>12664</v>
      </c>
      <c r="B438" s="378" t="s">
        <v>12980</v>
      </c>
      <c r="C438" s="377" t="s">
        <v>9</v>
      </c>
      <c r="D438" s="377" t="s">
        <v>12981</v>
      </c>
      <c r="E438" s="518" t="s">
        <v>12693</v>
      </c>
      <c r="F438" s="518"/>
      <c r="G438" s="379" t="s">
        <v>17</v>
      </c>
      <c r="H438" s="380">
        <v>0.53</v>
      </c>
      <c r="I438" s="381">
        <v>34.409999999999997</v>
      </c>
      <c r="J438" s="381">
        <v>18.23</v>
      </c>
    </row>
    <row r="439" spans="1:10" ht="24" customHeight="1">
      <c r="A439" s="377" t="s">
        <v>12664</v>
      </c>
      <c r="B439" s="378" t="s">
        <v>12982</v>
      </c>
      <c r="C439" s="377" t="s">
        <v>9</v>
      </c>
      <c r="D439" s="377" t="s">
        <v>12983</v>
      </c>
      <c r="E439" s="518" t="s">
        <v>12693</v>
      </c>
      <c r="F439" s="518"/>
      <c r="G439" s="379" t="s">
        <v>17</v>
      </c>
      <c r="H439" s="380">
        <v>0.97</v>
      </c>
      <c r="I439" s="381">
        <v>2.75</v>
      </c>
      <c r="J439" s="381">
        <v>2.66</v>
      </c>
    </row>
    <row r="440" spans="1:10" ht="36" customHeight="1">
      <c r="A440" s="377" t="s">
        <v>12664</v>
      </c>
      <c r="B440" s="378" t="s">
        <v>12984</v>
      </c>
      <c r="C440" s="377" t="s">
        <v>9</v>
      </c>
      <c r="D440" s="377" t="s">
        <v>12985</v>
      </c>
      <c r="E440" s="518" t="s">
        <v>12693</v>
      </c>
      <c r="F440" s="518"/>
      <c r="G440" s="379" t="s">
        <v>12728</v>
      </c>
      <c r="H440" s="380">
        <v>1.05</v>
      </c>
      <c r="I440" s="381">
        <v>468.42</v>
      </c>
      <c r="J440" s="381">
        <v>491.84</v>
      </c>
    </row>
    <row r="441" spans="1:10" ht="25.5">
      <c r="A441" s="382"/>
      <c r="B441" s="382"/>
      <c r="C441" s="382"/>
      <c r="D441" s="382"/>
      <c r="E441" s="382" t="s">
        <v>12679</v>
      </c>
      <c r="F441" s="383">
        <v>22.682820819298055</v>
      </c>
      <c r="G441" s="382" t="s">
        <v>12680</v>
      </c>
      <c r="H441" s="383">
        <v>19.07</v>
      </c>
      <c r="I441" s="382" t="s">
        <v>12681</v>
      </c>
      <c r="J441" s="383">
        <v>41.75</v>
      </c>
    </row>
    <row r="442" spans="1:10" ht="13.5" thickBot="1">
      <c r="A442" s="382"/>
      <c r="B442" s="382"/>
      <c r="C442" s="382"/>
      <c r="D442" s="382"/>
      <c r="E442" s="382" t="s">
        <v>12682</v>
      </c>
      <c r="F442" s="383">
        <v>160.1</v>
      </c>
      <c r="G442" s="382"/>
      <c r="H442" s="515" t="s">
        <v>12683</v>
      </c>
      <c r="I442" s="515"/>
      <c r="J442" s="383">
        <v>727.05</v>
      </c>
    </row>
    <row r="443" spans="1:10" ht="0.95" customHeight="1" thickTop="1">
      <c r="A443" s="384"/>
      <c r="B443" s="384"/>
      <c r="C443" s="384"/>
      <c r="D443" s="384"/>
      <c r="E443" s="384"/>
      <c r="F443" s="384"/>
      <c r="G443" s="384"/>
      <c r="H443" s="384"/>
      <c r="I443" s="384"/>
      <c r="J443" s="384"/>
    </row>
    <row r="444" spans="1:10" ht="18" customHeight="1">
      <c r="A444" s="364" t="s">
        <v>12986</v>
      </c>
      <c r="B444" s="365" t="s">
        <v>12651</v>
      </c>
      <c r="C444" s="364" t="s">
        <v>12652</v>
      </c>
      <c r="D444" s="364" t="s">
        <v>12653</v>
      </c>
      <c r="E444" s="516" t="s">
        <v>12654</v>
      </c>
      <c r="F444" s="516"/>
      <c r="G444" s="366" t="s">
        <v>12655</v>
      </c>
      <c r="H444" s="365" t="s">
        <v>12656</v>
      </c>
      <c r="I444" s="365" t="s">
        <v>12657</v>
      </c>
      <c r="J444" s="365" t="s">
        <v>12658</v>
      </c>
    </row>
    <row r="445" spans="1:10" ht="24" customHeight="1">
      <c r="A445" s="367" t="s">
        <v>12659</v>
      </c>
      <c r="B445" s="368" t="s">
        <v>12987</v>
      </c>
      <c r="C445" s="367" t="s">
        <v>9</v>
      </c>
      <c r="D445" s="367" t="s">
        <v>25</v>
      </c>
      <c r="E445" s="517" t="s">
        <v>12874</v>
      </c>
      <c r="F445" s="517"/>
      <c r="G445" s="369" t="s">
        <v>12728</v>
      </c>
      <c r="H445" s="370">
        <v>1</v>
      </c>
      <c r="I445" s="371">
        <v>11.44</v>
      </c>
      <c r="J445" s="371">
        <v>11.44</v>
      </c>
    </row>
    <row r="446" spans="1:10" ht="24" customHeight="1">
      <c r="A446" s="372" t="s">
        <v>12662</v>
      </c>
      <c r="B446" s="373" t="s">
        <v>12771</v>
      </c>
      <c r="C446" s="372" t="s">
        <v>9</v>
      </c>
      <c r="D446" s="372" t="s">
        <v>21</v>
      </c>
      <c r="E446" s="519" t="s">
        <v>12661</v>
      </c>
      <c r="F446" s="519"/>
      <c r="G446" s="374" t="s">
        <v>19</v>
      </c>
      <c r="H446" s="375">
        <v>6.9000000000000006E-2</v>
      </c>
      <c r="I446" s="376">
        <v>14.02</v>
      </c>
      <c r="J446" s="376">
        <v>0.96</v>
      </c>
    </row>
    <row r="447" spans="1:10" ht="24" customHeight="1">
      <c r="A447" s="372" t="s">
        <v>12662</v>
      </c>
      <c r="B447" s="373" t="s">
        <v>12875</v>
      </c>
      <c r="C447" s="372" t="s">
        <v>9</v>
      </c>
      <c r="D447" s="372" t="s">
        <v>163</v>
      </c>
      <c r="E447" s="519" t="s">
        <v>12661</v>
      </c>
      <c r="F447" s="519"/>
      <c r="G447" s="374" t="s">
        <v>19</v>
      </c>
      <c r="H447" s="375">
        <v>0.187</v>
      </c>
      <c r="I447" s="376">
        <v>18.68</v>
      </c>
      <c r="J447" s="376">
        <v>3.49</v>
      </c>
    </row>
    <row r="448" spans="1:10" ht="24" customHeight="1">
      <c r="A448" s="377" t="s">
        <v>12664</v>
      </c>
      <c r="B448" s="378" t="s">
        <v>12988</v>
      </c>
      <c r="C448" s="377" t="s">
        <v>9</v>
      </c>
      <c r="D448" s="377" t="s">
        <v>12989</v>
      </c>
      <c r="E448" s="518" t="s">
        <v>12693</v>
      </c>
      <c r="F448" s="518"/>
      <c r="G448" s="379" t="s">
        <v>44</v>
      </c>
      <c r="H448" s="380">
        <v>0.33</v>
      </c>
      <c r="I448" s="381">
        <v>21.21</v>
      </c>
      <c r="J448" s="381">
        <v>6.99</v>
      </c>
    </row>
    <row r="449" spans="1:10" ht="25.5">
      <c r="A449" s="382"/>
      <c r="B449" s="382"/>
      <c r="C449" s="382"/>
      <c r="D449" s="382"/>
      <c r="E449" s="382" t="s">
        <v>12679</v>
      </c>
      <c r="F449" s="383">
        <v>1.7874606106704336</v>
      </c>
      <c r="G449" s="382" t="s">
        <v>12680</v>
      </c>
      <c r="H449" s="383">
        <v>1.5</v>
      </c>
      <c r="I449" s="382" t="s">
        <v>12681</v>
      </c>
      <c r="J449" s="383">
        <v>3.29</v>
      </c>
    </row>
    <row r="450" spans="1:10" ht="13.5" thickBot="1">
      <c r="A450" s="382"/>
      <c r="B450" s="382"/>
      <c r="C450" s="382"/>
      <c r="D450" s="382"/>
      <c r="E450" s="382" t="s">
        <v>12682</v>
      </c>
      <c r="F450" s="383">
        <v>3.23</v>
      </c>
      <c r="G450" s="382"/>
      <c r="H450" s="515" t="s">
        <v>12683</v>
      </c>
      <c r="I450" s="515"/>
      <c r="J450" s="383">
        <v>14.67</v>
      </c>
    </row>
    <row r="451" spans="1:10" ht="0.95" customHeight="1" thickTop="1">
      <c r="A451" s="384"/>
      <c r="B451" s="384"/>
      <c r="C451" s="384"/>
      <c r="D451" s="384"/>
      <c r="E451" s="384"/>
      <c r="F451" s="384"/>
      <c r="G451" s="384"/>
      <c r="H451" s="384"/>
      <c r="I451" s="384"/>
      <c r="J451" s="384"/>
    </row>
    <row r="452" spans="1:10" ht="18" customHeight="1">
      <c r="A452" s="364" t="s">
        <v>12990</v>
      </c>
      <c r="B452" s="365" t="s">
        <v>12651</v>
      </c>
      <c r="C452" s="364" t="s">
        <v>12652</v>
      </c>
      <c r="D452" s="364" t="s">
        <v>12653</v>
      </c>
      <c r="E452" s="516" t="s">
        <v>12654</v>
      </c>
      <c r="F452" s="516"/>
      <c r="G452" s="366" t="s">
        <v>12655</v>
      </c>
      <c r="H452" s="365" t="s">
        <v>12656</v>
      </c>
      <c r="I452" s="365" t="s">
        <v>12657</v>
      </c>
      <c r="J452" s="365" t="s">
        <v>12658</v>
      </c>
    </row>
    <row r="453" spans="1:10" ht="48" customHeight="1">
      <c r="A453" s="367" t="s">
        <v>12659</v>
      </c>
      <c r="B453" s="368" t="s">
        <v>12991</v>
      </c>
      <c r="C453" s="367" t="s">
        <v>9</v>
      </c>
      <c r="D453" s="367" t="s">
        <v>6892</v>
      </c>
      <c r="E453" s="517" t="s">
        <v>12874</v>
      </c>
      <c r="F453" s="517"/>
      <c r="G453" s="369" t="s">
        <v>12728</v>
      </c>
      <c r="H453" s="370">
        <v>1</v>
      </c>
      <c r="I453" s="371">
        <v>31.93</v>
      </c>
      <c r="J453" s="371">
        <v>31.93</v>
      </c>
    </row>
    <row r="454" spans="1:10" ht="24" customHeight="1">
      <c r="A454" s="372" t="s">
        <v>12662</v>
      </c>
      <c r="B454" s="373" t="s">
        <v>12875</v>
      </c>
      <c r="C454" s="372" t="s">
        <v>9</v>
      </c>
      <c r="D454" s="372" t="s">
        <v>163</v>
      </c>
      <c r="E454" s="519" t="s">
        <v>12661</v>
      </c>
      <c r="F454" s="519"/>
      <c r="G454" s="374" t="s">
        <v>19</v>
      </c>
      <c r="H454" s="375">
        <v>1.0530999999999999</v>
      </c>
      <c r="I454" s="376">
        <v>18.68</v>
      </c>
      <c r="J454" s="376">
        <v>19.670000000000002</v>
      </c>
    </row>
    <row r="455" spans="1:10" ht="24" customHeight="1">
      <c r="A455" s="377" t="s">
        <v>12664</v>
      </c>
      <c r="B455" s="378" t="s">
        <v>12927</v>
      </c>
      <c r="C455" s="377" t="s">
        <v>9</v>
      </c>
      <c r="D455" s="377" t="s">
        <v>12928</v>
      </c>
      <c r="E455" s="518" t="s">
        <v>12693</v>
      </c>
      <c r="F455" s="518"/>
      <c r="G455" s="379" t="s">
        <v>44</v>
      </c>
      <c r="H455" s="380">
        <v>0.124</v>
      </c>
      <c r="I455" s="381">
        <v>12.84</v>
      </c>
      <c r="J455" s="381">
        <v>1.59</v>
      </c>
    </row>
    <row r="456" spans="1:10" ht="24" customHeight="1">
      <c r="A456" s="377" t="s">
        <v>12664</v>
      </c>
      <c r="B456" s="378" t="s">
        <v>12992</v>
      </c>
      <c r="C456" s="377" t="s">
        <v>9</v>
      </c>
      <c r="D456" s="377" t="s">
        <v>12993</v>
      </c>
      <c r="E456" s="518" t="s">
        <v>12693</v>
      </c>
      <c r="F456" s="518"/>
      <c r="G456" s="379" t="s">
        <v>44</v>
      </c>
      <c r="H456" s="380">
        <v>0.41339999999999999</v>
      </c>
      <c r="I456" s="381">
        <v>25.82</v>
      </c>
      <c r="J456" s="381">
        <v>10.67</v>
      </c>
    </row>
    <row r="457" spans="1:10" ht="25.5">
      <c r="A457" s="382"/>
      <c r="B457" s="382"/>
      <c r="C457" s="382"/>
      <c r="D457" s="382"/>
      <c r="E457" s="382" t="s">
        <v>12679</v>
      </c>
      <c r="F457" s="383">
        <v>7.8941649462131913</v>
      </c>
      <c r="G457" s="382" t="s">
        <v>12680</v>
      </c>
      <c r="H457" s="383">
        <v>6.64</v>
      </c>
      <c r="I457" s="382" t="s">
        <v>12681</v>
      </c>
      <c r="J457" s="383">
        <v>14.53</v>
      </c>
    </row>
    <row r="458" spans="1:10" ht="13.5" thickBot="1">
      <c r="A458" s="382"/>
      <c r="B458" s="382"/>
      <c r="C458" s="382"/>
      <c r="D458" s="382"/>
      <c r="E458" s="382" t="s">
        <v>12682</v>
      </c>
      <c r="F458" s="383">
        <v>9.01</v>
      </c>
      <c r="G458" s="382"/>
      <c r="H458" s="515" t="s">
        <v>12683</v>
      </c>
      <c r="I458" s="515"/>
      <c r="J458" s="383">
        <v>40.94</v>
      </c>
    </row>
    <row r="459" spans="1:10" ht="0.95" customHeight="1" thickTop="1">
      <c r="A459" s="384"/>
      <c r="B459" s="384"/>
      <c r="C459" s="384"/>
      <c r="D459" s="384"/>
      <c r="E459" s="384"/>
      <c r="F459" s="384"/>
      <c r="G459" s="384"/>
      <c r="H459" s="384"/>
      <c r="I459" s="384"/>
      <c r="J459" s="384"/>
    </row>
    <row r="460" spans="1:10" ht="18" customHeight="1">
      <c r="A460" s="364" t="s">
        <v>12994</v>
      </c>
      <c r="B460" s="365" t="s">
        <v>12651</v>
      </c>
      <c r="C460" s="364" t="s">
        <v>12652</v>
      </c>
      <c r="D460" s="364" t="s">
        <v>12653</v>
      </c>
      <c r="E460" s="516" t="s">
        <v>12654</v>
      </c>
      <c r="F460" s="516"/>
      <c r="G460" s="366" t="s">
        <v>12655</v>
      </c>
      <c r="H460" s="365" t="s">
        <v>12656</v>
      </c>
      <c r="I460" s="365" t="s">
        <v>12657</v>
      </c>
      <c r="J460" s="365" t="s">
        <v>12658</v>
      </c>
    </row>
    <row r="461" spans="1:10" ht="36" customHeight="1">
      <c r="A461" s="367" t="s">
        <v>12659</v>
      </c>
      <c r="B461" s="368" t="s">
        <v>12995</v>
      </c>
      <c r="C461" s="367" t="s">
        <v>9</v>
      </c>
      <c r="D461" s="367" t="s">
        <v>6913</v>
      </c>
      <c r="E461" s="517" t="s">
        <v>12874</v>
      </c>
      <c r="F461" s="517"/>
      <c r="G461" s="369" t="s">
        <v>12728</v>
      </c>
      <c r="H461" s="370">
        <v>1</v>
      </c>
      <c r="I461" s="371">
        <v>31.64</v>
      </c>
      <c r="J461" s="371">
        <v>31.64</v>
      </c>
    </row>
    <row r="462" spans="1:10" ht="24" customHeight="1">
      <c r="A462" s="372" t="s">
        <v>12662</v>
      </c>
      <c r="B462" s="373" t="s">
        <v>12875</v>
      </c>
      <c r="C462" s="372" t="s">
        <v>9</v>
      </c>
      <c r="D462" s="372" t="s">
        <v>163</v>
      </c>
      <c r="E462" s="519" t="s">
        <v>12661</v>
      </c>
      <c r="F462" s="519"/>
      <c r="G462" s="374" t="s">
        <v>19</v>
      </c>
      <c r="H462" s="375">
        <v>0.96</v>
      </c>
      <c r="I462" s="376">
        <v>18.68</v>
      </c>
      <c r="J462" s="376">
        <v>17.93</v>
      </c>
    </row>
    <row r="463" spans="1:10" ht="24" customHeight="1">
      <c r="A463" s="372" t="s">
        <v>12662</v>
      </c>
      <c r="B463" s="373" t="s">
        <v>12771</v>
      </c>
      <c r="C463" s="372" t="s">
        <v>9</v>
      </c>
      <c r="D463" s="372" t="s">
        <v>21</v>
      </c>
      <c r="E463" s="519" t="s">
        <v>12661</v>
      </c>
      <c r="F463" s="519"/>
      <c r="G463" s="374" t="s">
        <v>19</v>
      </c>
      <c r="H463" s="375">
        <v>0.4</v>
      </c>
      <c r="I463" s="376">
        <v>14.02</v>
      </c>
      <c r="J463" s="376">
        <v>5.6</v>
      </c>
    </row>
    <row r="464" spans="1:10" ht="24" customHeight="1">
      <c r="A464" s="377" t="s">
        <v>12664</v>
      </c>
      <c r="B464" s="378" t="s">
        <v>12996</v>
      </c>
      <c r="C464" s="377" t="s">
        <v>9</v>
      </c>
      <c r="D464" s="377" t="s">
        <v>12997</v>
      </c>
      <c r="E464" s="518" t="s">
        <v>12693</v>
      </c>
      <c r="F464" s="518"/>
      <c r="G464" s="379" t="s">
        <v>27</v>
      </c>
      <c r="H464" s="380">
        <v>0.23</v>
      </c>
      <c r="I464" s="381">
        <v>9.02</v>
      </c>
      <c r="J464" s="381">
        <v>2.0699999999999998</v>
      </c>
    </row>
    <row r="465" spans="1:10" ht="24" customHeight="1">
      <c r="A465" s="377" t="s">
        <v>12664</v>
      </c>
      <c r="B465" s="378" t="s">
        <v>12998</v>
      </c>
      <c r="C465" s="377" t="s">
        <v>9</v>
      </c>
      <c r="D465" s="377" t="s">
        <v>12999</v>
      </c>
      <c r="E465" s="518" t="s">
        <v>12693</v>
      </c>
      <c r="F465" s="518"/>
      <c r="G465" s="379" t="s">
        <v>44</v>
      </c>
      <c r="H465" s="380">
        <v>0.42699999999999999</v>
      </c>
      <c r="I465" s="381">
        <v>14.15</v>
      </c>
      <c r="J465" s="381">
        <v>6.04</v>
      </c>
    </row>
    <row r="466" spans="1:10" ht="25.5">
      <c r="A466" s="382"/>
      <c r="B466" s="382"/>
      <c r="C466" s="382"/>
      <c r="D466" s="382"/>
      <c r="E466" s="382" t="s">
        <v>12679</v>
      </c>
      <c r="F466" s="383">
        <v>9.431707052048246</v>
      </c>
      <c r="G466" s="382" t="s">
        <v>12680</v>
      </c>
      <c r="H466" s="383">
        <v>7.93</v>
      </c>
      <c r="I466" s="382" t="s">
        <v>12681</v>
      </c>
      <c r="J466" s="383">
        <v>17.36</v>
      </c>
    </row>
    <row r="467" spans="1:10" ht="13.5" thickBot="1">
      <c r="A467" s="382"/>
      <c r="B467" s="382"/>
      <c r="C467" s="382"/>
      <c r="D467" s="382"/>
      <c r="E467" s="382" t="s">
        <v>12682</v>
      </c>
      <c r="F467" s="383">
        <v>8.93</v>
      </c>
      <c r="G467" s="382"/>
      <c r="H467" s="515" t="s">
        <v>12683</v>
      </c>
      <c r="I467" s="515"/>
      <c r="J467" s="383">
        <v>40.57</v>
      </c>
    </row>
    <row r="468" spans="1:10" ht="0.95" customHeight="1" thickTop="1">
      <c r="A468" s="384"/>
      <c r="B468" s="384"/>
      <c r="C468" s="384"/>
      <c r="D468" s="384"/>
      <c r="E468" s="384"/>
      <c r="F468" s="384"/>
      <c r="G468" s="384"/>
      <c r="H468" s="384"/>
      <c r="I468" s="384"/>
      <c r="J468" s="384"/>
    </row>
    <row r="469" spans="1:10" ht="18" customHeight="1">
      <c r="A469" s="364" t="s">
        <v>13000</v>
      </c>
      <c r="B469" s="365" t="s">
        <v>12651</v>
      </c>
      <c r="C469" s="364" t="s">
        <v>12652</v>
      </c>
      <c r="D469" s="364" t="s">
        <v>12653</v>
      </c>
      <c r="E469" s="516" t="s">
        <v>12654</v>
      </c>
      <c r="F469" s="516"/>
      <c r="G469" s="366" t="s">
        <v>12655</v>
      </c>
      <c r="H469" s="365" t="s">
        <v>12656</v>
      </c>
      <c r="I469" s="365" t="s">
        <v>12657</v>
      </c>
      <c r="J469" s="365" t="s">
        <v>12658</v>
      </c>
    </row>
    <row r="470" spans="1:10" ht="24" customHeight="1">
      <c r="A470" s="367" t="s">
        <v>12659</v>
      </c>
      <c r="B470" s="368" t="s">
        <v>13001</v>
      </c>
      <c r="C470" s="367" t="s">
        <v>9</v>
      </c>
      <c r="D470" s="367" t="s">
        <v>6895</v>
      </c>
      <c r="E470" s="517" t="s">
        <v>12874</v>
      </c>
      <c r="F470" s="517"/>
      <c r="G470" s="369" t="s">
        <v>12728</v>
      </c>
      <c r="H470" s="370">
        <v>1</v>
      </c>
      <c r="I470" s="371">
        <v>2.31</v>
      </c>
      <c r="J470" s="371">
        <v>2.31</v>
      </c>
    </row>
    <row r="471" spans="1:10" ht="36" customHeight="1">
      <c r="A471" s="372" t="s">
        <v>12662</v>
      </c>
      <c r="B471" s="373" t="s">
        <v>13002</v>
      </c>
      <c r="C471" s="372" t="s">
        <v>9</v>
      </c>
      <c r="D471" s="372" t="s">
        <v>2678</v>
      </c>
      <c r="E471" s="519" t="s">
        <v>12730</v>
      </c>
      <c r="F471" s="519"/>
      <c r="G471" s="374" t="s">
        <v>32</v>
      </c>
      <c r="H471" s="375">
        <v>1.1900000000000001E-2</v>
      </c>
      <c r="I471" s="376">
        <v>2.9</v>
      </c>
      <c r="J471" s="376">
        <v>0.03</v>
      </c>
    </row>
    <row r="472" spans="1:10" ht="36" customHeight="1">
      <c r="A472" s="372" t="s">
        <v>12662</v>
      </c>
      <c r="B472" s="373" t="s">
        <v>13003</v>
      </c>
      <c r="C472" s="372" t="s">
        <v>9</v>
      </c>
      <c r="D472" s="372" t="s">
        <v>2679</v>
      </c>
      <c r="E472" s="519" t="s">
        <v>12730</v>
      </c>
      <c r="F472" s="519"/>
      <c r="G472" s="374" t="s">
        <v>47</v>
      </c>
      <c r="H472" s="375">
        <v>8.4099999999999994E-2</v>
      </c>
      <c r="I472" s="376">
        <v>0.45</v>
      </c>
      <c r="J472" s="376">
        <v>0.03</v>
      </c>
    </row>
    <row r="473" spans="1:10" ht="24" customHeight="1">
      <c r="A473" s="372" t="s">
        <v>12662</v>
      </c>
      <c r="B473" s="373" t="s">
        <v>12771</v>
      </c>
      <c r="C473" s="372" t="s">
        <v>9</v>
      </c>
      <c r="D473" s="372" t="s">
        <v>21</v>
      </c>
      <c r="E473" s="519" t="s">
        <v>12661</v>
      </c>
      <c r="F473" s="519"/>
      <c r="G473" s="374" t="s">
        <v>19</v>
      </c>
      <c r="H473" s="375">
        <v>0.04</v>
      </c>
      <c r="I473" s="376">
        <v>14.02</v>
      </c>
      <c r="J473" s="376">
        <v>0.56000000000000005</v>
      </c>
    </row>
    <row r="474" spans="1:10" ht="24" customHeight="1">
      <c r="A474" s="372" t="s">
        <v>12662</v>
      </c>
      <c r="B474" s="373" t="s">
        <v>12813</v>
      </c>
      <c r="C474" s="372" t="s">
        <v>9</v>
      </c>
      <c r="D474" s="372" t="s">
        <v>35</v>
      </c>
      <c r="E474" s="519" t="s">
        <v>12661</v>
      </c>
      <c r="F474" s="519"/>
      <c r="G474" s="374" t="s">
        <v>19</v>
      </c>
      <c r="H474" s="375">
        <v>9.6000000000000002E-2</v>
      </c>
      <c r="I474" s="376">
        <v>17.670000000000002</v>
      </c>
      <c r="J474" s="376">
        <v>1.69</v>
      </c>
    </row>
    <row r="475" spans="1:10" ht="25.5">
      <c r="A475" s="382"/>
      <c r="B475" s="382"/>
      <c r="C475" s="382"/>
      <c r="D475" s="382"/>
      <c r="E475" s="382" t="s">
        <v>12679</v>
      </c>
      <c r="F475" s="383">
        <v>0.94534390959469738</v>
      </c>
      <c r="G475" s="382" t="s">
        <v>12680</v>
      </c>
      <c r="H475" s="383">
        <v>0.79</v>
      </c>
      <c r="I475" s="382" t="s">
        <v>12681</v>
      </c>
      <c r="J475" s="383">
        <v>1.74</v>
      </c>
    </row>
    <row r="476" spans="1:10" ht="13.5" thickBot="1">
      <c r="A476" s="382"/>
      <c r="B476" s="382"/>
      <c r="C476" s="382"/>
      <c r="D476" s="382"/>
      <c r="E476" s="382" t="s">
        <v>12682</v>
      </c>
      <c r="F476" s="383">
        <v>0.65</v>
      </c>
      <c r="G476" s="382"/>
      <c r="H476" s="515" t="s">
        <v>12683</v>
      </c>
      <c r="I476" s="515"/>
      <c r="J476" s="383">
        <v>2.96</v>
      </c>
    </row>
    <row r="477" spans="1:10" ht="0.95" customHeight="1" thickTop="1">
      <c r="A477" s="384"/>
      <c r="B477" s="384"/>
      <c r="C477" s="384"/>
      <c r="D477" s="384"/>
      <c r="E477" s="384"/>
      <c r="F477" s="384"/>
      <c r="G477" s="384"/>
      <c r="H477" s="384"/>
      <c r="I477" s="384"/>
      <c r="J477" s="384"/>
    </row>
    <row r="478" spans="1:10" ht="18" customHeight="1">
      <c r="A478" s="364" t="s">
        <v>13004</v>
      </c>
      <c r="B478" s="365" t="s">
        <v>12651</v>
      </c>
      <c r="C478" s="364" t="s">
        <v>12652</v>
      </c>
      <c r="D478" s="364" t="s">
        <v>12653</v>
      </c>
      <c r="E478" s="516" t="s">
        <v>12654</v>
      </c>
      <c r="F478" s="516"/>
      <c r="G478" s="366" t="s">
        <v>12655</v>
      </c>
      <c r="H478" s="365" t="s">
        <v>12656</v>
      </c>
      <c r="I478" s="365" t="s">
        <v>12657</v>
      </c>
      <c r="J478" s="365" t="s">
        <v>12658</v>
      </c>
    </row>
    <row r="479" spans="1:10" ht="36" customHeight="1">
      <c r="A479" s="367" t="s">
        <v>12659</v>
      </c>
      <c r="B479" s="368" t="s">
        <v>13005</v>
      </c>
      <c r="C479" s="367" t="s">
        <v>9</v>
      </c>
      <c r="D479" s="367" t="s">
        <v>6897</v>
      </c>
      <c r="E479" s="517" t="s">
        <v>12874</v>
      </c>
      <c r="F479" s="517"/>
      <c r="G479" s="369" t="s">
        <v>12728</v>
      </c>
      <c r="H479" s="370">
        <v>1</v>
      </c>
      <c r="I479" s="371">
        <v>13.53</v>
      </c>
      <c r="J479" s="371">
        <v>13.53</v>
      </c>
    </row>
    <row r="480" spans="1:10" ht="24" customHeight="1">
      <c r="A480" s="372" t="s">
        <v>12662</v>
      </c>
      <c r="B480" s="373" t="s">
        <v>12875</v>
      </c>
      <c r="C480" s="372" t="s">
        <v>9</v>
      </c>
      <c r="D480" s="372" t="s">
        <v>163</v>
      </c>
      <c r="E480" s="519" t="s">
        <v>12661</v>
      </c>
      <c r="F480" s="519"/>
      <c r="G480" s="374" t="s">
        <v>19</v>
      </c>
      <c r="H480" s="375">
        <v>0.27500000000000002</v>
      </c>
      <c r="I480" s="376">
        <v>18.68</v>
      </c>
      <c r="J480" s="376">
        <v>5.13</v>
      </c>
    </row>
    <row r="481" spans="1:10" ht="24" customHeight="1">
      <c r="A481" s="372" t="s">
        <v>12662</v>
      </c>
      <c r="B481" s="373" t="s">
        <v>12771</v>
      </c>
      <c r="C481" s="372" t="s">
        <v>9</v>
      </c>
      <c r="D481" s="372" t="s">
        <v>21</v>
      </c>
      <c r="E481" s="519" t="s">
        <v>12661</v>
      </c>
      <c r="F481" s="519"/>
      <c r="G481" s="374" t="s">
        <v>19</v>
      </c>
      <c r="H481" s="375">
        <v>0.115</v>
      </c>
      <c r="I481" s="376">
        <v>14.02</v>
      </c>
      <c r="J481" s="376">
        <v>1.61</v>
      </c>
    </row>
    <row r="482" spans="1:10" ht="24" customHeight="1">
      <c r="A482" s="377" t="s">
        <v>12664</v>
      </c>
      <c r="B482" s="378" t="s">
        <v>12996</v>
      </c>
      <c r="C482" s="377" t="s">
        <v>9</v>
      </c>
      <c r="D482" s="377" t="s">
        <v>12997</v>
      </c>
      <c r="E482" s="518" t="s">
        <v>12693</v>
      </c>
      <c r="F482" s="518"/>
      <c r="G482" s="379" t="s">
        <v>27</v>
      </c>
      <c r="H482" s="380">
        <v>0.01</v>
      </c>
      <c r="I482" s="381">
        <v>9.02</v>
      </c>
      <c r="J482" s="381">
        <v>0.09</v>
      </c>
    </row>
    <row r="483" spans="1:10" ht="24" customHeight="1">
      <c r="A483" s="377" t="s">
        <v>12664</v>
      </c>
      <c r="B483" s="378" t="s">
        <v>12876</v>
      </c>
      <c r="C483" s="377" t="s">
        <v>9</v>
      </c>
      <c r="D483" s="377" t="s">
        <v>12877</v>
      </c>
      <c r="E483" s="518" t="s">
        <v>12693</v>
      </c>
      <c r="F483" s="518"/>
      <c r="G483" s="379" t="s">
        <v>44</v>
      </c>
      <c r="H483" s="380">
        <v>0.16</v>
      </c>
      <c r="I483" s="381">
        <v>4.17</v>
      </c>
      <c r="J483" s="381">
        <v>0.66</v>
      </c>
    </row>
    <row r="484" spans="1:10" ht="24" customHeight="1">
      <c r="A484" s="377" t="s">
        <v>12664</v>
      </c>
      <c r="B484" s="378" t="s">
        <v>12998</v>
      </c>
      <c r="C484" s="377" t="s">
        <v>9</v>
      </c>
      <c r="D484" s="377" t="s">
        <v>12999</v>
      </c>
      <c r="E484" s="518" t="s">
        <v>12693</v>
      </c>
      <c r="F484" s="518"/>
      <c r="G484" s="379" t="s">
        <v>44</v>
      </c>
      <c r="H484" s="380">
        <v>0.42699999999999999</v>
      </c>
      <c r="I484" s="381">
        <v>14.15</v>
      </c>
      <c r="J484" s="381">
        <v>6.04</v>
      </c>
    </row>
    <row r="485" spans="1:10" ht="25.5">
      <c r="A485" s="382"/>
      <c r="B485" s="382"/>
      <c r="C485" s="382"/>
      <c r="D485" s="382"/>
      <c r="E485" s="382" t="s">
        <v>12679</v>
      </c>
      <c r="F485" s="383">
        <v>2.7002064544170379</v>
      </c>
      <c r="G485" s="382" t="s">
        <v>12680</v>
      </c>
      <c r="H485" s="383">
        <v>2.27</v>
      </c>
      <c r="I485" s="382" t="s">
        <v>12681</v>
      </c>
      <c r="J485" s="383">
        <v>4.97</v>
      </c>
    </row>
    <row r="486" spans="1:10" ht="13.5" thickBot="1">
      <c r="A486" s="382"/>
      <c r="B486" s="382"/>
      <c r="C486" s="382"/>
      <c r="D486" s="382"/>
      <c r="E486" s="382" t="s">
        <v>12682</v>
      </c>
      <c r="F486" s="383">
        <v>3.82</v>
      </c>
      <c r="G486" s="382"/>
      <c r="H486" s="515" t="s">
        <v>12683</v>
      </c>
      <c r="I486" s="515"/>
      <c r="J486" s="383">
        <v>17.350000000000001</v>
      </c>
    </row>
    <row r="487" spans="1:10" ht="0.95" customHeight="1" thickTop="1">
      <c r="A487" s="384"/>
      <c r="B487" s="384"/>
      <c r="C487" s="384"/>
      <c r="D487" s="384"/>
      <c r="E487" s="384"/>
      <c r="F487" s="384"/>
      <c r="G487" s="384"/>
      <c r="H487" s="384"/>
      <c r="I487" s="384"/>
      <c r="J487" s="384"/>
    </row>
    <row r="488" spans="1:10" ht="18" customHeight="1">
      <c r="A488" s="364" t="s">
        <v>13006</v>
      </c>
      <c r="B488" s="365" t="s">
        <v>12651</v>
      </c>
      <c r="C488" s="364" t="s">
        <v>12652</v>
      </c>
      <c r="D488" s="364" t="s">
        <v>12653</v>
      </c>
      <c r="E488" s="516" t="s">
        <v>12654</v>
      </c>
      <c r="F488" s="516"/>
      <c r="G488" s="366" t="s">
        <v>12655</v>
      </c>
      <c r="H488" s="365" t="s">
        <v>12656</v>
      </c>
      <c r="I488" s="365" t="s">
        <v>12657</v>
      </c>
      <c r="J488" s="365" t="s">
        <v>12658</v>
      </c>
    </row>
    <row r="489" spans="1:10" ht="48" customHeight="1">
      <c r="A489" s="367" t="s">
        <v>12659</v>
      </c>
      <c r="B489" s="368" t="s">
        <v>13007</v>
      </c>
      <c r="C489" s="367" t="s">
        <v>9</v>
      </c>
      <c r="D489" s="367" t="s">
        <v>2506</v>
      </c>
      <c r="E489" s="517" t="s">
        <v>13008</v>
      </c>
      <c r="F489" s="517"/>
      <c r="G489" s="369" t="s">
        <v>27</v>
      </c>
      <c r="H489" s="370">
        <v>1</v>
      </c>
      <c r="I489" s="371">
        <v>146.56</v>
      </c>
      <c r="J489" s="371">
        <v>146.56</v>
      </c>
    </row>
    <row r="490" spans="1:10" ht="24" customHeight="1">
      <c r="A490" s="372" t="s">
        <v>12662</v>
      </c>
      <c r="B490" s="373" t="s">
        <v>13009</v>
      </c>
      <c r="C490" s="372" t="s">
        <v>9</v>
      </c>
      <c r="D490" s="372" t="s">
        <v>1055</v>
      </c>
      <c r="E490" s="519" t="s">
        <v>12661</v>
      </c>
      <c r="F490" s="519"/>
      <c r="G490" s="374" t="s">
        <v>19</v>
      </c>
      <c r="H490" s="375">
        <v>0.81799999999999995</v>
      </c>
      <c r="I490" s="376">
        <v>13.48</v>
      </c>
      <c r="J490" s="376">
        <v>11.02</v>
      </c>
    </row>
    <row r="491" spans="1:10" ht="24" customHeight="1">
      <c r="A491" s="372" t="s">
        <v>12662</v>
      </c>
      <c r="B491" s="373" t="s">
        <v>12805</v>
      </c>
      <c r="C491" s="372" t="s">
        <v>9</v>
      </c>
      <c r="D491" s="372" t="s">
        <v>38</v>
      </c>
      <c r="E491" s="519" t="s">
        <v>12661</v>
      </c>
      <c r="F491" s="519"/>
      <c r="G491" s="374" t="s">
        <v>19</v>
      </c>
      <c r="H491" s="375">
        <v>0.81799999999999995</v>
      </c>
      <c r="I491" s="376">
        <v>17.66</v>
      </c>
      <c r="J491" s="376">
        <v>14.44</v>
      </c>
    </row>
    <row r="492" spans="1:10" ht="24" customHeight="1">
      <c r="A492" s="377" t="s">
        <v>12664</v>
      </c>
      <c r="B492" s="378" t="s">
        <v>13010</v>
      </c>
      <c r="C492" s="377" t="s">
        <v>9</v>
      </c>
      <c r="D492" s="377" t="s">
        <v>13011</v>
      </c>
      <c r="E492" s="518" t="s">
        <v>12693</v>
      </c>
      <c r="F492" s="518"/>
      <c r="G492" s="379" t="s">
        <v>27</v>
      </c>
      <c r="H492" s="380">
        <v>3.7999999999999999E-2</v>
      </c>
      <c r="I492" s="381">
        <v>18.440000000000001</v>
      </c>
      <c r="J492" s="381">
        <v>0.7</v>
      </c>
    </row>
    <row r="493" spans="1:10" ht="24" customHeight="1">
      <c r="A493" s="377" t="s">
        <v>12664</v>
      </c>
      <c r="B493" s="378" t="s">
        <v>13012</v>
      </c>
      <c r="C493" s="377" t="s">
        <v>9</v>
      </c>
      <c r="D493" s="377" t="s">
        <v>13013</v>
      </c>
      <c r="E493" s="518" t="s">
        <v>12693</v>
      </c>
      <c r="F493" s="518"/>
      <c r="G493" s="379" t="s">
        <v>27</v>
      </c>
      <c r="H493" s="380">
        <v>1</v>
      </c>
      <c r="I493" s="381">
        <v>120.4</v>
      </c>
      <c r="J493" s="381">
        <v>120.4</v>
      </c>
    </row>
    <row r="494" spans="1:10" ht="25.5">
      <c r="A494" s="382"/>
      <c r="B494" s="382"/>
      <c r="C494" s="382"/>
      <c r="D494" s="382"/>
      <c r="E494" s="382" t="s">
        <v>12679</v>
      </c>
      <c r="F494" s="383">
        <v>10.84428990546561</v>
      </c>
      <c r="G494" s="382" t="s">
        <v>12680</v>
      </c>
      <c r="H494" s="383">
        <v>9.1199999999999992</v>
      </c>
      <c r="I494" s="382" t="s">
        <v>12681</v>
      </c>
      <c r="J494" s="383">
        <v>19.96</v>
      </c>
    </row>
    <row r="495" spans="1:10" ht="13.5" thickBot="1">
      <c r="A495" s="382"/>
      <c r="B495" s="382"/>
      <c r="C495" s="382"/>
      <c r="D495" s="382"/>
      <c r="E495" s="382" t="s">
        <v>12682</v>
      </c>
      <c r="F495" s="383">
        <v>41.38</v>
      </c>
      <c r="G495" s="382"/>
      <c r="H495" s="515" t="s">
        <v>12683</v>
      </c>
      <c r="I495" s="515"/>
      <c r="J495" s="383">
        <v>187.94</v>
      </c>
    </row>
    <row r="496" spans="1:10" ht="0.95" customHeight="1" thickTop="1">
      <c r="A496" s="384"/>
      <c r="B496" s="384"/>
      <c r="C496" s="384"/>
      <c r="D496" s="384"/>
      <c r="E496" s="384"/>
      <c r="F496" s="384"/>
      <c r="G496" s="384"/>
      <c r="H496" s="384"/>
      <c r="I496" s="384"/>
      <c r="J496" s="384"/>
    </row>
    <row r="497" spans="1:10" ht="18" customHeight="1">
      <c r="A497" s="364" t="s">
        <v>13014</v>
      </c>
      <c r="B497" s="365" t="s">
        <v>12651</v>
      </c>
      <c r="C497" s="364" t="s">
        <v>12652</v>
      </c>
      <c r="D497" s="364" t="s">
        <v>12653</v>
      </c>
      <c r="E497" s="516" t="s">
        <v>12654</v>
      </c>
      <c r="F497" s="516"/>
      <c r="G497" s="366" t="s">
        <v>12655</v>
      </c>
      <c r="H497" s="365" t="s">
        <v>12656</v>
      </c>
      <c r="I497" s="365" t="s">
        <v>12657</v>
      </c>
      <c r="J497" s="365" t="s">
        <v>12658</v>
      </c>
    </row>
    <row r="498" spans="1:10" ht="24" customHeight="1">
      <c r="A498" s="367" t="s">
        <v>12659</v>
      </c>
      <c r="B498" s="368" t="s">
        <v>13015</v>
      </c>
      <c r="C498" s="367" t="s">
        <v>9</v>
      </c>
      <c r="D498" s="367" t="s">
        <v>1679</v>
      </c>
      <c r="E498" s="517" t="s">
        <v>13008</v>
      </c>
      <c r="F498" s="517"/>
      <c r="G498" s="369" t="s">
        <v>27</v>
      </c>
      <c r="H498" s="370">
        <v>1</v>
      </c>
      <c r="I498" s="371">
        <v>19.59</v>
      </c>
      <c r="J498" s="371">
        <v>19.59</v>
      </c>
    </row>
    <row r="499" spans="1:10" ht="24" customHeight="1">
      <c r="A499" s="372" t="s">
        <v>12662</v>
      </c>
      <c r="B499" s="373" t="s">
        <v>13009</v>
      </c>
      <c r="C499" s="372" t="s">
        <v>9</v>
      </c>
      <c r="D499" s="372" t="s">
        <v>1055</v>
      </c>
      <c r="E499" s="519" t="s">
        <v>12661</v>
      </c>
      <c r="F499" s="519"/>
      <c r="G499" s="374" t="s">
        <v>19</v>
      </c>
      <c r="H499" s="375">
        <v>0.2</v>
      </c>
      <c r="I499" s="376">
        <v>13.48</v>
      </c>
      <c r="J499" s="376">
        <v>2.69</v>
      </c>
    </row>
    <row r="500" spans="1:10" ht="24" customHeight="1">
      <c r="A500" s="372" t="s">
        <v>12662</v>
      </c>
      <c r="B500" s="373" t="s">
        <v>12805</v>
      </c>
      <c r="C500" s="372" t="s">
        <v>9</v>
      </c>
      <c r="D500" s="372" t="s">
        <v>38</v>
      </c>
      <c r="E500" s="519" t="s">
        <v>12661</v>
      </c>
      <c r="F500" s="519"/>
      <c r="G500" s="374" t="s">
        <v>19</v>
      </c>
      <c r="H500" s="375">
        <v>0.2</v>
      </c>
      <c r="I500" s="376">
        <v>17.66</v>
      </c>
      <c r="J500" s="376">
        <v>3.53</v>
      </c>
    </row>
    <row r="501" spans="1:10" ht="24" customHeight="1">
      <c r="A501" s="377" t="s">
        <v>12664</v>
      </c>
      <c r="B501" s="378" t="s">
        <v>13010</v>
      </c>
      <c r="C501" s="377" t="s">
        <v>9</v>
      </c>
      <c r="D501" s="377" t="s">
        <v>13011</v>
      </c>
      <c r="E501" s="518" t="s">
        <v>12693</v>
      </c>
      <c r="F501" s="518"/>
      <c r="G501" s="379" t="s">
        <v>27</v>
      </c>
      <c r="H501" s="380">
        <v>1.2999999999999999E-2</v>
      </c>
      <c r="I501" s="381">
        <v>18.440000000000001</v>
      </c>
      <c r="J501" s="381">
        <v>0.23</v>
      </c>
    </row>
    <row r="502" spans="1:10" ht="24" customHeight="1">
      <c r="A502" s="377" t="s">
        <v>12664</v>
      </c>
      <c r="B502" s="378" t="s">
        <v>13016</v>
      </c>
      <c r="C502" s="377" t="s">
        <v>9</v>
      </c>
      <c r="D502" s="377" t="s">
        <v>13017</v>
      </c>
      <c r="E502" s="518" t="s">
        <v>12693</v>
      </c>
      <c r="F502" s="518"/>
      <c r="G502" s="379" t="s">
        <v>27</v>
      </c>
      <c r="H502" s="380">
        <v>1</v>
      </c>
      <c r="I502" s="381">
        <v>13.14</v>
      </c>
      <c r="J502" s="381">
        <v>13.14</v>
      </c>
    </row>
    <row r="503" spans="1:10" ht="25.5">
      <c r="A503" s="382"/>
      <c r="B503" s="382"/>
      <c r="C503" s="382"/>
      <c r="D503" s="382"/>
      <c r="E503" s="382" t="s">
        <v>12679</v>
      </c>
      <c r="F503" s="383">
        <v>2.6513093556448983</v>
      </c>
      <c r="G503" s="382" t="s">
        <v>12680</v>
      </c>
      <c r="H503" s="383">
        <v>2.23</v>
      </c>
      <c r="I503" s="382" t="s">
        <v>12681</v>
      </c>
      <c r="J503" s="383">
        <v>4.88</v>
      </c>
    </row>
    <row r="504" spans="1:10" ht="13.5" thickBot="1">
      <c r="A504" s="382"/>
      <c r="B504" s="382"/>
      <c r="C504" s="382"/>
      <c r="D504" s="382"/>
      <c r="E504" s="382" t="s">
        <v>12682</v>
      </c>
      <c r="F504" s="383">
        <v>5.53</v>
      </c>
      <c r="G504" s="382"/>
      <c r="H504" s="515" t="s">
        <v>12683</v>
      </c>
      <c r="I504" s="515"/>
      <c r="J504" s="383">
        <v>25.12</v>
      </c>
    </row>
    <row r="505" spans="1:10" ht="0.95" customHeight="1" thickTop="1">
      <c r="A505" s="384"/>
      <c r="B505" s="384"/>
      <c r="C505" s="384"/>
      <c r="D505" s="384"/>
      <c r="E505" s="384"/>
      <c r="F505" s="384"/>
      <c r="G505" s="384"/>
      <c r="H505" s="384"/>
      <c r="I505" s="384"/>
      <c r="J505" s="384"/>
    </row>
    <row r="506" spans="1:10" ht="18" customHeight="1">
      <c r="A506" s="364" t="s">
        <v>13018</v>
      </c>
      <c r="B506" s="365" t="s">
        <v>12651</v>
      </c>
      <c r="C506" s="364" t="s">
        <v>12652</v>
      </c>
      <c r="D506" s="364" t="s">
        <v>12653</v>
      </c>
      <c r="E506" s="516" t="s">
        <v>12654</v>
      </c>
      <c r="F506" s="516"/>
      <c r="G506" s="366" t="s">
        <v>12655</v>
      </c>
      <c r="H506" s="365" t="s">
        <v>12656</v>
      </c>
      <c r="I506" s="365" t="s">
        <v>12657</v>
      </c>
      <c r="J506" s="365" t="s">
        <v>12658</v>
      </c>
    </row>
    <row r="507" spans="1:10" ht="36" customHeight="1">
      <c r="A507" s="367" t="s">
        <v>12659</v>
      </c>
      <c r="B507" s="368" t="s">
        <v>13019</v>
      </c>
      <c r="C507" s="367" t="s">
        <v>9</v>
      </c>
      <c r="D507" s="367" t="s">
        <v>1661</v>
      </c>
      <c r="E507" s="517" t="s">
        <v>13008</v>
      </c>
      <c r="F507" s="517"/>
      <c r="G507" s="369" t="s">
        <v>27</v>
      </c>
      <c r="H507" s="370">
        <v>1</v>
      </c>
      <c r="I507" s="371">
        <v>41.81</v>
      </c>
      <c r="J507" s="371">
        <v>41.81</v>
      </c>
    </row>
    <row r="508" spans="1:10" ht="24" customHeight="1">
      <c r="A508" s="372" t="s">
        <v>12662</v>
      </c>
      <c r="B508" s="373" t="s">
        <v>13009</v>
      </c>
      <c r="C508" s="372" t="s">
        <v>9</v>
      </c>
      <c r="D508" s="372" t="s">
        <v>1055</v>
      </c>
      <c r="E508" s="519" t="s">
        <v>12661</v>
      </c>
      <c r="F508" s="519"/>
      <c r="G508" s="374" t="s">
        <v>19</v>
      </c>
      <c r="H508" s="375">
        <v>0.23</v>
      </c>
      <c r="I508" s="376">
        <v>13.48</v>
      </c>
      <c r="J508" s="376">
        <v>3.1</v>
      </c>
    </row>
    <row r="509" spans="1:10" ht="24" customHeight="1">
      <c r="A509" s="372" t="s">
        <v>12662</v>
      </c>
      <c r="B509" s="373" t="s">
        <v>12805</v>
      </c>
      <c r="C509" s="372" t="s">
        <v>9</v>
      </c>
      <c r="D509" s="372" t="s">
        <v>38</v>
      </c>
      <c r="E509" s="519" t="s">
        <v>12661</v>
      </c>
      <c r="F509" s="519"/>
      <c r="G509" s="374" t="s">
        <v>19</v>
      </c>
      <c r="H509" s="375">
        <v>0.3</v>
      </c>
      <c r="I509" s="376">
        <v>17.66</v>
      </c>
      <c r="J509" s="376">
        <v>5.29</v>
      </c>
    </row>
    <row r="510" spans="1:10" ht="24" customHeight="1">
      <c r="A510" s="377" t="s">
        <v>12664</v>
      </c>
      <c r="B510" s="378" t="s">
        <v>13010</v>
      </c>
      <c r="C510" s="377" t="s">
        <v>9</v>
      </c>
      <c r="D510" s="377" t="s">
        <v>13011</v>
      </c>
      <c r="E510" s="518" t="s">
        <v>12693</v>
      </c>
      <c r="F510" s="518"/>
      <c r="G510" s="379" t="s">
        <v>27</v>
      </c>
      <c r="H510" s="380">
        <v>1.2999999999999999E-2</v>
      </c>
      <c r="I510" s="381">
        <v>18.440000000000001</v>
      </c>
      <c r="J510" s="381">
        <v>0.23</v>
      </c>
    </row>
    <row r="511" spans="1:10" ht="24" customHeight="1">
      <c r="A511" s="377" t="s">
        <v>12664</v>
      </c>
      <c r="B511" s="378" t="s">
        <v>13020</v>
      </c>
      <c r="C511" s="377" t="s">
        <v>9</v>
      </c>
      <c r="D511" s="377" t="s">
        <v>13021</v>
      </c>
      <c r="E511" s="518" t="s">
        <v>12693</v>
      </c>
      <c r="F511" s="518"/>
      <c r="G511" s="379" t="s">
        <v>27</v>
      </c>
      <c r="H511" s="380">
        <v>1</v>
      </c>
      <c r="I511" s="381">
        <v>33.19</v>
      </c>
      <c r="J511" s="381">
        <v>33.19</v>
      </c>
    </row>
    <row r="512" spans="1:10" ht="25.5">
      <c r="A512" s="382"/>
      <c r="B512" s="382"/>
      <c r="C512" s="382"/>
      <c r="D512" s="382"/>
      <c r="E512" s="382" t="s">
        <v>12679</v>
      </c>
      <c r="F512" s="383">
        <v>3.5912202542649134</v>
      </c>
      <c r="G512" s="382" t="s">
        <v>12680</v>
      </c>
      <c r="H512" s="383">
        <v>3.02</v>
      </c>
      <c r="I512" s="382" t="s">
        <v>12681</v>
      </c>
      <c r="J512" s="383">
        <v>6.61</v>
      </c>
    </row>
    <row r="513" spans="1:10" ht="13.5" thickBot="1">
      <c r="A513" s="382"/>
      <c r="B513" s="382"/>
      <c r="C513" s="382"/>
      <c r="D513" s="382"/>
      <c r="E513" s="382" t="s">
        <v>12682</v>
      </c>
      <c r="F513" s="383">
        <v>11.8</v>
      </c>
      <c r="G513" s="382"/>
      <c r="H513" s="515" t="s">
        <v>12683</v>
      </c>
      <c r="I513" s="515"/>
      <c r="J513" s="383">
        <v>53.61</v>
      </c>
    </row>
    <row r="514" spans="1:10" ht="0.95" customHeight="1" thickTop="1">
      <c r="A514" s="384"/>
      <c r="B514" s="384"/>
      <c r="C514" s="384"/>
      <c r="D514" s="384"/>
      <c r="E514" s="384"/>
      <c r="F514" s="384"/>
      <c r="G514" s="384"/>
      <c r="H514" s="384"/>
      <c r="I514" s="384"/>
      <c r="J514" s="384"/>
    </row>
    <row r="515" spans="1:10" ht="18" customHeight="1">
      <c r="A515" s="364" t="s">
        <v>13022</v>
      </c>
      <c r="B515" s="365" t="s">
        <v>12651</v>
      </c>
      <c r="C515" s="364" t="s">
        <v>12652</v>
      </c>
      <c r="D515" s="364" t="s">
        <v>12653</v>
      </c>
      <c r="E515" s="516" t="s">
        <v>12654</v>
      </c>
      <c r="F515" s="516"/>
      <c r="G515" s="366" t="s">
        <v>12655</v>
      </c>
      <c r="H515" s="365" t="s">
        <v>12656</v>
      </c>
      <c r="I515" s="365" t="s">
        <v>12657</v>
      </c>
      <c r="J515" s="365" t="s">
        <v>12658</v>
      </c>
    </row>
    <row r="516" spans="1:10" ht="36" customHeight="1">
      <c r="A516" s="367" t="s">
        <v>12659</v>
      </c>
      <c r="B516" s="368" t="s">
        <v>13023</v>
      </c>
      <c r="C516" s="367" t="s">
        <v>9</v>
      </c>
      <c r="D516" s="367" t="s">
        <v>1662</v>
      </c>
      <c r="E516" s="517" t="s">
        <v>13008</v>
      </c>
      <c r="F516" s="517"/>
      <c r="G516" s="369" t="s">
        <v>27</v>
      </c>
      <c r="H516" s="370">
        <v>1</v>
      </c>
      <c r="I516" s="371">
        <v>46.06</v>
      </c>
      <c r="J516" s="371">
        <v>46.06</v>
      </c>
    </row>
    <row r="517" spans="1:10" ht="24" customHeight="1">
      <c r="A517" s="372" t="s">
        <v>12662</v>
      </c>
      <c r="B517" s="373" t="s">
        <v>13009</v>
      </c>
      <c r="C517" s="372" t="s">
        <v>9</v>
      </c>
      <c r="D517" s="372" t="s">
        <v>1055</v>
      </c>
      <c r="E517" s="519" t="s">
        <v>12661</v>
      </c>
      <c r="F517" s="519"/>
      <c r="G517" s="374" t="s">
        <v>19</v>
      </c>
      <c r="H517" s="375">
        <v>0.23</v>
      </c>
      <c r="I517" s="376">
        <v>13.48</v>
      </c>
      <c r="J517" s="376">
        <v>3.1</v>
      </c>
    </row>
    <row r="518" spans="1:10" ht="24" customHeight="1">
      <c r="A518" s="372" t="s">
        <v>12662</v>
      </c>
      <c r="B518" s="373" t="s">
        <v>12805</v>
      </c>
      <c r="C518" s="372" t="s">
        <v>9</v>
      </c>
      <c r="D518" s="372" t="s">
        <v>38</v>
      </c>
      <c r="E518" s="519" t="s">
        <v>12661</v>
      </c>
      <c r="F518" s="519"/>
      <c r="G518" s="374" t="s">
        <v>19</v>
      </c>
      <c r="H518" s="375">
        <v>0.3</v>
      </c>
      <c r="I518" s="376">
        <v>17.66</v>
      </c>
      <c r="J518" s="376">
        <v>5.29</v>
      </c>
    </row>
    <row r="519" spans="1:10" ht="24" customHeight="1">
      <c r="A519" s="377" t="s">
        <v>12664</v>
      </c>
      <c r="B519" s="378" t="s">
        <v>13010</v>
      </c>
      <c r="C519" s="377" t="s">
        <v>9</v>
      </c>
      <c r="D519" s="377" t="s">
        <v>13011</v>
      </c>
      <c r="E519" s="518" t="s">
        <v>12693</v>
      </c>
      <c r="F519" s="518"/>
      <c r="G519" s="379" t="s">
        <v>27</v>
      </c>
      <c r="H519" s="380">
        <v>1.2999999999999999E-2</v>
      </c>
      <c r="I519" s="381">
        <v>18.440000000000001</v>
      </c>
      <c r="J519" s="381">
        <v>0.23</v>
      </c>
    </row>
    <row r="520" spans="1:10" ht="24" customHeight="1">
      <c r="A520" s="377" t="s">
        <v>12664</v>
      </c>
      <c r="B520" s="378" t="s">
        <v>13024</v>
      </c>
      <c r="C520" s="377" t="s">
        <v>9</v>
      </c>
      <c r="D520" s="377" t="s">
        <v>13025</v>
      </c>
      <c r="E520" s="518" t="s">
        <v>12693</v>
      </c>
      <c r="F520" s="518"/>
      <c r="G520" s="379" t="s">
        <v>27</v>
      </c>
      <c r="H520" s="380">
        <v>1</v>
      </c>
      <c r="I520" s="381">
        <v>37.44</v>
      </c>
      <c r="J520" s="381">
        <v>37.44</v>
      </c>
    </row>
    <row r="521" spans="1:10" ht="25.5">
      <c r="A521" s="382"/>
      <c r="B521" s="382"/>
      <c r="C521" s="382"/>
      <c r="D521" s="382"/>
      <c r="E521" s="382" t="s">
        <v>12679</v>
      </c>
      <c r="F521" s="383">
        <v>3.5912202542649134</v>
      </c>
      <c r="G521" s="382" t="s">
        <v>12680</v>
      </c>
      <c r="H521" s="383">
        <v>3.02</v>
      </c>
      <c r="I521" s="382" t="s">
        <v>12681</v>
      </c>
      <c r="J521" s="383">
        <v>6.61</v>
      </c>
    </row>
    <row r="522" spans="1:10" ht="13.5" thickBot="1">
      <c r="A522" s="382"/>
      <c r="B522" s="382"/>
      <c r="C522" s="382"/>
      <c r="D522" s="382"/>
      <c r="E522" s="382" t="s">
        <v>12682</v>
      </c>
      <c r="F522" s="383">
        <v>13</v>
      </c>
      <c r="G522" s="382"/>
      <c r="H522" s="515" t="s">
        <v>12683</v>
      </c>
      <c r="I522" s="515"/>
      <c r="J522" s="383">
        <v>59.06</v>
      </c>
    </row>
    <row r="523" spans="1:10" ht="0.95" customHeight="1" thickTop="1">
      <c r="A523" s="384"/>
      <c r="B523" s="384"/>
      <c r="C523" s="384"/>
      <c r="D523" s="384"/>
      <c r="E523" s="384"/>
      <c r="F523" s="384"/>
      <c r="G523" s="384"/>
      <c r="H523" s="384"/>
      <c r="I523" s="384"/>
      <c r="J523" s="384"/>
    </row>
    <row r="524" spans="1:10" ht="18" customHeight="1">
      <c r="A524" s="364" t="s">
        <v>13026</v>
      </c>
      <c r="B524" s="365" t="s">
        <v>12651</v>
      </c>
      <c r="C524" s="364" t="s">
        <v>12652</v>
      </c>
      <c r="D524" s="364" t="s">
        <v>12653</v>
      </c>
      <c r="E524" s="516" t="s">
        <v>12654</v>
      </c>
      <c r="F524" s="516"/>
      <c r="G524" s="366" t="s">
        <v>12655</v>
      </c>
      <c r="H524" s="365" t="s">
        <v>12656</v>
      </c>
      <c r="I524" s="365" t="s">
        <v>12657</v>
      </c>
      <c r="J524" s="365" t="s">
        <v>12658</v>
      </c>
    </row>
    <row r="525" spans="1:10" ht="36" customHeight="1">
      <c r="A525" s="367" t="s">
        <v>12659</v>
      </c>
      <c r="B525" s="368" t="s">
        <v>13027</v>
      </c>
      <c r="C525" s="367" t="s">
        <v>9</v>
      </c>
      <c r="D525" s="367" t="s">
        <v>1660</v>
      </c>
      <c r="E525" s="517" t="s">
        <v>13008</v>
      </c>
      <c r="F525" s="517"/>
      <c r="G525" s="369" t="s">
        <v>27</v>
      </c>
      <c r="H525" s="370">
        <v>1</v>
      </c>
      <c r="I525" s="371">
        <v>43.93</v>
      </c>
      <c r="J525" s="371">
        <v>43.93</v>
      </c>
    </row>
    <row r="526" spans="1:10" ht="24" customHeight="1">
      <c r="A526" s="372" t="s">
        <v>12662</v>
      </c>
      <c r="B526" s="373" t="s">
        <v>13009</v>
      </c>
      <c r="C526" s="372" t="s">
        <v>9</v>
      </c>
      <c r="D526" s="372" t="s">
        <v>1055</v>
      </c>
      <c r="E526" s="519" t="s">
        <v>12661</v>
      </c>
      <c r="F526" s="519"/>
      <c r="G526" s="374" t="s">
        <v>19</v>
      </c>
      <c r="H526" s="375">
        <v>0.23</v>
      </c>
      <c r="I526" s="376">
        <v>13.48</v>
      </c>
      <c r="J526" s="376">
        <v>3.1</v>
      </c>
    </row>
    <row r="527" spans="1:10" ht="24" customHeight="1">
      <c r="A527" s="372" t="s">
        <v>12662</v>
      </c>
      <c r="B527" s="373" t="s">
        <v>12805</v>
      </c>
      <c r="C527" s="372" t="s">
        <v>9</v>
      </c>
      <c r="D527" s="372" t="s">
        <v>38</v>
      </c>
      <c r="E527" s="519" t="s">
        <v>12661</v>
      </c>
      <c r="F527" s="519"/>
      <c r="G527" s="374" t="s">
        <v>19</v>
      </c>
      <c r="H527" s="375">
        <v>0.3</v>
      </c>
      <c r="I527" s="376">
        <v>17.66</v>
      </c>
      <c r="J527" s="376">
        <v>5.29</v>
      </c>
    </row>
    <row r="528" spans="1:10" ht="24" customHeight="1">
      <c r="A528" s="377" t="s">
        <v>12664</v>
      </c>
      <c r="B528" s="378" t="s">
        <v>13010</v>
      </c>
      <c r="C528" s="377" t="s">
        <v>9</v>
      </c>
      <c r="D528" s="377" t="s">
        <v>13011</v>
      </c>
      <c r="E528" s="518" t="s">
        <v>12693</v>
      </c>
      <c r="F528" s="518"/>
      <c r="G528" s="379" t="s">
        <v>27</v>
      </c>
      <c r="H528" s="380">
        <v>1.2999999999999999E-2</v>
      </c>
      <c r="I528" s="381">
        <v>18.440000000000001</v>
      </c>
      <c r="J528" s="381">
        <v>0.23</v>
      </c>
    </row>
    <row r="529" spans="1:10" ht="24" customHeight="1">
      <c r="A529" s="377" t="s">
        <v>12664</v>
      </c>
      <c r="B529" s="378" t="s">
        <v>13028</v>
      </c>
      <c r="C529" s="377" t="s">
        <v>9</v>
      </c>
      <c r="D529" s="377" t="s">
        <v>13029</v>
      </c>
      <c r="E529" s="518" t="s">
        <v>12693</v>
      </c>
      <c r="F529" s="518"/>
      <c r="G529" s="379" t="s">
        <v>27</v>
      </c>
      <c r="H529" s="380">
        <v>1</v>
      </c>
      <c r="I529" s="381">
        <v>35.31</v>
      </c>
      <c r="J529" s="381">
        <v>35.31</v>
      </c>
    </row>
    <row r="530" spans="1:10" ht="25.5">
      <c r="A530" s="382"/>
      <c r="B530" s="382"/>
      <c r="C530" s="382"/>
      <c r="D530" s="382"/>
      <c r="E530" s="382" t="s">
        <v>12679</v>
      </c>
      <c r="F530" s="383">
        <v>3.5912202542649134</v>
      </c>
      <c r="G530" s="382" t="s">
        <v>12680</v>
      </c>
      <c r="H530" s="383">
        <v>3.02</v>
      </c>
      <c r="I530" s="382" t="s">
        <v>12681</v>
      </c>
      <c r="J530" s="383">
        <v>6.61</v>
      </c>
    </row>
    <row r="531" spans="1:10" ht="13.5" thickBot="1">
      <c r="A531" s="382"/>
      <c r="B531" s="382"/>
      <c r="C531" s="382"/>
      <c r="D531" s="382"/>
      <c r="E531" s="382" t="s">
        <v>12682</v>
      </c>
      <c r="F531" s="383">
        <v>12.4</v>
      </c>
      <c r="G531" s="382"/>
      <c r="H531" s="515" t="s">
        <v>12683</v>
      </c>
      <c r="I531" s="515"/>
      <c r="J531" s="383">
        <v>56.33</v>
      </c>
    </row>
    <row r="532" spans="1:10" ht="0.95" customHeight="1" thickTop="1">
      <c r="A532" s="384"/>
      <c r="B532" s="384"/>
      <c r="C532" s="384"/>
      <c r="D532" s="384"/>
      <c r="E532" s="384"/>
      <c r="F532" s="384"/>
      <c r="G532" s="384"/>
      <c r="H532" s="384"/>
      <c r="I532" s="384"/>
      <c r="J532" s="384"/>
    </row>
    <row r="533" spans="1:10" ht="18" customHeight="1">
      <c r="A533" s="364" t="s">
        <v>13030</v>
      </c>
      <c r="B533" s="365" t="s">
        <v>12651</v>
      </c>
      <c r="C533" s="364" t="s">
        <v>12652</v>
      </c>
      <c r="D533" s="364" t="s">
        <v>12653</v>
      </c>
      <c r="E533" s="516" t="s">
        <v>12654</v>
      </c>
      <c r="F533" s="516"/>
      <c r="G533" s="366" t="s">
        <v>12655</v>
      </c>
      <c r="H533" s="365" t="s">
        <v>12656</v>
      </c>
      <c r="I533" s="365" t="s">
        <v>12657</v>
      </c>
      <c r="J533" s="365" t="s">
        <v>12658</v>
      </c>
    </row>
    <row r="534" spans="1:10" ht="36" customHeight="1">
      <c r="A534" s="367" t="s">
        <v>12659</v>
      </c>
      <c r="B534" s="368" t="s">
        <v>13031</v>
      </c>
      <c r="C534" s="367" t="s">
        <v>9</v>
      </c>
      <c r="D534" s="367" t="s">
        <v>4500</v>
      </c>
      <c r="E534" s="517" t="s">
        <v>13008</v>
      </c>
      <c r="F534" s="517"/>
      <c r="G534" s="369" t="s">
        <v>27</v>
      </c>
      <c r="H534" s="370">
        <v>1</v>
      </c>
      <c r="I534" s="371">
        <v>175.9</v>
      </c>
      <c r="J534" s="371">
        <v>175.9</v>
      </c>
    </row>
    <row r="535" spans="1:10" ht="24" customHeight="1">
      <c r="A535" s="372" t="s">
        <v>12662</v>
      </c>
      <c r="B535" s="373" t="s">
        <v>13009</v>
      </c>
      <c r="C535" s="372" t="s">
        <v>9</v>
      </c>
      <c r="D535" s="372" t="s">
        <v>1055</v>
      </c>
      <c r="E535" s="519" t="s">
        <v>12661</v>
      </c>
      <c r="F535" s="519"/>
      <c r="G535" s="374" t="s">
        <v>19</v>
      </c>
      <c r="H535" s="375">
        <v>0.78900000000000003</v>
      </c>
      <c r="I535" s="376">
        <v>13.48</v>
      </c>
      <c r="J535" s="376">
        <v>10.63</v>
      </c>
    </row>
    <row r="536" spans="1:10" ht="24" customHeight="1">
      <c r="A536" s="372" t="s">
        <v>12662</v>
      </c>
      <c r="B536" s="373" t="s">
        <v>12805</v>
      </c>
      <c r="C536" s="372" t="s">
        <v>9</v>
      </c>
      <c r="D536" s="372" t="s">
        <v>38</v>
      </c>
      <c r="E536" s="519" t="s">
        <v>12661</v>
      </c>
      <c r="F536" s="519"/>
      <c r="G536" s="374" t="s">
        <v>19</v>
      </c>
      <c r="H536" s="375">
        <v>0.78900000000000003</v>
      </c>
      <c r="I536" s="376">
        <v>17.66</v>
      </c>
      <c r="J536" s="376">
        <v>13.93</v>
      </c>
    </row>
    <row r="537" spans="1:10" ht="24" customHeight="1">
      <c r="A537" s="377" t="s">
        <v>12664</v>
      </c>
      <c r="B537" s="378" t="s">
        <v>13010</v>
      </c>
      <c r="C537" s="377" t="s">
        <v>9</v>
      </c>
      <c r="D537" s="377" t="s">
        <v>13011</v>
      </c>
      <c r="E537" s="518" t="s">
        <v>12693</v>
      </c>
      <c r="F537" s="518"/>
      <c r="G537" s="379" t="s">
        <v>27</v>
      </c>
      <c r="H537" s="380">
        <v>1.9E-2</v>
      </c>
      <c r="I537" s="381">
        <v>18.440000000000001</v>
      </c>
      <c r="J537" s="381">
        <v>0.35</v>
      </c>
    </row>
    <row r="538" spans="1:10" ht="24" customHeight="1">
      <c r="A538" s="377" t="s">
        <v>12664</v>
      </c>
      <c r="B538" s="378" t="s">
        <v>13032</v>
      </c>
      <c r="C538" s="377" t="s">
        <v>9</v>
      </c>
      <c r="D538" s="377" t="s">
        <v>13033</v>
      </c>
      <c r="E538" s="518" t="s">
        <v>12693</v>
      </c>
      <c r="F538" s="518"/>
      <c r="G538" s="379" t="s">
        <v>27</v>
      </c>
      <c r="H538" s="380">
        <v>1</v>
      </c>
      <c r="I538" s="381">
        <v>150.99</v>
      </c>
      <c r="J538" s="381">
        <v>150.99</v>
      </c>
    </row>
    <row r="539" spans="1:10" ht="25.5">
      <c r="A539" s="382"/>
      <c r="B539" s="382"/>
      <c r="C539" s="382"/>
      <c r="D539" s="382"/>
      <c r="E539" s="382" t="s">
        <v>12679</v>
      </c>
      <c r="F539" s="383">
        <v>10.463979137237857</v>
      </c>
      <c r="G539" s="382" t="s">
        <v>12680</v>
      </c>
      <c r="H539" s="383">
        <v>8.8000000000000007</v>
      </c>
      <c r="I539" s="382" t="s">
        <v>12681</v>
      </c>
      <c r="J539" s="383">
        <v>19.260000000000002</v>
      </c>
    </row>
    <row r="540" spans="1:10" ht="13.5" thickBot="1">
      <c r="A540" s="382"/>
      <c r="B540" s="382"/>
      <c r="C540" s="382"/>
      <c r="D540" s="382"/>
      <c r="E540" s="382" t="s">
        <v>12682</v>
      </c>
      <c r="F540" s="383">
        <v>49.67</v>
      </c>
      <c r="G540" s="382"/>
      <c r="H540" s="515" t="s">
        <v>12683</v>
      </c>
      <c r="I540" s="515"/>
      <c r="J540" s="383">
        <v>225.57</v>
      </c>
    </row>
    <row r="541" spans="1:10" ht="0.95" customHeight="1" thickTop="1">
      <c r="A541" s="384"/>
      <c r="B541" s="384"/>
      <c r="C541" s="384"/>
      <c r="D541" s="384"/>
      <c r="E541" s="384"/>
      <c r="F541" s="384"/>
      <c r="G541" s="384"/>
      <c r="H541" s="384"/>
      <c r="I541" s="384"/>
      <c r="J541" s="384"/>
    </row>
    <row r="542" spans="1:10" ht="18" customHeight="1">
      <c r="A542" s="364" t="s">
        <v>13034</v>
      </c>
      <c r="B542" s="365" t="s">
        <v>12651</v>
      </c>
      <c r="C542" s="364" t="s">
        <v>12652</v>
      </c>
      <c r="D542" s="364" t="s">
        <v>12653</v>
      </c>
      <c r="E542" s="516" t="s">
        <v>12654</v>
      </c>
      <c r="F542" s="516"/>
      <c r="G542" s="366" t="s">
        <v>12655</v>
      </c>
      <c r="H542" s="365" t="s">
        <v>12656</v>
      </c>
      <c r="I542" s="365" t="s">
        <v>12657</v>
      </c>
      <c r="J542" s="365" t="s">
        <v>12658</v>
      </c>
    </row>
    <row r="543" spans="1:10" ht="24" customHeight="1">
      <c r="A543" s="367" t="s">
        <v>12659</v>
      </c>
      <c r="B543" s="368" t="s">
        <v>13035</v>
      </c>
      <c r="C543" s="367" t="s">
        <v>9</v>
      </c>
      <c r="D543" s="367" t="s">
        <v>4389</v>
      </c>
      <c r="E543" s="517" t="s">
        <v>13008</v>
      </c>
      <c r="F543" s="517"/>
      <c r="G543" s="369" t="s">
        <v>27</v>
      </c>
      <c r="H543" s="370">
        <v>1</v>
      </c>
      <c r="I543" s="371">
        <v>7.46</v>
      </c>
      <c r="J543" s="371">
        <v>7.46</v>
      </c>
    </row>
    <row r="544" spans="1:10" ht="24" customHeight="1">
      <c r="A544" s="372" t="s">
        <v>12662</v>
      </c>
      <c r="B544" s="373" t="s">
        <v>12805</v>
      </c>
      <c r="C544" s="372" t="s">
        <v>9</v>
      </c>
      <c r="D544" s="372" t="s">
        <v>38</v>
      </c>
      <c r="E544" s="519" t="s">
        <v>12661</v>
      </c>
      <c r="F544" s="519"/>
      <c r="G544" s="374" t="s">
        <v>19</v>
      </c>
      <c r="H544" s="375">
        <v>0.1525</v>
      </c>
      <c r="I544" s="376">
        <v>17.66</v>
      </c>
      <c r="J544" s="376">
        <v>2.69</v>
      </c>
    </row>
    <row r="545" spans="1:10" ht="24" customHeight="1">
      <c r="A545" s="372" t="s">
        <v>12662</v>
      </c>
      <c r="B545" s="373" t="s">
        <v>12771</v>
      </c>
      <c r="C545" s="372" t="s">
        <v>9</v>
      </c>
      <c r="D545" s="372" t="s">
        <v>21</v>
      </c>
      <c r="E545" s="519" t="s">
        <v>12661</v>
      </c>
      <c r="F545" s="519"/>
      <c r="G545" s="374" t="s">
        <v>19</v>
      </c>
      <c r="H545" s="375">
        <v>4.8099999999999997E-2</v>
      </c>
      <c r="I545" s="376">
        <v>14.02</v>
      </c>
      <c r="J545" s="376">
        <v>0.67</v>
      </c>
    </row>
    <row r="546" spans="1:10" ht="24" customHeight="1">
      <c r="A546" s="377" t="s">
        <v>12664</v>
      </c>
      <c r="B546" s="378" t="s">
        <v>13036</v>
      </c>
      <c r="C546" s="377" t="s">
        <v>9</v>
      </c>
      <c r="D546" s="377" t="s">
        <v>13037</v>
      </c>
      <c r="E546" s="518" t="s">
        <v>12693</v>
      </c>
      <c r="F546" s="518"/>
      <c r="G546" s="379" t="s">
        <v>27</v>
      </c>
      <c r="H546" s="380">
        <v>1</v>
      </c>
      <c r="I546" s="381">
        <v>4</v>
      </c>
      <c r="J546" s="381">
        <v>4</v>
      </c>
    </row>
    <row r="547" spans="1:10" ht="24" customHeight="1">
      <c r="A547" s="377" t="s">
        <v>12664</v>
      </c>
      <c r="B547" s="378" t="s">
        <v>13038</v>
      </c>
      <c r="C547" s="377" t="s">
        <v>9</v>
      </c>
      <c r="D547" s="377" t="s">
        <v>13039</v>
      </c>
      <c r="E547" s="518" t="s">
        <v>12693</v>
      </c>
      <c r="F547" s="518"/>
      <c r="G547" s="379" t="s">
        <v>27</v>
      </c>
      <c r="H547" s="380">
        <v>2.1000000000000001E-2</v>
      </c>
      <c r="I547" s="381">
        <v>5</v>
      </c>
      <c r="J547" s="381">
        <v>0.1</v>
      </c>
    </row>
    <row r="548" spans="1:10" ht="25.5">
      <c r="A548" s="382"/>
      <c r="B548" s="382"/>
      <c r="C548" s="382"/>
      <c r="D548" s="382"/>
      <c r="E548" s="382" t="s">
        <v>12679</v>
      </c>
      <c r="F548" s="383">
        <v>1.4506139302401391</v>
      </c>
      <c r="G548" s="382" t="s">
        <v>12680</v>
      </c>
      <c r="H548" s="383">
        <v>1.22</v>
      </c>
      <c r="I548" s="382" t="s">
        <v>12681</v>
      </c>
      <c r="J548" s="383">
        <v>2.67</v>
      </c>
    </row>
    <row r="549" spans="1:10" ht="13.5" thickBot="1">
      <c r="A549" s="382"/>
      <c r="B549" s="382"/>
      <c r="C549" s="382"/>
      <c r="D549" s="382"/>
      <c r="E549" s="382" t="s">
        <v>12682</v>
      </c>
      <c r="F549" s="383">
        <v>2.1</v>
      </c>
      <c r="G549" s="382"/>
      <c r="H549" s="515" t="s">
        <v>12683</v>
      </c>
      <c r="I549" s="515"/>
      <c r="J549" s="383">
        <v>9.56</v>
      </c>
    </row>
    <row r="550" spans="1:10" ht="0.95" customHeight="1" thickTop="1">
      <c r="A550" s="384"/>
      <c r="B550" s="384"/>
      <c r="C550" s="384"/>
      <c r="D550" s="384"/>
      <c r="E550" s="384"/>
      <c r="F550" s="384"/>
      <c r="G550" s="384"/>
      <c r="H550" s="384"/>
      <c r="I550" s="384"/>
      <c r="J550" s="384"/>
    </row>
    <row r="551" spans="1:10" ht="18" customHeight="1">
      <c r="A551" s="364" t="s">
        <v>13040</v>
      </c>
      <c r="B551" s="365" t="s">
        <v>12651</v>
      </c>
      <c r="C551" s="364" t="s">
        <v>12652</v>
      </c>
      <c r="D551" s="364" t="s">
        <v>12653</v>
      </c>
      <c r="E551" s="516" t="s">
        <v>12654</v>
      </c>
      <c r="F551" s="516"/>
      <c r="G551" s="366" t="s">
        <v>12655</v>
      </c>
      <c r="H551" s="365" t="s">
        <v>12656</v>
      </c>
      <c r="I551" s="365" t="s">
        <v>12657</v>
      </c>
      <c r="J551" s="365" t="s">
        <v>12658</v>
      </c>
    </row>
    <row r="552" spans="1:10" ht="48" customHeight="1">
      <c r="A552" s="367" t="s">
        <v>12659</v>
      </c>
      <c r="B552" s="368" t="s">
        <v>13041</v>
      </c>
      <c r="C552" s="367" t="s">
        <v>9</v>
      </c>
      <c r="D552" s="367" t="s">
        <v>3233</v>
      </c>
      <c r="E552" s="517" t="s">
        <v>13008</v>
      </c>
      <c r="F552" s="517"/>
      <c r="G552" s="369" t="s">
        <v>27</v>
      </c>
      <c r="H552" s="370">
        <v>1</v>
      </c>
      <c r="I552" s="371">
        <v>37.729999999999997</v>
      </c>
      <c r="J552" s="371">
        <v>37.729999999999997</v>
      </c>
    </row>
    <row r="553" spans="1:10" ht="24" customHeight="1">
      <c r="A553" s="372" t="s">
        <v>12662</v>
      </c>
      <c r="B553" s="373" t="s">
        <v>13009</v>
      </c>
      <c r="C553" s="372" t="s">
        <v>9</v>
      </c>
      <c r="D553" s="372" t="s">
        <v>1055</v>
      </c>
      <c r="E553" s="519" t="s">
        <v>12661</v>
      </c>
      <c r="F553" s="519"/>
      <c r="G553" s="374" t="s">
        <v>19</v>
      </c>
      <c r="H553" s="375">
        <v>0.106</v>
      </c>
      <c r="I553" s="376">
        <v>13.48</v>
      </c>
      <c r="J553" s="376">
        <v>1.42</v>
      </c>
    </row>
    <row r="554" spans="1:10" ht="24" customHeight="1">
      <c r="A554" s="372" t="s">
        <v>12662</v>
      </c>
      <c r="B554" s="373" t="s">
        <v>12805</v>
      </c>
      <c r="C554" s="372" t="s">
        <v>9</v>
      </c>
      <c r="D554" s="372" t="s">
        <v>38</v>
      </c>
      <c r="E554" s="519" t="s">
        <v>12661</v>
      </c>
      <c r="F554" s="519"/>
      <c r="G554" s="374" t="s">
        <v>19</v>
      </c>
      <c r="H554" s="375">
        <v>0.318</v>
      </c>
      <c r="I554" s="376">
        <v>17.66</v>
      </c>
      <c r="J554" s="376">
        <v>5.61</v>
      </c>
    </row>
    <row r="555" spans="1:10" ht="36" customHeight="1">
      <c r="A555" s="377" t="s">
        <v>12664</v>
      </c>
      <c r="B555" s="378" t="s">
        <v>13042</v>
      </c>
      <c r="C555" s="377" t="s">
        <v>9</v>
      </c>
      <c r="D555" s="377" t="s">
        <v>13043</v>
      </c>
      <c r="E555" s="518" t="s">
        <v>12693</v>
      </c>
      <c r="F555" s="518"/>
      <c r="G555" s="379" t="s">
        <v>27</v>
      </c>
      <c r="H555" s="380">
        <v>1</v>
      </c>
      <c r="I555" s="381">
        <v>30.7</v>
      </c>
      <c r="J555" s="381">
        <v>30.7</v>
      </c>
    </row>
    <row r="556" spans="1:10" ht="25.5">
      <c r="A556" s="382"/>
      <c r="B556" s="382"/>
      <c r="C556" s="382"/>
      <c r="D556" s="382"/>
      <c r="E556" s="382" t="s">
        <v>12679</v>
      </c>
      <c r="F556" s="383">
        <v>3.0479191567966968</v>
      </c>
      <c r="G556" s="382" t="s">
        <v>12680</v>
      </c>
      <c r="H556" s="383">
        <v>2.56</v>
      </c>
      <c r="I556" s="382" t="s">
        <v>12681</v>
      </c>
      <c r="J556" s="383">
        <v>5.61</v>
      </c>
    </row>
    <row r="557" spans="1:10" ht="13.5" thickBot="1">
      <c r="A557" s="382"/>
      <c r="B557" s="382"/>
      <c r="C557" s="382"/>
      <c r="D557" s="382"/>
      <c r="E557" s="382" t="s">
        <v>12682</v>
      </c>
      <c r="F557" s="383">
        <v>10.65</v>
      </c>
      <c r="G557" s="382"/>
      <c r="H557" s="515" t="s">
        <v>12683</v>
      </c>
      <c r="I557" s="515"/>
      <c r="J557" s="383">
        <v>48.38</v>
      </c>
    </row>
    <row r="558" spans="1:10" ht="0.95" customHeight="1" thickTop="1">
      <c r="A558" s="384"/>
      <c r="B558" s="384"/>
      <c r="C558" s="384"/>
      <c r="D558" s="384"/>
      <c r="E558" s="384"/>
      <c r="F558" s="384"/>
      <c r="G558" s="384"/>
      <c r="H558" s="384"/>
      <c r="I558" s="384"/>
      <c r="J558" s="384"/>
    </row>
    <row r="559" spans="1:10" ht="18" customHeight="1">
      <c r="A559" s="364" t="s">
        <v>13044</v>
      </c>
      <c r="B559" s="365" t="s">
        <v>12651</v>
      </c>
      <c r="C559" s="364" t="s">
        <v>12652</v>
      </c>
      <c r="D559" s="364" t="s">
        <v>12653</v>
      </c>
      <c r="E559" s="516" t="s">
        <v>12654</v>
      </c>
      <c r="F559" s="516"/>
      <c r="G559" s="366" t="s">
        <v>12655</v>
      </c>
      <c r="H559" s="365" t="s">
        <v>12656</v>
      </c>
      <c r="I559" s="365" t="s">
        <v>12657</v>
      </c>
      <c r="J559" s="365" t="s">
        <v>12658</v>
      </c>
    </row>
    <row r="560" spans="1:10" ht="36" customHeight="1">
      <c r="A560" s="367" t="s">
        <v>12659</v>
      </c>
      <c r="B560" s="368" t="s">
        <v>13045</v>
      </c>
      <c r="C560" s="367" t="s">
        <v>9</v>
      </c>
      <c r="D560" s="367" t="s">
        <v>1270</v>
      </c>
      <c r="E560" s="517" t="s">
        <v>13008</v>
      </c>
      <c r="F560" s="517"/>
      <c r="G560" s="369" t="s">
        <v>27</v>
      </c>
      <c r="H560" s="370">
        <v>1</v>
      </c>
      <c r="I560" s="371">
        <v>5.96</v>
      </c>
      <c r="J560" s="371">
        <v>5.96</v>
      </c>
    </row>
    <row r="561" spans="1:10" ht="24" customHeight="1">
      <c r="A561" s="372" t="s">
        <v>12662</v>
      </c>
      <c r="B561" s="373" t="s">
        <v>13009</v>
      </c>
      <c r="C561" s="372" t="s">
        <v>9</v>
      </c>
      <c r="D561" s="372" t="s">
        <v>1055</v>
      </c>
      <c r="E561" s="519" t="s">
        <v>12661</v>
      </c>
      <c r="F561" s="519"/>
      <c r="G561" s="374" t="s">
        <v>19</v>
      </c>
      <c r="H561" s="375">
        <v>0.1</v>
      </c>
      <c r="I561" s="376">
        <v>13.48</v>
      </c>
      <c r="J561" s="376">
        <v>1.34</v>
      </c>
    </row>
    <row r="562" spans="1:10" ht="24" customHeight="1">
      <c r="A562" s="372" t="s">
        <v>12662</v>
      </c>
      <c r="B562" s="373" t="s">
        <v>12805</v>
      </c>
      <c r="C562" s="372" t="s">
        <v>9</v>
      </c>
      <c r="D562" s="372" t="s">
        <v>38</v>
      </c>
      <c r="E562" s="519" t="s">
        <v>12661</v>
      </c>
      <c r="F562" s="519"/>
      <c r="G562" s="374" t="s">
        <v>19</v>
      </c>
      <c r="H562" s="375">
        <v>0.1</v>
      </c>
      <c r="I562" s="376">
        <v>17.66</v>
      </c>
      <c r="J562" s="376">
        <v>1.76</v>
      </c>
    </row>
    <row r="563" spans="1:10" ht="24" customHeight="1">
      <c r="A563" s="377" t="s">
        <v>12664</v>
      </c>
      <c r="B563" s="378" t="s">
        <v>13046</v>
      </c>
      <c r="C563" s="377" t="s">
        <v>9</v>
      </c>
      <c r="D563" s="377" t="s">
        <v>13047</v>
      </c>
      <c r="E563" s="518" t="s">
        <v>12693</v>
      </c>
      <c r="F563" s="518"/>
      <c r="G563" s="379" t="s">
        <v>27</v>
      </c>
      <c r="H563" s="380">
        <v>7.0000000000000001E-3</v>
      </c>
      <c r="I563" s="381">
        <v>83.11</v>
      </c>
      <c r="J563" s="381">
        <v>0.57999999999999996</v>
      </c>
    </row>
    <row r="564" spans="1:10" ht="24" customHeight="1">
      <c r="A564" s="377" t="s">
        <v>12664</v>
      </c>
      <c r="B564" s="378" t="s">
        <v>13048</v>
      </c>
      <c r="C564" s="377" t="s">
        <v>9</v>
      </c>
      <c r="D564" s="377" t="s">
        <v>13049</v>
      </c>
      <c r="E564" s="518" t="s">
        <v>12693</v>
      </c>
      <c r="F564" s="518"/>
      <c r="G564" s="379" t="s">
        <v>27</v>
      </c>
      <c r="H564" s="380">
        <v>0.05</v>
      </c>
      <c r="I564" s="381">
        <v>2.2000000000000002</v>
      </c>
      <c r="J564" s="381">
        <v>0.11</v>
      </c>
    </row>
    <row r="565" spans="1:10" ht="24" customHeight="1">
      <c r="A565" s="377" t="s">
        <v>12664</v>
      </c>
      <c r="B565" s="378" t="s">
        <v>13050</v>
      </c>
      <c r="C565" s="377" t="s">
        <v>9</v>
      </c>
      <c r="D565" s="377" t="s">
        <v>13051</v>
      </c>
      <c r="E565" s="518" t="s">
        <v>12693</v>
      </c>
      <c r="F565" s="518"/>
      <c r="G565" s="379" t="s">
        <v>27</v>
      </c>
      <c r="H565" s="380">
        <v>1</v>
      </c>
      <c r="I565" s="381">
        <v>1.6</v>
      </c>
      <c r="J565" s="381">
        <v>1.6</v>
      </c>
    </row>
    <row r="566" spans="1:10" ht="24" customHeight="1">
      <c r="A566" s="377" t="s">
        <v>12664</v>
      </c>
      <c r="B566" s="378" t="s">
        <v>13052</v>
      </c>
      <c r="C566" s="377" t="s">
        <v>9</v>
      </c>
      <c r="D566" s="377" t="s">
        <v>13053</v>
      </c>
      <c r="E566" s="518" t="s">
        <v>12693</v>
      </c>
      <c r="F566" s="518"/>
      <c r="G566" s="379" t="s">
        <v>27</v>
      </c>
      <c r="H566" s="380">
        <v>8.0000000000000002E-3</v>
      </c>
      <c r="I566" s="381">
        <v>72.17</v>
      </c>
      <c r="J566" s="381">
        <v>0.56999999999999995</v>
      </c>
    </row>
    <row r="567" spans="1:10" ht="25.5">
      <c r="A567" s="382"/>
      <c r="B567" s="382"/>
      <c r="C567" s="382"/>
      <c r="D567" s="382"/>
      <c r="E567" s="382" t="s">
        <v>12679</v>
      </c>
      <c r="F567" s="383">
        <v>1.3256546778224492</v>
      </c>
      <c r="G567" s="382" t="s">
        <v>12680</v>
      </c>
      <c r="H567" s="383">
        <v>1.1100000000000001</v>
      </c>
      <c r="I567" s="382" t="s">
        <v>12681</v>
      </c>
      <c r="J567" s="383">
        <v>2.44</v>
      </c>
    </row>
    <row r="568" spans="1:10" ht="13.5" thickBot="1">
      <c r="A568" s="382"/>
      <c r="B568" s="382"/>
      <c r="C568" s="382"/>
      <c r="D568" s="382"/>
      <c r="E568" s="382" t="s">
        <v>12682</v>
      </c>
      <c r="F568" s="383">
        <v>1.68</v>
      </c>
      <c r="G568" s="382"/>
      <c r="H568" s="515" t="s">
        <v>12683</v>
      </c>
      <c r="I568" s="515"/>
      <c r="J568" s="383">
        <v>7.64</v>
      </c>
    </row>
    <row r="569" spans="1:10" ht="0.95" customHeight="1" thickTop="1">
      <c r="A569" s="384"/>
      <c r="B569" s="384"/>
      <c r="C569" s="384"/>
      <c r="D569" s="384"/>
      <c r="E569" s="384"/>
      <c r="F569" s="384"/>
      <c r="G569" s="384"/>
      <c r="H569" s="384"/>
      <c r="I569" s="384"/>
      <c r="J569" s="384"/>
    </row>
    <row r="570" spans="1:10" ht="18" customHeight="1">
      <c r="A570" s="364" t="s">
        <v>13054</v>
      </c>
      <c r="B570" s="365" t="s">
        <v>12651</v>
      </c>
      <c r="C570" s="364" t="s">
        <v>12652</v>
      </c>
      <c r="D570" s="364" t="s">
        <v>12653</v>
      </c>
      <c r="E570" s="516" t="s">
        <v>12654</v>
      </c>
      <c r="F570" s="516"/>
      <c r="G570" s="366" t="s">
        <v>12655</v>
      </c>
      <c r="H570" s="365" t="s">
        <v>12656</v>
      </c>
      <c r="I570" s="365" t="s">
        <v>12657</v>
      </c>
      <c r="J570" s="365" t="s">
        <v>12658</v>
      </c>
    </row>
    <row r="571" spans="1:10" ht="48" customHeight="1">
      <c r="A571" s="367" t="s">
        <v>12659</v>
      </c>
      <c r="B571" s="368" t="s">
        <v>13055</v>
      </c>
      <c r="C571" s="367" t="s">
        <v>9</v>
      </c>
      <c r="D571" s="367" t="s">
        <v>1681</v>
      </c>
      <c r="E571" s="517" t="s">
        <v>13008</v>
      </c>
      <c r="F571" s="517"/>
      <c r="G571" s="369" t="s">
        <v>27</v>
      </c>
      <c r="H571" s="370">
        <v>1</v>
      </c>
      <c r="I571" s="371">
        <v>18.96</v>
      </c>
      <c r="J571" s="371">
        <v>18.96</v>
      </c>
    </row>
    <row r="572" spans="1:10" ht="24" customHeight="1">
      <c r="A572" s="372" t="s">
        <v>12662</v>
      </c>
      <c r="B572" s="373" t="s">
        <v>13009</v>
      </c>
      <c r="C572" s="372" t="s">
        <v>9</v>
      </c>
      <c r="D572" s="372" t="s">
        <v>1055</v>
      </c>
      <c r="E572" s="519" t="s">
        <v>12661</v>
      </c>
      <c r="F572" s="519"/>
      <c r="G572" s="374" t="s">
        <v>19</v>
      </c>
      <c r="H572" s="375">
        <v>0.2</v>
      </c>
      <c r="I572" s="376">
        <v>13.48</v>
      </c>
      <c r="J572" s="376">
        <v>2.69</v>
      </c>
    </row>
    <row r="573" spans="1:10" ht="24" customHeight="1">
      <c r="A573" s="372" t="s">
        <v>12662</v>
      </c>
      <c r="B573" s="373" t="s">
        <v>12805</v>
      </c>
      <c r="C573" s="372" t="s">
        <v>9</v>
      </c>
      <c r="D573" s="372" t="s">
        <v>38</v>
      </c>
      <c r="E573" s="519" t="s">
        <v>12661</v>
      </c>
      <c r="F573" s="519"/>
      <c r="G573" s="374" t="s">
        <v>19</v>
      </c>
      <c r="H573" s="375">
        <v>0.2</v>
      </c>
      <c r="I573" s="376">
        <v>17.66</v>
      </c>
      <c r="J573" s="376">
        <v>3.53</v>
      </c>
    </row>
    <row r="574" spans="1:10" ht="24" customHeight="1">
      <c r="A574" s="377" t="s">
        <v>12664</v>
      </c>
      <c r="B574" s="378" t="s">
        <v>13046</v>
      </c>
      <c r="C574" s="377" t="s">
        <v>9</v>
      </c>
      <c r="D574" s="377" t="s">
        <v>13047</v>
      </c>
      <c r="E574" s="518" t="s">
        <v>12693</v>
      </c>
      <c r="F574" s="518"/>
      <c r="G574" s="379" t="s">
        <v>27</v>
      </c>
      <c r="H574" s="380">
        <v>1.0999999999999999E-2</v>
      </c>
      <c r="I574" s="381">
        <v>83.11</v>
      </c>
      <c r="J574" s="381">
        <v>0.91</v>
      </c>
    </row>
    <row r="575" spans="1:10" ht="24" customHeight="1">
      <c r="A575" s="377" t="s">
        <v>12664</v>
      </c>
      <c r="B575" s="378" t="s">
        <v>13048</v>
      </c>
      <c r="C575" s="377" t="s">
        <v>9</v>
      </c>
      <c r="D575" s="377" t="s">
        <v>13049</v>
      </c>
      <c r="E575" s="518" t="s">
        <v>12693</v>
      </c>
      <c r="F575" s="518"/>
      <c r="G575" s="379" t="s">
        <v>27</v>
      </c>
      <c r="H575" s="380">
        <v>7.4999999999999997E-2</v>
      </c>
      <c r="I575" s="381">
        <v>2.2000000000000002</v>
      </c>
      <c r="J575" s="381">
        <v>0.16</v>
      </c>
    </row>
    <row r="576" spans="1:10" ht="24" customHeight="1">
      <c r="A576" s="377" t="s">
        <v>12664</v>
      </c>
      <c r="B576" s="378" t="s">
        <v>13052</v>
      </c>
      <c r="C576" s="377" t="s">
        <v>9</v>
      </c>
      <c r="D576" s="377" t="s">
        <v>13053</v>
      </c>
      <c r="E576" s="518" t="s">
        <v>12693</v>
      </c>
      <c r="F576" s="518"/>
      <c r="G576" s="379" t="s">
        <v>27</v>
      </c>
      <c r="H576" s="380">
        <v>1.2E-2</v>
      </c>
      <c r="I576" s="381">
        <v>72.17</v>
      </c>
      <c r="J576" s="381">
        <v>0.86</v>
      </c>
    </row>
    <row r="577" spans="1:10" ht="36" customHeight="1">
      <c r="A577" s="377" t="s">
        <v>12664</v>
      </c>
      <c r="B577" s="378" t="s">
        <v>13056</v>
      </c>
      <c r="C577" s="377" t="s">
        <v>9</v>
      </c>
      <c r="D577" s="377" t="s">
        <v>13057</v>
      </c>
      <c r="E577" s="518" t="s">
        <v>12693</v>
      </c>
      <c r="F577" s="518"/>
      <c r="G577" s="379" t="s">
        <v>27</v>
      </c>
      <c r="H577" s="380">
        <v>1</v>
      </c>
      <c r="I577" s="381">
        <v>10.81</v>
      </c>
      <c r="J577" s="381">
        <v>10.81</v>
      </c>
    </row>
    <row r="578" spans="1:10" ht="25.5">
      <c r="A578" s="382"/>
      <c r="B578" s="382"/>
      <c r="C578" s="382"/>
      <c r="D578" s="382"/>
      <c r="E578" s="382" t="s">
        <v>12679</v>
      </c>
      <c r="F578" s="383">
        <v>2.6513093556448983</v>
      </c>
      <c r="G578" s="382" t="s">
        <v>12680</v>
      </c>
      <c r="H578" s="383">
        <v>2.23</v>
      </c>
      <c r="I578" s="382" t="s">
        <v>12681</v>
      </c>
      <c r="J578" s="383">
        <v>4.88</v>
      </c>
    </row>
    <row r="579" spans="1:10" ht="13.5" thickBot="1">
      <c r="A579" s="382"/>
      <c r="B579" s="382"/>
      <c r="C579" s="382"/>
      <c r="D579" s="382"/>
      <c r="E579" s="382" t="s">
        <v>12682</v>
      </c>
      <c r="F579" s="383">
        <v>5.35</v>
      </c>
      <c r="G579" s="382"/>
      <c r="H579" s="515" t="s">
        <v>12683</v>
      </c>
      <c r="I579" s="515"/>
      <c r="J579" s="383">
        <v>24.31</v>
      </c>
    </row>
    <row r="580" spans="1:10" ht="0.95" customHeight="1" thickTop="1">
      <c r="A580" s="384"/>
      <c r="B580" s="384"/>
      <c r="C580" s="384"/>
      <c r="D580" s="384"/>
      <c r="E580" s="384"/>
      <c r="F580" s="384"/>
      <c r="G580" s="384"/>
      <c r="H580" s="384"/>
      <c r="I580" s="384"/>
      <c r="J580" s="384"/>
    </row>
    <row r="581" spans="1:10" ht="18" customHeight="1">
      <c r="A581" s="364" t="s">
        <v>13058</v>
      </c>
      <c r="B581" s="365" t="s">
        <v>12651</v>
      </c>
      <c r="C581" s="364" t="s">
        <v>12652</v>
      </c>
      <c r="D581" s="364" t="s">
        <v>12653</v>
      </c>
      <c r="E581" s="516" t="s">
        <v>12654</v>
      </c>
      <c r="F581" s="516"/>
      <c r="G581" s="366" t="s">
        <v>12655</v>
      </c>
      <c r="H581" s="365" t="s">
        <v>12656</v>
      </c>
      <c r="I581" s="365" t="s">
        <v>12657</v>
      </c>
      <c r="J581" s="365" t="s">
        <v>12658</v>
      </c>
    </row>
    <row r="582" spans="1:10" ht="60" customHeight="1">
      <c r="A582" s="367" t="s">
        <v>12659</v>
      </c>
      <c r="B582" s="368" t="s">
        <v>13059</v>
      </c>
      <c r="C582" s="367" t="s">
        <v>9</v>
      </c>
      <c r="D582" s="367" t="s">
        <v>2564</v>
      </c>
      <c r="E582" s="517" t="s">
        <v>13008</v>
      </c>
      <c r="F582" s="517"/>
      <c r="G582" s="369" t="s">
        <v>27</v>
      </c>
      <c r="H582" s="370">
        <v>1</v>
      </c>
      <c r="I582" s="371">
        <v>17.21</v>
      </c>
      <c r="J582" s="371">
        <v>17.21</v>
      </c>
    </row>
    <row r="583" spans="1:10" ht="24" customHeight="1">
      <c r="A583" s="372" t="s">
        <v>12662</v>
      </c>
      <c r="B583" s="373" t="s">
        <v>13009</v>
      </c>
      <c r="C583" s="372" t="s">
        <v>9</v>
      </c>
      <c r="D583" s="372" t="s">
        <v>1055</v>
      </c>
      <c r="E583" s="519" t="s">
        <v>12661</v>
      </c>
      <c r="F583" s="519"/>
      <c r="G583" s="374" t="s">
        <v>19</v>
      </c>
      <c r="H583" s="375">
        <v>0.13600000000000001</v>
      </c>
      <c r="I583" s="376">
        <v>13.48</v>
      </c>
      <c r="J583" s="376">
        <v>1.83</v>
      </c>
    </row>
    <row r="584" spans="1:10" ht="24" customHeight="1">
      <c r="A584" s="372" t="s">
        <v>12662</v>
      </c>
      <c r="B584" s="373" t="s">
        <v>12805</v>
      </c>
      <c r="C584" s="372" t="s">
        <v>9</v>
      </c>
      <c r="D584" s="372" t="s">
        <v>38</v>
      </c>
      <c r="E584" s="519" t="s">
        <v>12661</v>
      </c>
      <c r="F584" s="519"/>
      <c r="G584" s="374" t="s">
        <v>19</v>
      </c>
      <c r="H584" s="375">
        <v>0.13600000000000001</v>
      </c>
      <c r="I584" s="376">
        <v>17.66</v>
      </c>
      <c r="J584" s="376">
        <v>2.4</v>
      </c>
    </row>
    <row r="585" spans="1:10" ht="24" customHeight="1">
      <c r="A585" s="377" t="s">
        <v>12664</v>
      </c>
      <c r="B585" s="378" t="s">
        <v>13060</v>
      </c>
      <c r="C585" s="377" t="s">
        <v>9</v>
      </c>
      <c r="D585" s="377" t="s">
        <v>13061</v>
      </c>
      <c r="E585" s="518" t="s">
        <v>12693</v>
      </c>
      <c r="F585" s="518"/>
      <c r="G585" s="379" t="s">
        <v>27</v>
      </c>
      <c r="H585" s="380">
        <v>1</v>
      </c>
      <c r="I585" s="381">
        <v>10.95</v>
      </c>
      <c r="J585" s="381">
        <v>10.95</v>
      </c>
    </row>
    <row r="586" spans="1:10" ht="24" customHeight="1">
      <c r="A586" s="377" t="s">
        <v>12664</v>
      </c>
      <c r="B586" s="378" t="s">
        <v>13062</v>
      </c>
      <c r="C586" s="377" t="s">
        <v>9</v>
      </c>
      <c r="D586" s="377" t="s">
        <v>13063</v>
      </c>
      <c r="E586" s="518" t="s">
        <v>12693</v>
      </c>
      <c r="F586" s="518"/>
      <c r="G586" s="379" t="s">
        <v>27</v>
      </c>
      <c r="H586" s="380">
        <v>4.5999999999999999E-2</v>
      </c>
      <c r="I586" s="381">
        <v>26.38</v>
      </c>
      <c r="J586" s="381">
        <v>1.21</v>
      </c>
    </row>
    <row r="587" spans="1:10" ht="24" customHeight="1">
      <c r="A587" s="377" t="s">
        <v>12664</v>
      </c>
      <c r="B587" s="378" t="s">
        <v>13048</v>
      </c>
      <c r="C587" s="377" t="s">
        <v>9</v>
      </c>
      <c r="D587" s="377" t="s">
        <v>13049</v>
      </c>
      <c r="E587" s="518" t="s">
        <v>12693</v>
      </c>
      <c r="F587" s="518"/>
      <c r="G587" s="379" t="s">
        <v>27</v>
      </c>
      <c r="H587" s="380">
        <v>1.4E-2</v>
      </c>
      <c r="I587" s="381">
        <v>2.2000000000000002</v>
      </c>
      <c r="J587" s="381">
        <v>0.03</v>
      </c>
    </row>
    <row r="588" spans="1:10" ht="24" customHeight="1">
      <c r="A588" s="377" t="s">
        <v>12664</v>
      </c>
      <c r="B588" s="378" t="s">
        <v>13052</v>
      </c>
      <c r="C588" s="377" t="s">
        <v>9</v>
      </c>
      <c r="D588" s="377" t="s">
        <v>13053</v>
      </c>
      <c r="E588" s="518" t="s">
        <v>12693</v>
      </c>
      <c r="F588" s="518"/>
      <c r="G588" s="379" t="s">
        <v>27</v>
      </c>
      <c r="H588" s="380">
        <v>1.0999999999999999E-2</v>
      </c>
      <c r="I588" s="381">
        <v>72.17</v>
      </c>
      <c r="J588" s="381">
        <v>0.79</v>
      </c>
    </row>
    <row r="589" spans="1:10" ht="25.5">
      <c r="A589" s="382"/>
      <c r="B589" s="382"/>
      <c r="C589" s="382"/>
      <c r="D589" s="382"/>
      <c r="E589" s="382" t="s">
        <v>12679</v>
      </c>
      <c r="F589" s="383">
        <v>1.798326632619798</v>
      </c>
      <c r="G589" s="382" t="s">
        <v>12680</v>
      </c>
      <c r="H589" s="383">
        <v>1.51</v>
      </c>
      <c r="I589" s="382" t="s">
        <v>12681</v>
      </c>
      <c r="J589" s="383">
        <v>3.31</v>
      </c>
    </row>
    <row r="590" spans="1:10" ht="13.5" thickBot="1">
      <c r="A590" s="382"/>
      <c r="B590" s="382"/>
      <c r="C590" s="382"/>
      <c r="D590" s="382"/>
      <c r="E590" s="382" t="s">
        <v>12682</v>
      </c>
      <c r="F590" s="383">
        <v>4.8600000000000003</v>
      </c>
      <c r="G590" s="382"/>
      <c r="H590" s="515" t="s">
        <v>12683</v>
      </c>
      <c r="I590" s="515"/>
      <c r="J590" s="383">
        <v>22.07</v>
      </c>
    </row>
    <row r="591" spans="1:10" ht="0.95" customHeight="1" thickTop="1">
      <c r="A591" s="384"/>
      <c r="B591" s="384"/>
      <c r="C591" s="384"/>
      <c r="D591" s="384"/>
      <c r="E591" s="384"/>
      <c r="F591" s="384"/>
      <c r="G591" s="384"/>
      <c r="H591" s="384"/>
      <c r="I591" s="384"/>
      <c r="J591" s="384"/>
    </row>
    <row r="592" spans="1:10" ht="18" customHeight="1">
      <c r="A592" s="364" t="s">
        <v>13064</v>
      </c>
      <c r="B592" s="365" t="s">
        <v>12651</v>
      </c>
      <c r="C592" s="364" t="s">
        <v>12652</v>
      </c>
      <c r="D592" s="364" t="s">
        <v>12653</v>
      </c>
      <c r="E592" s="516" t="s">
        <v>12654</v>
      </c>
      <c r="F592" s="516"/>
      <c r="G592" s="366" t="s">
        <v>12655</v>
      </c>
      <c r="H592" s="365" t="s">
        <v>12656</v>
      </c>
      <c r="I592" s="365" t="s">
        <v>12657</v>
      </c>
      <c r="J592" s="365" t="s">
        <v>12658</v>
      </c>
    </row>
    <row r="593" spans="1:10" ht="60" customHeight="1">
      <c r="A593" s="367" t="s">
        <v>12659</v>
      </c>
      <c r="B593" s="368" t="s">
        <v>13065</v>
      </c>
      <c r="C593" s="367" t="s">
        <v>9</v>
      </c>
      <c r="D593" s="367" t="s">
        <v>2566</v>
      </c>
      <c r="E593" s="517" t="s">
        <v>13008</v>
      </c>
      <c r="F593" s="517"/>
      <c r="G593" s="369" t="s">
        <v>27</v>
      </c>
      <c r="H593" s="370">
        <v>1</v>
      </c>
      <c r="I593" s="371">
        <v>37.770000000000003</v>
      </c>
      <c r="J593" s="371">
        <v>37.770000000000003</v>
      </c>
    </row>
    <row r="594" spans="1:10" ht="24" customHeight="1">
      <c r="A594" s="372" t="s">
        <v>12662</v>
      </c>
      <c r="B594" s="373" t="s">
        <v>13009</v>
      </c>
      <c r="C594" s="372" t="s">
        <v>9</v>
      </c>
      <c r="D594" s="372" t="s">
        <v>1055</v>
      </c>
      <c r="E594" s="519" t="s">
        <v>12661</v>
      </c>
      <c r="F594" s="519"/>
      <c r="G594" s="374" t="s">
        <v>19</v>
      </c>
      <c r="H594" s="375">
        <v>0.18099999999999999</v>
      </c>
      <c r="I594" s="376">
        <v>13.48</v>
      </c>
      <c r="J594" s="376">
        <v>2.4300000000000002</v>
      </c>
    </row>
    <row r="595" spans="1:10" ht="24" customHeight="1">
      <c r="A595" s="372" t="s">
        <v>12662</v>
      </c>
      <c r="B595" s="373" t="s">
        <v>12805</v>
      </c>
      <c r="C595" s="372" t="s">
        <v>9</v>
      </c>
      <c r="D595" s="372" t="s">
        <v>38</v>
      </c>
      <c r="E595" s="519" t="s">
        <v>12661</v>
      </c>
      <c r="F595" s="519"/>
      <c r="G595" s="374" t="s">
        <v>19</v>
      </c>
      <c r="H595" s="375">
        <v>0.18099999999999999</v>
      </c>
      <c r="I595" s="376">
        <v>17.66</v>
      </c>
      <c r="J595" s="376">
        <v>3.19</v>
      </c>
    </row>
    <row r="596" spans="1:10" ht="24" customHeight="1">
      <c r="A596" s="377" t="s">
        <v>12664</v>
      </c>
      <c r="B596" s="378" t="s">
        <v>13062</v>
      </c>
      <c r="C596" s="377" t="s">
        <v>9</v>
      </c>
      <c r="D596" s="377" t="s">
        <v>13063</v>
      </c>
      <c r="E596" s="518" t="s">
        <v>12693</v>
      </c>
      <c r="F596" s="518"/>
      <c r="G596" s="379" t="s">
        <v>27</v>
      </c>
      <c r="H596" s="380">
        <v>0.19400000000000001</v>
      </c>
      <c r="I596" s="381">
        <v>26.38</v>
      </c>
      <c r="J596" s="381">
        <v>5.1100000000000003</v>
      </c>
    </row>
    <row r="597" spans="1:10" ht="24" customHeight="1">
      <c r="A597" s="377" t="s">
        <v>12664</v>
      </c>
      <c r="B597" s="378" t="s">
        <v>13066</v>
      </c>
      <c r="C597" s="377" t="s">
        <v>9</v>
      </c>
      <c r="D597" s="377" t="s">
        <v>13067</v>
      </c>
      <c r="E597" s="518" t="s">
        <v>12693</v>
      </c>
      <c r="F597" s="518"/>
      <c r="G597" s="379" t="s">
        <v>27</v>
      </c>
      <c r="H597" s="380">
        <v>1</v>
      </c>
      <c r="I597" s="381">
        <v>23.26</v>
      </c>
      <c r="J597" s="381">
        <v>23.26</v>
      </c>
    </row>
    <row r="598" spans="1:10" ht="24" customHeight="1">
      <c r="A598" s="377" t="s">
        <v>12664</v>
      </c>
      <c r="B598" s="378" t="s">
        <v>13048</v>
      </c>
      <c r="C598" s="377" t="s">
        <v>9</v>
      </c>
      <c r="D598" s="377" t="s">
        <v>13049</v>
      </c>
      <c r="E598" s="518" t="s">
        <v>12693</v>
      </c>
      <c r="F598" s="518"/>
      <c r="G598" s="379" t="s">
        <v>27</v>
      </c>
      <c r="H598" s="380">
        <v>1.7999999999999999E-2</v>
      </c>
      <c r="I598" s="381">
        <v>2.2000000000000002</v>
      </c>
      <c r="J598" s="381">
        <v>0.03</v>
      </c>
    </row>
    <row r="599" spans="1:10" ht="24" customHeight="1">
      <c r="A599" s="377" t="s">
        <v>12664</v>
      </c>
      <c r="B599" s="378" t="s">
        <v>13052</v>
      </c>
      <c r="C599" s="377" t="s">
        <v>9</v>
      </c>
      <c r="D599" s="377" t="s">
        <v>13053</v>
      </c>
      <c r="E599" s="518" t="s">
        <v>12693</v>
      </c>
      <c r="F599" s="518"/>
      <c r="G599" s="379" t="s">
        <v>27</v>
      </c>
      <c r="H599" s="380">
        <v>5.1999999999999998E-2</v>
      </c>
      <c r="I599" s="381">
        <v>72.17</v>
      </c>
      <c r="J599" s="381">
        <v>3.75</v>
      </c>
    </row>
    <row r="600" spans="1:10" ht="25.5">
      <c r="A600" s="382"/>
      <c r="B600" s="382"/>
      <c r="C600" s="382"/>
      <c r="D600" s="382"/>
      <c r="E600" s="382" t="s">
        <v>12679</v>
      </c>
      <c r="F600" s="383">
        <v>2.3959578398348365</v>
      </c>
      <c r="G600" s="382" t="s">
        <v>12680</v>
      </c>
      <c r="H600" s="383">
        <v>2.0099999999999998</v>
      </c>
      <c r="I600" s="382" t="s">
        <v>12681</v>
      </c>
      <c r="J600" s="383">
        <v>4.41</v>
      </c>
    </row>
    <row r="601" spans="1:10" ht="13.5" thickBot="1">
      <c r="A601" s="382"/>
      <c r="B601" s="382"/>
      <c r="C601" s="382"/>
      <c r="D601" s="382"/>
      <c r="E601" s="382" t="s">
        <v>12682</v>
      </c>
      <c r="F601" s="383">
        <v>10.66</v>
      </c>
      <c r="G601" s="382"/>
      <c r="H601" s="515" t="s">
        <v>12683</v>
      </c>
      <c r="I601" s="515"/>
      <c r="J601" s="383">
        <v>48.43</v>
      </c>
    </row>
    <row r="602" spans="1:10" ht="0.95" customHeight="1" thickTop="1">
      <c r="A602" s="384"/>
      <c r="B602" s="384"/>
      <c r="C602" s="384"/>
      <c r="D602" s="384"/>
      <c r="E602" s="384"/>
      <c r="F602" s="384"/>
      <c r="G602" s="384"/>
      <c r="H602" s="384"/>
      <c r="I602" s="384"/>
      <c r="J602" s="384"/>
    </row>
    <row r="603" spans="1:10" ht="18" customHeight="1">
      <c r="A603" s="364" t="s">
        <v>13068</v>
      </c>
      <c r="B603" s="365" t="s">
        <v>12651</v>
      </c>
      <c r="C603" s="364" t="s">
        <v>12652</v>
      </c>
      <c r="D603" s="364" t="s">
        <v>12653</v>
      </c>
      <c r="E603" s="516" t="s">
        <v>12654</v>
      </c>
      <c r="F603" s="516"/>
      <c r="G603" s="366" t="s">
        <v>12655</v>
      </c>
      <c r="H603" s="365" t="s">
        <v>12656</v>
      </c>
      <c r="I603" s="365" t="s">
        <v>12657</v>
      </c>
      <c r="J603" s="365" t="s">
        <v>12658</v>
      </c>
    </row>
    <row r="604" spans="1:10" ht="48" customHeight="1">
      <c r="A604" s="367" t="s">
        <v>12659</v>
      </c>
      <c r="B604" s="368" t="s">
        <v>13069</v>
      </c>
      <c r="C604" s="367" t="s">
        <v>9</v>
      </c>
      <c r="D604" s="367" t="s">
        <v>2570</v>
      </c>
      <c r="E604" s="517" t="s">
        <v>13008</v>
      </c>
      <c r="F604" s="517"/>
      <c r="G604" s="369" t="s">
        <v>27</v>
      </c>
      <c r="H604" s="370">
        <v>1</v>
      </c>
      <c r="I604" s="371">
        <v>53.65</v>
      </c>
      <c r="J604" s="371">
        <v>53.65</v>
      </c>
    </row>
    <row r="605" spans="1:10" ht="24" customHeight="1">
      <c r="A605" s="372" t="s">
        <v>12662</v>
      </c>
      <c r="B605" s="373" t="s">
        <v>13009</v>
      </c>
      <c r="C605" s="372" t="s">
        <v>9</v>
      </c>
      <c r="D605" s="372" t="s">
        <v>1055</v>
      </c>
      <c r="E605" s="519" t="s">
        <v>12661</v>
      </c>
      <c r="F605" s="519"/>
      <c r="G605" s="374" t="s">
        <v>19</v>
      </c>
      <c r="H605" s="375">
        <v>0.308</v>
      </c>
      <c r="I605" s="376">
        <v>13.48</v>
      </c>
      <c r="J605" s="376">
        <v>4.1500000000000004</v>
      </c>
    </row>
    <row r="606" spans="1:10" ht="24" customHeight="1">
      <c r="A606" s="372" t="s">
        <v>12662</v>
      </c>
      <c r="B606" s="373" t="s">
        <v>12805</v>
      </c>
      <c r="C606" s="372" t="s">
        <v>9</v>
      </c>
      <c r="D606" s="372" t="s">
        <v>38</v>
      </c>
      <c r="E606" s="519" t="s">
        <v>12661</v>
      </c>
      <c r="F606" s="519"/>
      <c r="G606" s="374" t="s">
        <v>19</v>
      </c>
      <c r="H606" s="375">
        <v>0.308</v>
      </c>
      <c r="I606" s="376">
        <v>17.66</v>
      </c>
      <c r="J606" s="376">
        <v>5.43</v>
      </c>
    </row>
    <row r="607" spans="1:10" ht="24" customHeight="1">
      <c r="A607" s="377" t="s">
        <v>12664</v>
      </c>
      <c r="B607" s="378" t="s">
        <v>13070</v>
      </c>
      <c r="C607" s="377" t="s">
        <v>9</v>
      </c>
      <c r="D607" s="377" t="s">
        <v>13071</v>
      </c>
      <c r="E607" s="518" t="s">
        <v>12693</v>
      </c>
      <c r="F607" s="518"/>
      <c r="G607" s="379" t="s">
        <v>27</v>
      </c>
      <c r="H607" s="380">
        <v>1</v>
      </c>
      <c r="I607" s="381">
        <v>35.15</v>
      </c>
      <c r="J607" s="381">
        <v>35.15</v>
      </c>
    </row>
    <row r="608" spans="1:10" ht="24" customHeight="1">
      <c r="A608" s="377" t="s">
        <v>12664</v>
      </c>
      <c r="B608" s="378" t="s">
        <v>13062</v>
      </c>
      <c r="C608" s="377" t="s">
        <v>9</v>
      </c>
      <c r="D608" s="377" t="s">
        <v>13063</v>
      </c>
      <c r="E608" s="518" t="s">
        <v>12693</v>
      </c>
      <c r="F608" s="518"/>
      <c r="G608" s="379" t="s">
        <v>27</v>
      </c>
      <c r="H608" s="380">
        <v>0.19400000000000001</v>
      </c>
      <c r="I608" s="381">
        <v>26.38</v>
      </c>
      <c r="J608" s="381">
        <v>5.1100000000000003</v>
      </c>
    </row>
    <row r="609" spans="1:10" ht="24" customHeight="1">
      <c r="A609" s="377" t="s">
        <v>12664</v>
      </c>
      <c r="B609" s="378" t="s">
        <v>13048</v>
      </c>
      <c r="C609" s="377" t="s">
        <v>9</v>
      </c>
      <c r="D609" s="377" t="s">
        <v>13049</v>
      </c>
      <c r="E609" s="518" t="s">
        <v>12693</v>
      </c>
      <c r="F609" s="518"/>
      <c r="G609" s="379" t="s">
        <v>27</v>
      </c>
      <c r="H609" s="380">
        <v>3.1E-2</v>
      </c>
      <c r="I609" s="381">
        <v>2.2000000000000002</v>
      </c>
      <c r="J609" s="381">
        <v>0.06</v>
      </c>
    </row>
    <row r="610" spans="1:10" ht="24" customHeight="1">
      <c r="A610" s="377" t="s">
        <v>12664</v>
      </c>
      <c r="B610" s="378" t="s">
        <v>13052</v>
      </c>
      <c r="C610" s="377" t="s">
        <v>9</v>
      </c>
      <c r="D610" s="377" t="s">
        <v>13053</v>
      </c>
      <c r="E610" s="518" t="s">
        <v>12693</v>
      </c>
      <c r="F610" s="518"/>
      <c r="G610" s="379" t="s">
        <v>27</v>
      </c>
      <c r="H610" s="380">
        <v>5.1999999999999998E-2</v>
      </c>
      <c r="I610" s="381">
        <v>72.17</v>
      </c>
      <c r="J610" s="381">
        <v>3.75</v>
      </c>
    </row>
    <row r="611" spans="1:10" ht="25.5">
      <c r="A611" s="382"/>
      <c r="B611" s="382"/>
      <c r="C611" s="382"/>
      <c r="D611" s="382"/>
      <c r="E611" s="382" t="s">
        <v>12679</v>
      </c>
      <c r="F611" s="383">
        <v>4.0801912419863084</v>
      </c>
      <c r="G611" s="382" t="s">
        <v>12680</v>
      </c>
      <c r="H611" s="383">
        <v>3.43</v>
      </c>
      <c r="I611" s="382" t="s">
        <v>12681</v>
      </c>
      <c r="J611" s="383">
        <v>7.51</v>
      </c>
    </row>
    <row r="612" spans="1:10" ht="13.5" thickBot="1">
      <c r="A612" s="382"/>
      <c r="B612" s="382"/>
      <c r="C612" s="382"/>
      <c r="D612" s="382"/>
      <c r="E612" s="382" t="s">
        <v>12682</v>
      </c>
      <c r="F612" s="383">
        <v>15.15</v>
      </c>
      <c r="G612" s="382"/>
      <c r="H612" s="515" t="s">
        <v>12683</v>
      </c>
      <c r="I612" s="515"/>
      <c r="J612" s="383">
        <v>68.8</v>
      </c>
    </row>
    <row r="613" spans="1:10" ht="0.95" customHeight="1" thickTop="1">
      <c r="A613" s="384"/>
      <c r="B613" s="384"/>
      <c r="C613" s="384"/>
      <c r="D613" s="384"/>
      <c r="E613" s="384"/>
      <c r="F613" s="384"/>
      <c r="G613" s="384"/>
      <c r="H613" s="384"/>
      <c r="I613" s="384"/>
      <c r="J613" s="384"/>
    </row>
    <row r="614" spans="1:10" ht="18" customHeight="1">
      <c r="A614" s="364" t="s">
        <v>13072</v>
      </c>
      <c r="B614" s="365" t="s">
        <v>12651</v>
      </c>
      <c r="C614" s="364" t="s">
        <v>12652</v>
      </c>
      <c r="D614" s="364" t="s">
        <v>12653</v>
      </c>
      <c r="E614" s="516" t="s">
        <v>12654</v>
      </c>
      <c r="F614" s="516"/>
      <c r="G614" s="366" t="s">
        <v>12655</v>
      </c>
      <c r="H614" s="365" t="s">
        <v>12656</v>
      </c>
      <c r="I614" s="365" t="s">
        <v>12657</v>
      </c>
      <c r="J614" s="365" t="s">
        <v>12658</v>
      </c>
    </row>
    <row r="615" spans="1:10" ht="48" customHeight="1">
      <c r="A615" s="367" t="s">
        <v>12659</v>
      </c>
      <c r="B615" s="368" t="s">
        <v>13073</v>
      </c>
      <c r="C615" s="367" t="s">
        <v>9</v>
      </c>
      <c r="D615" s="367" t="s">
        <v>2572</v>
      </c>
      <c r="E615" s="517" t="s">
        <v>13008</v>
      </c>
      <c r="F615" s="517"/>
      <c r="G615" s="369" t="s">
        <v>27</v>
      </c>
      <c r="H615" s="370">
        <v>1</v>
      </c>
      <c r="I615" s="371">
        <v>190.11</v>
      </c>
      <c r="J615" s="371">
        <v>190.11</v>
      </c>
    </row>
    <row r="616" spans="1:10" ht="24" customHeight="1">
      <c r="A616" s="372" t="s">
        <v>12662</v>
      </c>
      <c r="B616" s="373" t="s">
        <v>13009</v>
      </c>
      <c r="C616" s="372" t="s">
        <v>9</v>
      </c>
      <c r="D616" s="372" t="s">
        <v>1055</v>
      </c>
      <c r="E616" s="519" t="s">
        <v>12661</v>
      </c>
      <c r="F616" s="519"/>
      <c r="G616" s="374" t="s">
        <v>19</v>
      </c>
      <c r="H616" s="375">
        <v>0.308</v>
      </c>
      <c r="I616" s="376">
        <v>13.48</v>
      </c>
      <c r="J616" s="376">
        <v>4.1500000000000004</v>
      </c>
    </row>
    <row r="617" spans="1:10" ht="24" customHeight="1">
      <c r="A617" s="372" t="s">
        <v>12662</v>
      </c>
      <c r="B617" s="373" t="s">
        <v>12805</v>
      </c>
      <c r="C617" s="372" t="s">
        <v>9</v>
      </c>
      <c r="D617" s="372" t="s">
        <v>38</v>
      </c>
      <c r="E617" s="519" t="s">
        <v>12661</v>
      </c>
      <c r="F617" s="519"/>
      <c r="G617" s="374" t="s">
        <v>19</v>
      </c>
      <c r="H617" s="375">
        <v>0.308</v>
      </c>
      <c r="I617" s="376">
        <v>17.66</v>
      </c>
      <c r="J617" s="376">
        <v>5.43</v>
      </c>
    </row>
    <row r="618" spans="1:10" ht="24" customHeight="1">
      <c r="A618" s="377" t="s">
        <v>12664</v>
      </c>
      <c r="B618" s="378" t="s">
        <v>13074</v>
      </c>
      <c r="C618" s="377" t="s">
        <v>9</v>
      </c>
      <c r="D618" s="377" t="s">
        <v>13075</v>
      </c>
      <c r="E618" s="518" t="s">
        <v>12693</v>
      </c>
      <c r="F618" s="518"/>
      <c r="G618" s="379" t="s">
        <v>27</v>
      </c>
      <c r="H618" s="380">
        <v>1</v>
      </c>
      <c r="I618" s="381">
        <v>171.61</v>
      </c>
      <c r="J618" s="381">
        <v>171.61</v>
      </c>
    </row>
    <row r="619" spans="1:10" ht="24" customHeight="1">
      <c r="A619" s="377" t="s">
        <v>12664</v>
      </c>
      <c r="B619" s="378" t="s">
        <v>13062</v>
      </c>
      <c r="C619" s="377" t="s">
        <v>9</v>
      </c>
      <c r="D619" s="377" t="s">
        <v>13063</v>
      </c>
      <c r="E619" s="518" t="s">
        <v>12693</v>
      </c>
      <c r="F619" s="518"/>
      <c r="G619" s="379" t="s">
        <v>27</v>
      </c>
      <c r="H619" s="380">
        <v>0.19400000000000001</v>
      </c>
      <c r="I619" s="381">
        <v>26.38</v>
      </c>
      <c r="J619" s="381">
        <v>5.1100000000000003</v>
      </c>
    </row>
    <row r="620" spans="1:10" ht="24" customHeight="1">
      <c r="A620" s="377" t="s">
        <v>12664</v>
      </c>
      <c r="B620" s="378" t="s">
        <v>13048</v>
      </c>
      <c r="C620" s="377" t="s">
        <v>9</v>
      </c>
      <c r="D620" s="377" t="s">
        <v>13049</v>
      </c>
      <c r="E620" s="518" t="s">
        <v>12693</v>
      </c>
      <c r="F620" s="518"/>
      <c r="G620" s="379" t="s">
        <v>27</v>
      </c>
      <c r="H620" s="380">
        <v>3.1E-2</v>
      </c>
      <c r="I620" s="381">
        <v>2.2000000000000002</v>
      </c>
      <c r="J620" s="381">
        <v>0.06</v>
      </c>
    </row>
    <row r="621" spans="1:10" ht="24" customHeight="1">
      <c r="A621" s="377" t="s">
        <v>12664</v>
      </c>
      <c r="B621" s="378" t="s">
        <v>13052</v>
      </c>
      <c r="C621" s="377" t="s">
        <v>9</v>
      </c>
      <c r="D621" s="377" t="s">
        <v>13053</v>
      </c>
      <c r="E621" s="518" t="s">
        <v>12693</v>
      </c>
      <c r="F621" s="518"/>
      <c r="G621" s="379" t="s">
        <v>27</v>
      </c>
      <c r="H621" s="380">
        <v>5.1999999999999998E-2</v>
      </c>
      <c r="I621" s="381">
        <v>72.17</v>
      </c>
      <c r="J621" s="381">
        <v>3.75</v>
      </c>
    </row>
    <row r="622" spans="1:10" ht="25.5">
      <c r="A622" s="382"/>
      <c r="B622" s="382"/>
      <c r="C622" s="382"/>
      <c r="D622" s="382"/>
      <c r="E622" s="382" t="s">
        <v>12679</v>
      </c>
      <c r="F622" s="383">
        <v>4.0801912419863084</v>
      </c>
      <c r="G622" s="382" t="s">
        <v>12680</v>
      </c>
      <c r="H622" s="383">
        <v>3.43</v>
      </c>
      <c r="I622" s="382" t="s">
        <v>12681</v>
      </c>
      <c r="J622" s="383">
        <v>7.51</v>
      </c>
    </row>
    <row r="623" spans="1:10" ht="13.5" thickBot="1">
      <c r="A623" s="382"/>
      <c r="B623" s="382"/>
      <c r="C623" s="382"/>
      <c r="D623" s="382"/>
      <c r="E623" s="382" t="s">
        <v>12682</v>
      </c>
      <c r="F623" s="383">
        <v>53.68</v>
      </c>
      <c r="G623" s="382"/>
      <c r="H623" s="515" t="s">
        <v>12683</v>
      </c>
      <c r="I623" s="515"/>
      <c r="J623" s="383">
        <v>243.79</v>
      </c>
    </row>
    <row r="624" spans="1:10" ht="0.95" customHeight="1" thickTop="1">
      <c r="A624" s="384"/>
      <c r="B624" s="384"/>
      <c r="C624" s="384"/>
      <c r="D624" s="384"/>
      <c r="E624" s="384"/>
      <c r="F624" s="384"/>
      <c r="G624" s="384"/>
      <c r="H624" s="384"/>
      <c r="I624" s="384"/>
      <c r="J624" s="384"/>
    </row>
    <row r="625" spans="1:10" ht="18" customHeight="1">
      <c r="A625" s="364" t="s">
        <v>13076</v>
      </c>
      <c r="B625" s="365" t="s">
        <v>12651</v>
      </c>
      <c r="C625" s="364" t="s">
        <v>12652</v>
      </c>
      <c r="D625" s="364" t="s">
        <v>12653</v>
      </c>
      <c r="E625" s="516" t="s">
        <v>12654</v>
      </c>
      <c r="F625" s="516"/>
      <c r="G625" s="366" t="s">
        <v>12655</v>
      </c>
      <c r="H625" s="365" t="s">
        <v>12656</v>
      </c>
      <c r="I625" s="365" t="s">
        <v>12657</v>
      </c>
      <c r="J625" s="365" t="s">
        <v>12658</v>
      </c>
    </row>
    <row r="626" spans="1:10" ht="60" customHeight="1">
      <c r="A626" s="367" t="s">
        <v>12659</v>
      </c>
      <c r="B626" s="368" t="s">
        <v>13077</v>
      </c>
      <c r="C626" s="367" t="s">
        <v>9</v>
      </c>
      <c r="D626" s="367" t="s">
        <v>526</v>
      </c>
      <c r="E626" s="517" t="s">
        <v>13008</v>
      </c>
      <c r="F626" s="517"/>
      <c r="G626" s="369" t="s">
        <v>27</v>
      </c>
      <c r="H626" s="370">
        <v>1</v>
      </c>
      <c r="I626" s="371">
        <v>235.67</v>
      </c>
      <c r="J626" s="371">
        <v>235.67</v>
      </c>
    </row>
    <row r="627" spans="1:10" ht="24" customHeight="1">
      <c r="A627" s="372" t="s">
        <v>12662</v>
      </c>
      <c r="B627" s="373" t="s">
        <v>13009</v>
      </c>
      <c r="C627" s="372" t="s">
        <v>9</v>
      </c>
      <c r="D627" s="372" t="s">
        <v>1055</v>
      </c>
      <c r="E627" s="519" t="s">
        <v>12661</v>
      </c>
      <c r="F627" s="519"/>
      <c r="G627" s="374" t="s">
        <v>19</v>
      </c>
      <c r="H627" s="375">
        <v>0.308</v>
      </c>
      <c r="I627" s="376">
        <v>13.48</v>
      </c>
      <c r="J627" s="376">
        <v>4.1500000000000004</v>
      </c>
    </row>
    <row r="628" spans="1:10" ht="24" customHeight="1">
      <c r="A628" s="372" t="s">
        <v>12662</v>
      </c>
      <c r="B628" s="373" t="s">
        <v>12805</v>
      </c>
      <c r="C628" s="372" t="s">
        <v>9</v>
      </c>
      <c r="D628" s="372" t="s">
        <v>38</v>
      </c>
      <c r="E628" s="519" t="s">
        <v>12661</v>
      </c>
      <c r="F628" s="519"/>
      <c r="G628" s="374" t="s">
        <v>19</v>
      </c>
      <c r="H628" s="375">
        <v>0.308</v>
      </c>
      <c r="I628" s="376">
        <v>17.66</v>
      </c>
      <c r="J628" s="376">
        <v>5.43</v>
      </c>
    </row>
    <row r="629" spans="1:10" ht="24" customHeight="1">
      <c r="A629" s="377" t="s">
        <v>12664</v>
      </c>
      <c r="B629" s="378" t="s">
        <v>13078</v>
      </c>
      <c r="C629" s="377" t="s">
        <v>9</v>
      </c>
      <c r="D629" s="377" t="s">
        <v>13079</v>
      </c>
      <c r="E629" s="518" t="s">
        <v>12693</v>
      </c>
      <c r="F629" s="518"/>
      <c r="G629" s="379" t="s">
        <v>27</v>
      </c>
      <c r="H629" s="380">
        <v>1</v>
      </c>
      <c r="I629" s="381">
        <v>217.17</v>
      </c>
      <c r="J629" s="381">
        <v>217.17</v>
      </c>
    </row>
    <row r="630" spans="1:10" ht="24" customHeight="1">
      <c r="A630" s="377" t="s">
        <v>12664</v>
      </c>
      <c r="B630" s="378" t="s">
        <v>13062</v>
      </c>
      <c r="C630" s="377" t="s">
        <v>9</v>
      </c>
      <c r="D630" s="377" t="s">
        <v>13063</v>
      </c>
      <c r="E630" s="518" t="s">
        <v>12693</v>
      </c>
      <c r="F630" s="518"/>
      <c r="G630" s="379" t="s">
        <v>27</v>
      </c>
      <c r="H630" s="380">
        <v>0.19400000000000001</v>
      </c>
      <c r="I630" s="381">
        <v>26.38</v>
      </c>
      <c r="J630" s="381">
        <v>5.1100000000000003</v>
      </c>
    </row>
    <row r="631" spans="1:10" ht="24" customHeight="1">
      <c r="A631" s="377" t="s">
        <v>12664</v>
      </c>
      <c r="B631" s="378" t="s">
        <v>13048</v>
      </c>
      <c r="C631" s="377" t="s">
        <v>9</v>
      </c>
      <c r="D631" s="377" t="s">
        <v>13049</v>
      </c>
      <c r="E631" s="518" t="s">
        <v>12693</v>
      </c>
      <c r="F631" s="518"/>
      <c r="G631" s="379" t="s">
        <v>27</v>
      </c>
      <c r="H631" s="380">
        <v>3.1E-2</v>
      </c>
      <c r="I631" s="381">
        <v>2.2000000000000002</v>
      </c>
      <c r="J631" s="381">
        <v>0.06</v>
      </c>
    </row>
    <row r="632" spans="1:10" ht="24" customHeight="1">
      <c r="A632" s="377" t="s">
        <v>12664</v>
      </c>
      <c r="B632" s="378" t="s">
        <v>13052</v>
      </c>
      <c r="C632" s="377" t="s">
        <v>9</v>
      </c>
      <c r="D632" s="377" t="s">
        <v>13053</v>
      </c>
      <c r="E632" s="518" t="s">
        <v>12693</v>
      </c>
      <c r="F632" s="518"/>
      <c r="G632" s="379" t="s">
        <v>27</v>
      </c>
      <c r="H632" s="380">
        <v>5.1999999999999998E-2</v>
      </c>
      <c r="I632" s="381">
        <v>72.17</v>
      </c>
      <c r="J632" s="381">
        <v>3.75</v>
      </c>
    </row>
    <row r="633" spans="1:10" ht="25.5">
      <c r="A633" s="382"/>
      <c r="B633" s="382"/>
      <c r="C633" s="382"/>
      <c r="D633" s="382"/>
      <c r="E633" s="382" t="s">
        <v>12679</v>
      </c>
      <c r="F633" s="383">
        <v>4.0801912419863084</v>
      </c>
      <c r="G633" s="382" t="s">
        <v>12680</v>
      </c>
      <c r="H633" s="383">
        <v>3.43</v>
      </c>
      <c r="I633" s="382" t="s">
        <v>12681</v>
      </c>
      <c r="J633" s="383">
        <v>7.51</v>
      </c>
    </row>
    <row r="634" spans="1:10" ht="13.5" thickBot="1">
      <c r="A634" s="382"/>
      <c r="B634" s="382"/>
      <c r="C634" s="382"/>
      <c r="D634" s="382"/>
      <c r="E634" s="382" t="s">
        <v>12682</v>
      </c>
      <c r="F634" s="383">
        <v>66.55</v>
      </c>
      <c r="G634" s="382"/>
      <c r="H634" s="515" t="s">
        <v>12683</v>
      </c>
      <c r="I634" s="515"/>
      <c r="J634" s="383">
        <v>302.22000000000003</v>
      </c>
    </row>
    <row r="635" spans="1:10" ht="0.95" customHeight="1" thickTop="1">
      <c r="A635" s="384"/>
      <c r="B635" s="384"/>
      <c r="C635" s="384"/>
      <c r="D635" s="384"/>
      <c r="E635" s="384"/>
      <c r="F635" s="384"/>
      <c r="G635" s="384"/>
      <c r="H635" s="384"/>
      <c r="I635" s="384"/>
      <c r="J635" s="384"/>
    </row>
    <row r="636" spans="1:10" ht="18" customHeight="1">
      <c r="A636" s="364" t="s">
        <v>13080</v>
      </c>
      <c r="B636" s="365" t="s">
        <v>12651</v>
      </c>
      <c r="C636" s="364" t="s">
        <v>12652</v>
      </c>
      <c r="D636" s="364" t="s">
        <v>12653</v>
      </c>
      <c r="E636" s="516" t="s">
        <v>12654</v>
      </c>
      <c r="F636" s="516"/>
      <c r="G636" s="366" t="s">
        <v>12655</v>
      </c>
      <c r="H636" s="365" t="s">
        <v>12656</v>
      </c>
      <c r="I636" s="365" t="s">
        <v>12657</v>
      </c>
      <c r="J636" s="365" t="s">
        <v>12658</v>
      </c>
    </row>
    <row r="637" spans="1:10" ht="48" customHeight="1">
      <c r="A637" s="367" t="s">
        <v>12659</v>
      </c>
      <c r="B637" s="368" t="s">
        <v>13081</v>
      </c>
      <c r="C637" s="367" t="s">
        <v>9</v>
      </c>
      <c r="D637" s="367" t="s">
        <v>1306</v>
      </c>
      <c r="E637" s="517" t="s">
        <v>13008</v>
      </c>
      <c r="F637" s="517"/>
      <c r="G637" s="369" t="s">
        <v>27</v>
      </c>
      <c r="H637" s="370">
        <v>1</v>
      </c>
      <c r="I637" s="371">
        <v>3.92</v>
      </c>
      <c r="J637" s="371">
        <v>3.92</v>
      </c>
    </row>
    <row r="638" spans="1:10" ht="24" customHeight="1">
      <c r="A638" s="372" t="s">
        <v>12662</v>
      </c>
      <c r="B638" s="373" t="s">
        <v>13009</v>
      </c>
      <c r="C638" s="372" t="s">
        <v>9</v>
      </c>
      <c r="D638" s="372" t="s">
        <v>1055</v>
      </c>
      <c r="E638" s="519" t="s">
        <v>12661</v>
      </c>
      <c r="F638" s="519"/>
      <c r="G638" s="374" t="s">
        <v>19</v>
      </c>
      <c r="H638" s="375">
        <v>0.06</v>
      </c>
      <c r="I638" s="376">
        <v>13.48</v>
      </c>
      <c r="J638" s="376">
        <v>0.8</v>
      </c>
    </row>
    <row r="639" spans="1:10" ht="24" customHeight="1">
      <c r="A639" s="372" t="s">
        <v>12662</v>
      </c>
      <c r="B639" s="373" t="s">
        <v>12805</v>
      </c>
      <c r="C639" s="372" t="s">
        <v>9</v>
      </c>
      <c r="D639" s="372" t="s">
        <v>38</v>
      </c>
      <c r="E639" s="519" t="s">
        <v>12661</v>
      </c>
      <c r="F639" s="519"/>
      <c r="G639" s="374" t="s">
        <v>19</v>
      </c>
      <c r="H639" s="375">
        <v>0.06</v>
      </c>
      <c r="I639" s="376">
        <v>17.66</v>
      </c>
      <c r="J639" s="376">
        <v>1.05</v>
      </c>
    </row>
    <row r="640" spans="1:10" ht="24" customHeight="1">
      <c r="A640" s="377" t="s">
        <v>12664</v>
      </c>
      <c r="B640" s="378" t="s">
        <v>13082</v>
      </c>
      <c r="C640" s="377" t="s">
        <v>9</v>
      </c>
      <c r="D640" s="377" t="s">
        <v>13083</v>
      </c>
      <c r="E640" s="518" t="s">
        <v>12693</v>
      </c>
      <c r="F640" s="518"/>
      <c r="G640" s="379" t="s">
        <v>27</v>
      </c>
      <c r="H640" s="380">
        <v>1</v>
      </c>
      <c r="I640" s="381">
        <v>0.86</v>
      </c>
      <c r="J640" s="381">
        <v>0.86</v>
      </c>
    </row>
    <row r="641" spans="1:10" ht="24" customHeight="1">
      <c r="A641" s="377" t="s">
        <v>12664</v>
      </c>
      <c r="B641" s="378" t="s">
        <v>13046</v>
      </c>
      <c r="C641" s="377" t="s">
        <v>9</v>
      </c>
      <c r="D641" s="377" t="s">
        <v>13047</v>
      </c>
      <c r="E641" s="518" t="s">
        <v>12693</v>
      </c>
      <c r="F641" s="518"/>
      <c r="G641" s="379" t="s">
        <v>27</v>
      </c>
      <c r="H641" s="380">
        <v>7.0000000000000001E-3</v>
      </c>
      <c r="I641" s="381">
        <v>83.11</v>
      </c>
      <c r="J641" s="381">
        <v>0.57999999999999996</v>
      </c>
    </row>
    <row r="642" spans="1:10" ht="24" customHeight="1">
      <c r="A642" s="377" t="s">
        <v>12664</v>
      </c>
      <c r="B642" s="378" t="s">
        <v>13048</v>
      </c>
      <c r="C642" s="377" t="s">
        <v>9</v>
      </c>
      <c r="D642" s="377" t="s">
        <v>13049</v>
      </c>
      <c r="E642" s="518" t="s">
        <v>12693</v>
      </c>
      <c r="F642" s="518"/>
      <c r="G642" s="379" t="s">
        <v>27</v>
      </c>
      <c r="H642" s="380">
        <v>0.03</v>
      </c>
      <c r="I642" s="381">
        <v>2.2000000000000002</v>
      </c>
      <c r="J642" s="381">
        <v>0.06</v>
      </c>
    </row>
    <row r="643" spans="1:10" ht="24" customHeight="1">
      <c r="A643" s="377" t="s">
        <v>12664</v>
      </c>
      <c r="B643" s="378" t="s">
        <v>13052</v>
      </c>
      <c r="C643" s="377" t="s">
        <v>9</v>
      </c>
      <c r="D643" s="377" t="s">
        <v>13053</v>
      </c>
      <c r="E643" s="518" t="s">
        <v>12693</v>
      </c>
      <c r="F643" s="518"/>
      <c r="G643" s="379" t="s">
        <v>27</v>
      </c>
      <c r="H643" s="380">
        <v>8.0000000000000002E-3</v>
      </c>
      <c r="I643" s="381">
        <v>72.17</v>
      </c>
      <c r="J643" s="381">
        <v>0.56999999999999995</v>
      </c>
    </row>
    <row r="644" spans="1:10" ht="25.5">
      <c r="A644" s="382"/>
      <c r="B644" s="382"/>
      <c r="C644" s="382"/>
      <c r="D644" s="382"/>
      <c r="E644" s="382" t="s">
        <v>12679</v>
      </c>
      <c r="F644" s="383">
        <v>0.78778659132891449</v>
      </c>
      <c r="G644" s="382" t="s">
        <v>12680</v>
      </c>
      <c r="H644" s="383">
        <v>0.66</v>
      </c>
      <c r="I644" s="382" t="s">
        <v>12681</v>
      </c>
      <c r="J644" s="383">
        <v>1.45</v>
      </c>
    </row>
    <row r="645" spans="1:10" ht="13.5" thickBot="1">
      <c r="A645" s="382"/>
      <c r="B645" s="382"/>
      <c r="C645" s="382"/>
      <c r="D645" s="382"/>
      <c r="E645" s="382" t="s">
        <v>12682</v>
      </c>
      <c r="F645" s="383">
        <v>1.1000000000000001</v>
      </c>
      <c r="G645" s="382"/>
      <c r="H645" s="515" t="s">
        <v>12683</v>
      </c>
      <c r="I645" s="515"/>
      <c r="J645" s="383">
        <v>5.0199999999999996</v>
      </c>
    </row>
    <row r="646" spans="1:10" ht="0.95" customHeight="1" thickTop="1">
      <c r="A646" s="384"/>
      <c r="B646" s="384"/>
      <c r="C646" s="384"/>
      <c r="D646" s="384"/>
      <c r="E646" s="384"/>
      <c r="F646" s="384"/>
      <c r="G646" s="384"/>
      <c r="H646" s="384"/>
      <c r="I646" s="384"/>
      <c r="J646" s="384"/>
    </row>
    <row r="647" spans="1:10" ht="18" customHeight="1">
      <c r="A647" s="364" t="s">
        <v>13084</v>
      </c>
      <c r="B647" s="365" t="s">
        <v>12651</v>
      </c>
      <c r="C647" s="364" t="s">
        <v>12652</v>
      </c>
      <c r="D647" s="364" t="s">
        <v>12653</v>
      </c>
      <c r="E647" s="516" t="s">
        <v>12654</v>
      </c>
      <c r="F647" s="516"/>
      <c r="G647" s="366" t="s">
        <v>12655</v>
      </c>
      <c r="H647" s="365" t="s">
        <v>12656</v>
      </c>
      <c r="I647" s="365" t="s">
        <v>12657</v>
      </c>
      <c r="J647" s="365" t="s">
        <v>12658</v>
      </c>
    </row>
    <row r="648" spans="1:10" ht="48" customHeight="1">
      <c r="A648" s="367" t="s">
        <v>12659</v>
      </c>
      <c r="B648" s="368" t="s">
        <v>13085</v>
      </c>
      <c r="C648" s="367" t="s">
        <v>9</v>
      </c>
      <c r="D648" s="367" t="s">
        <v>1414</v>
      </c>
      <c r="E648" s="517" t="s">
        <v>13008</v>
      </c>
      <c r="F648" s="517"/>
      <c r="G648" s="369" t="s">
        <v>27</v>
      </c>
      <c r="H648" s="370">
        <v>1</v>
      </c>
      <c r="I648" s="371">
        <v>9.6999999999999993</v>
      </c>
      <c r="J648" s="371">
        <v>9.6999999999999993</v>
      </c>
    </row>
    <row r="649" spans="1:10" ht="24" customHeight="1">
      <c r="A649" s="372" t="s">
        <v>12662</v>
      </c>
      <c r="B649" s="373" t="s">
        <v>13009</v>
      </c>
      <c r="C649" s="372" t="s">
        <v>9</v>
      </c>
      <c r="D649" s="372" t="s">
        <v>1055</v>
      </c>
      <c r="E649" s="519" t="s">
        <v>12661</v>
      </c>
      <c r="F649" s="519"/>
      <c r="G649" s="374" t="s">
        <v>19</v>
      </c>
      <c r="H649" s="375">
        <v>7.1999999999999995E-2</v>
      </c>
      <c r="I649" s="376">
        <v>13.48</v>
      </c>
      <c r="J649" s="376">
        <v>0.97</v>
      </c>
    </row>
    <row r="650" spans="1:10" ht="24" customHeight="1">
      <c r="A650" s="372" t="s">
        <v>12662</v>
      </c>
      <c r="B650" s="373" t="s">
        <v>12805</v>
      </c>
      <c r="C650" s="372" t="s">
        <v>9</v>
      </c>
      <c r="D650" s="372" t="s">
        <v>38</v>
      </c>
      <c r="E650" s="519" t="s">
        <v>12661</v>
      </c>
      <c r="F650" s="519"/>
      <c r="G650" s="374" t="s">
        <v>19</v>
      </c>
      <c r="H650" s="375">
        <v>7.1999999999999995E-2</v>
      </c>
      <c r="I650" s="376">
        <v>17.66</v>
      </c>
      <c r="J650" s="376">
        <v>1.27</v>
      </c>
    </row>
    <row r="651" spans="1:10" ht="24" customHeight="1">
      <c r="A651" s="377" t="s">
        <v>12664</v>
      </c>
      <c r="B651" s="378" t="s">
        <v>13086</v>
      </c>
      <c r="C651" s="377" t="s">
        <v>9</v>
      </c>
      <c r="D651" s="377" t="s">
        <v>13087</v>
      </c>
      <c r="E651" s="518" t="s">
        <v>12693</v>
      </c>
      <c r="F651" s="518"/>
      <c r="G651" s="379" t="s">
        <v>27</v>
      </c>
      <c r="H651" s="380">
        <v>1</v>
      </c>
      <c r="I651" s="381">
        <v>4.34</v>
      </c>
      <c r="J651" s="381">
        <v>4.34</v>
      </c>
    </row>
    <row r="652" spans="1:10" ht="24" customHeight="1">
      <c r="A652" s="377" t="s">
        <v>12664</v>
      </c>
      <c r="B652" s="378" t="s">
        <v>13046</v>
      </c>
      <c r="C652" s="377" t="s">
        <v>9</v>
      </c>
      <c r="D652" s="377" t="s">
        <v>13047</v>
      </c>
      <c r="E652" s="518" t="s">
        <v>12693</v>
      </c>
      <c r="F652" s="518"/>
      <c r="G652" s="379" t="s">
        <v>27</v>
      </c>
      <c r="H652" s="380">
        <v>1.7999999999999999E-2</v>
      </c>
      <c r="I652" s="381">
        <v>83.11</v>
      </c>
      <c r="J652" s="381">
        <v>1.49</v>
      </c>
    </row>
    <row r="653" spans="1:10" ht="24" customHeight="1">
      <c r="A653" s="377" t="s">
        <v>12664</v>
      </c>
      <c r="B653" s="378" t="s">
        <v>13048</v>
      </c>
      <c r="C653" s="377" t="s">
        <v>9</v>
      </c>
      <c r="D653" s="377" t="s">
        <v>13049</v>
      </c>
      <c r="E653" s="518" t="s">
        <v>12693</v>
      </c>
      <c r="F653" s="518"/>
      <c r="G653" s="379" t="s">
        <v>27</v>
      </c>
      <c r="H653" s="380">
        <v>2.4E-2</v>
      </c>
      <c r="I653" s="381">
        <v>2.2000000000000002</v>
      </c>
      <c r="J653" s="381">
        <v>0.05</v>
      </c>
    </row>
    <row r="654" spans="1:10" ht="24" customHeight="1">
      <c r="A654" s="377" t="s">
        <v>12664</v>
      </c>
      <c r="B654" s="378" t="s">
        <v>13052</v>
      </c>
      <c r="C654" s="377" t="s">
        <v>9</v>
      </c>
      <c r="D654" s="377" t="s">
        <v>13053</v>
      </c>
      <c r="E654" s="518" t="s">
        <v>12693</v>
      </c>
      <c r="F654" s="518"/>
      <c r="G654" s="379" t="s">
        <v>27</v>
      </c>
      <c r="H654" s="380">
        <v>2.1999999999999999E-2</v>
      </c>
      <c r="I654" s="381">
        <v>72.17</v>
      </c>
      <c r="J654" s="381">
        <v>1.58</v>
      </c>
    </row>
    <row r="655" spans="1:10" ht="25.5">
      <c r="A655" s="382"/>
      <c r="B655" s="382"/>
      <c r="C655" s="382"/>
      <c r="D655" s="382"/>
      <c r="E655" s="382" t="s">
        <v>12679</v>
      </c>
      <c r="F655" s="383">
        <v>0.94534390959469738</v>
      </c>
      <c r="G655" s="382" t="s">
        <v>12680</v>
      </c>
      <c r="H655" s="383">
        <v>0.79</v>
      </c>
      <c r="I655" s="382" t="s">
        <v>12681</v>
      </c>
      <c r="J655" s="383">
        <v>1.74</v>
      </c>
    </row>
    <row r="656" spans="1:10" ht="13.5" thickBot="1">
      <c r="A656" s="382"/>
      <c r="B656" s="382"/>
      <c r="C656" s="382"/>
      <c r="D656" s="382"/>
      <c r="E656" s="382" t="s">
        <v>12682</v>
      </c>
      <c r="F656" s="383">
        <v>2.73</v>
      </c>
      <c r="G656" s="382"/>
      <c r="H656" s="515" t="s">
        <v>12683</v>
      </c>
      <c r="I656" s="515"/>
      <c r="J656" s="383">
        <v>12.43</v>
      </c>
    </row>
    <row r="657" spans="1:10" ht="0.95" customHeight="1" thickTop="1">
      <c r="A657" s="384"/>
      <c r="B657" s="384"/>
      <c r="C657" s="384"/>
      <c r="D657" s="384"/>
      <c r="E657" s="384"/>
      <c r="F657" s="384"/>
      <c r="G657" s="384"/>
      <c r="H657" s="384"/>
      <c r="I657" s="384"/>
      <c r="J657" s="384"/>
    </row>
    <row r="658" spans="1:10" ht="18" customHeight="1">
      <c r="A658" s="364" t="s">
        <v>13088</v>
      </c>
      <c r="B658" s="365" t="s">
        <v>12651</v>
      </c>
      <c r="C658" s="364" t="s">
        <v>12652</v>
      </c>
      <c r="D658" s="364" t="s">
        <v>12653</v>
      </c>
      <c r="E658" s="516" t="s">
        <v>12654</v>
      </c>
      <c r="F658" s="516"/>
      <c r="G658" s="366" t="s">
        <v>12655</v>
      </c>
      <c r="H658" s="365" t="s">
        <v>12656</v>
      </c>
      <c r="I658" s="365" t="s">
        <v>12657</v>
      </c>
      <c r="J658" s="365" t="s">
        <v>12658</v>
      </c>
    </row>
    <row r="659" spans="1:10" ht="48" customHeight="1">
      <c r="A659" s="367" t="s">
        <v>12659</v>
      </c>
      <c r="B659" s="368" t="s">
        <v>13089</v>
      </c>
      <c r="C659" s="367" t="s">
        <v>9</v>
      </c>
      <c r="D659" s="367" t="s">
        <v>1424</v>
      </c>
      <c r="E659" s="517" t="s">
        <v>13008</v>
      </c>
      <c r="F659" s="517"/>
      <c r="G659" s="369" t="s">
        <v>27</v>
      </c>
      <c r="H659" s="370">
        <v>1</v>
      </c>
      <c r="I659" s="371">
        <v>27.51</v>
      </c>
      <c r="J659" s="371">
        <v>27.51</v>
      </c>
    </row>
    <row r="660" spans="1:10" ht="24" customHeight="1">
      <c r="A660" s="372" t="s">
        <v>12662</v>
      </c>
      <c r="B660" s="373" t="s">
        <v>13009</v>
      </c>
      <c r="C660" s="372" t="s">
        <v>9</v>
      </c>
      <c r="D660" s="372" t="s">
        <v>1055</v>
      </c>
      <c r="E660" s="519" t="s">
        <v>12661</v>
      </c>
      <c r="F660" s="519"/>
      <c r="G660" s="374" t="s">
        <v>19</v>
      </c>
      <c r="H660" s="375">
        <v>0.104</v>
      </c>
      <c r="I660" s="376">
        <v>13.48</v>
      </c>
      <c r="J660" s="376">
        <v>1.4</v>
      </c>
    </row>
    <row r="661" spans="1:10" ht="24" customHeight="1">
      <c r="A661" s="372" t="s">
        <v>12662</v>
      </c>
      <c r="B661" s="373" t="s">
        <v>12805</v>
      </c>
      <c r="C661" s="372" t="s">
        <v>9</v>
      </c>
      <c r="D661" s="372" t="s">
        <v>38</v>
      </c>
      <c r="E661" s="519" t="s">
        <v>12661</v>
      </c>
      <c r="F661" s="519"/>
      <c r="G661" s="374" t="s">
        <v>19</v>
      </c>
      <c r="H661" s="375">
        <v>0.104</v>
      </c>
      <c r="I661" s="376">
        <v>17.66</v>
      </c>
      <c r="J661" s="376">
        <v>1.83</v>
      </c>
    </row>
    <row r="662" spans="1:10" ht="24" customHeight="1">
      <c r="A662" s="377" t="s">
        <v>12664</v>
      </c>
      <c r="B662" s="378" t="s">
        <v>13090</v>
      </c>
      <c r="C662" s="377" t="s">
        <v>9</v>
      </c>
      <c r="D662" s="377" t="s">
        <v>13091</v>
      </c>
      <c r="E662" s="518" t="s">
        <v>12693</v>
      </c>
      <c r="F662" s="518"/>
      <c r="G662" s="379" t="s">
        <v>27</v>
      </c>
      <c r="H662" s="380">
        <v>1</v>
      </c>
      <c r="I662" s="381">
        <v>17.14</v>
      </c>
      <c r="J662" s="381">
        <v>17.14</v>
      </c>
    </row>
    <row r="663" spans="1:10" ht="24" customHeight="1">
      <c r="A663" s="377" t="s">
        <v>12664</v>
      </c>
      <c r="B663" s="378" t="s">
        <v>13046</v>
      </c>
      <c r="C663" s="377" t="s">
        <v>9</v>
      </c>
      <c r="D663" s="377" t="s">
        <v>13047</v>
      </c>
      <c r="E663" s="518" t="s">
        <v>12693</v>
      </c>
      <c r="F663" s="518"/>
      <c r="G663" s="379" t="s">
        <v>27</v>
      </c>
      <c r="H663" s="380">
        <v>0.04</v>
      </c>
      <c r="I663" s="381">
        <v>83.11</v>
      </c>
      <c r="J663" s="381">
        <v>3.32</v>
      </c>
    </row>
    <row r="664" spans="1:10" ht="24" customHeight="1">
      <c r="A664" s="377" t="s">
        <v>12664</v>
      </c>
      <c r="B664" s="378" t="s">
        <v>13048</v>
      </c>
      <c r="C664" s="377" t="s">
        <v>9</v>
      </c>
      <c r="D664" s="377" t="s">
        <v>13049</v>
      </c>
      <c r="E664" s="518" t="s">
        <v>12693</v>
      </c>
      <c r="F664" s="518"/>
      <c r="G664" s="379" t="s">
        <v>27</v>
      </c>
      <c r="H664" s="380">
        <v>3.5000000000000003E-2</v>
      </c>
      <c r="I664" s="381">
        <v>2.2000000000000002</v>
      </c>
      <c r="J664" s="381">
        <v>7.0000000000000007E-2</v>
      </c>
    </row>
    <row r="665" spans="1:10" ht="24" customHeight="1">
      <c r="A665" s="377" t="s">
        <v>12664</v>
      </c>
      <c r="B665" s="378" t="s">
        <v>13052</v>
      </c>
      <c r="C665" s="377" t="s">
        <v>9</v>
      </c>
      <c r="D665" s="377" t="s">
        <v>13053</v>
      </c>
      <c r="E665" s="518" t="s">
        <v>12693</v>
      </c>
      <c r="F665" s="518"/>
      <c r="G665" s="379" t="s">
        <v>27</v>
      </c>
      <c r="H665" s="380">
        <v>5.1999999999999998E-2</v>
      </c>
      <c r="I665" s="381">
        <v>72.17</v>
      </c>
      <c r="J665" s="381">
        <v>3.75</v>
      </c>
    </row>
    <row r="666" spans="1:10" ht="25.5">
      <c r="A666" s="382"/>
      <c r="B666" s="382"/>
      <c r="C666" s="382"/>
      <c r="D666" s="382"/>
      <c r="E666" s="382" t="s">
        <v>12679</v>
      </c>
      <c r="F666" s="383">
        <v>1.3745517765945887</v>
      </c>
      <c r="G666" s="382" t="s">
        <v>12680</v>
      </c>
      <c r="H666" s="383">
        <v>1.1599999999999999</v>
      </c>
      <c r="I666" s="382" t="s">
        <v>12681</v>
      </c>
      <c r="J666" s="383">
        <v>2.5299999999999998</v>
      </c>
    </row>
    <row r="667" spans="1:10" ht="13.5" thickBot="1">
      <c r="A667" s="382"/>
      <c r="B667" s="382"/>
      <c r="C667" s="382"/>
      <c r="D667" s="382"/>
      <c r="E667" s="382" t="s">
        <v>12682</v>
      </c>
      <c r="F667" s="383">
        <v>7.76</v>
      </c>
      <c r="G667" s="382"/>
      <c r="H667" s="515" t="s">
        <v>12683</v>
      </c>
      <c r="I667" s="515"/>
      <c r="J667" s="383">
        <v>35.270000000000003</v>
      </c>
    </row>
    <row r="668" spans="1:10" ht="0.95" customHeight="1" thickTop="1">
      <c r="A668" s="384"/>
      <c r="B668" s="384"/>
      <c r="C668" s="384"/>
      <c r="D668" s="384"/>
      <c r="E668" s="384"/>
      <c r="F668" s="384"/>
      <c r="G668" s="384"/>
      <c r="H668" s="384"/>
      <c r="I668" s="384"/>
      <c r="J668" s="384"/>
    </row>
    <row r="669" spans="1:10" ht="18" customHeight="1">
      <c r="A669" s="364" t="s">
        <v>13092</v>
      </c>
      <c r="B669" s="365" t="s">
        <v>12651</v>
      </c>
      <c r="C669" s="364" t="s">
        <v>12652</v>
      </c>
      <c r="D669" s="364" t="s">
        <v>12653</v>
      </c>
      <c r="E669" s="516" t="s">
        <v>12654</v>
      </c>
      <c r="F669" s="516"/>
      <c r="G669" s="366" t="s">
        <v>12655</v>
      </c>
      <c r="H669" s="365" t="s">
        <v>12656</v>
      </c>
      <c r="I669" s="365" t="s">
        <v>12657</v>
      </c>
      <c r="J669" s="365" t="s">
        <v>12658</v>
      </c>
    </row>
    <row r="670" spans="1:10" ht="36" customHeight="1">
      <c r="A670" s="367" t="s">
        <v>12659</v>
      </c>
      <c r="B670" s="368" t="s">
        <v>13093</v>
      </c>
      <c r="C670" s="367" t="s">
        <v>9</v>
      </c>
      <c r="D670" s="367" t="s">
        <v>265</v>
      </c>
      <c r="E670" s="517" t="s">
        <v>13008</v>
      </c>
      <c r="F670" s="517"/>
      <c r="G670" s="369" t="s">
        <v>27</v>
      </c>
      <c r="H670" s="370">
        <v>1</v>
      </c>
      <c r="I670" s="371">
        <v>64.27</v>
      </c>
      <c r="J670" s="371">
        <v>64.27</v>
      </c>
    </row>
    <row r="671" spans="1:10" ht="24" customHeight="1">
      <c r="A671" s="372" t="s">
        <v>12662</v>
      </c>
      <c r="B671" s="373" t="s">
        <v>13009</v>
      </c>
      <c r="C671" s="372" t="s">
        <v>9</v>
      </c>
      <c r="D671" s="372" t="s">
        <v>1055</v>
      </c>
      <c r="E671" s="519" t="s">
        <v>12661</v>
      </c>
      <c r="F671" s="519"/>
      <c r="G671" s="374" t="s">
        <v>19</v>
      </c>
      <c r="H671" s="375">
        <v>0.157</v>
      </c>
      <c r="I671" s="376">
        <v>13.48</v>
      </c>
      <c r="J671" s="376">
        <v>2.11</v>
      </c>
    </row>
    <row r="672" spans="1:10" ht="24" customHeight="1">
      <c r="A672" s="372" t="s">
        <v>12662</v>
      </c>
      <c r="B672" s="373" t="s">
        <v>12805</v>
      </c>
      <c r="C672" s="372" t="s">
        <v>9</v>
      </c>
      <c r="D672" s="372" t="s">
        <v>38</v>
      </c>
      <c r="E672" s="519" t="s">
        <v>12661</v>
      </c>
      <c r="F672" s="519"/>
      <c r="G672" s="374" t="s">
        <v>19</v>
      </c>
      <c r="H672" s="375">
        <v>0.157</v>
      </c>
      <c r="I672" s="376">
        <v>17.66</v>
      </c>
      <c r="J672" s="376">
        <v>2.77</v>
      </c>
    </row>
    <row r="673" spans="1:10" ht="24" customHeight="1">
      <c r="A673" s="377" t="s">
        <v>12664</v>
      </c>
      <c r="B673" s="378" t="s">
        <v>13046</v>
      </c>
      <c r="C673" s="377" t="s">
        <v>9</v>
      </c>
      <c r="D673" s="377" t="s">
        <v>13047</v>
      </c>
      <c r="E673" s="518" t="s">
        <v>12693</v>
      </c>
      <c r="F673" s="518"/>
      <c r="G673" s="379" t="s">
        <v>27</v>
      </c>
      <c r="H673" s="380">
        <v>0.04</v>
      </c>
      <c r="I673" s="381">
        <v>83.11</v>
      </c>
      <c r="J673" s="381">
        <v>3.32</v>
      </c>
    </row>
    <row r="674" spans="1:10" ht="24" customHeight="1">
      <c r="A674" s="377" t="s">
        <v>12664</v>
      </c>
      <c r="B674" s="378" t="s">
        <v>13094</v>
      </c>
      <c r="C674" s="377" t="s">
        <v>9</v>
      </c>
      <c r="D674" s="377" t="s">
        <v>13095</v>
      </c>
      <c r="E674" s="518" t="s">
        <v>12693</v>
      </c>
      <c r="F674" s="518"/>
      <c r="G674" s="379" t="s">
        <v>27</v>
      </c>
      <c r="H674" s="380">
        <v>1</v>
      </c>
      <c r="I674" s="381">
        <v>52.25</v>
      </c>
      <c r="J674" s="381">
        <v>52.25</v>
      </c>
    </row>
    <row r="675" spans="1:10" ht="24" customHeight="1">
      <c r="A675" s="377" t="s">
        <v>12664</v>
      </c>
      <c r="B675" s="378" t="s">
        <v>13048</v>
      </c>
      <c r="C675" s="377" t="s">
        <v>9</v>
      </c>
      <c r="D675" s="377" t="s">
        <v>13049</v>
      </c>
      <c r="E675" s="518" t="s">
        <v>12693</v>
      </c>
      <c r="F675" s="518"/>
      <c r="G675" s="379" t="s">
        <v>27</v>
      </c>
      <c r="H675" s="380">
        <v>3.5000000000000003E-2</v>
      </c>
      <c r="I675" s="381">
        <v>2.2000000000000002</v>
      </c>
      <c r="J675" s="381">
        <v>7.0000000000000007E-2</v>
      </c>
    </row>
    <row r="676" spans="1:10" ht="24" customHeight="1">
      <c r="A676" s="377" t="s">
        <v>12664</v>
      </c>
      <c r="B676" s="378" t="s">
        <v>13052</v>
      </c>
      <c r="C676" s="377" t="s">
        <v>9</v>
      </c>
      <c r="D676" s="377" t="s">
        <v>13053</v>
      </c>
      <c r="E676" s="518" t="s">
        <v>12693</v>
      </c>
      <c r="F676" s="518"/>
      <c r="G676" s="379" t="s">
        <v>27</v>
      </c>
      <c r="H676" s="380">
        <v>5.1999999999999998E-2</v>
      </c>
      <c r="I676" s="381">
        <v>72.17</v>
      </c>
      <c r="J676" s="381">
        <v>3.75</v>
      </c>
    </row>
    <row r="677" spans="1:10" ht="25.5">
      <c r="A677" s="382"/>
      <c r="B677" s="382"/>
      <c r="C677" s="382"/>
      <c r="D677" s="382"/>
      <c r="E677" s="382" t="s">
        <v>12679</v>
      </c>
      <c r="F677" s="383">
        <v>2.0754101923285884</v>
      </c>
      <c r="G677" s="382" t="s">
        <v>12680</v>
      </c>
      <c r="H677" s="383">
        <v>1.74</v>
      </c>
      <c r="I677" s="382" t="s">
        <v>12681</v>
      </c>
      <c r="J677" s="383">
        <v>3.82</v>
      </c>
    </row>
    <row r="678" spans="1:10" ht="13.5" thickBot="1">
      <c r="A678" s="382"/>
      <c r="B678" s="382"/>
      <c r="C678" s="382"/>
      <c r="D678" s="382"/>
      <c r="E678" s="382" t="s">
        <v>12682</v>
      </c>
      <c r="F678" s="383">
        <v>18.14</v>
      </c>
      <c r="G678" s="382"/>
      <c r="H678" s="515" t="s">
        <v>12683</v>
      </c>
      <c r="I678" s="515"/>
      <c r="J678" s="383">
        <v>82.41</v>
      </c>
    </row>
    <row r="679" spans="1:10" ht="0.95" customHeight="1" thickTop="1">
      <c r="A679" s="384"/>
      <c r="B679" s="384"/>
      <c r="C679" s="384"/>
      <c r="D679" s="384"/>
      <c r="E679" s="384"/>
      <c r="F679" s="384"/>
      <c r="G679" s="384"/>
      <c r="H679" s="384"/>
      <c r="I679" s="384"/>
      <c r="J679" s="384"/>
    </row>
    <row r="680" spans="1:10" ht="18" customHeight="1">
      <c r="A680" s="364" t="s">
        <v>13096</v>
      </c>
      <c r="B680" s="365" t="s">
        <v>12651</v>
      </c>
      <c r="C680" s="364" t="s">
        <v>12652</v>
      </c>
      <c r="D680" s="364" t="s">
        <v>12653</v>
      </c>
      <c r="E680" s="516" t="s">
        <v>12654</v>
      </c>
      <c r="F680" s="516"/>
      <c r="G680" s="366" t="s">
        <v>12655</v>
      </c>
      <c r="H680" s="365" t="s">
        <v>12656</v>
      </c>
      <c r="I680" s="365" t="s">
        <v>12657</v>
      </c>
      <c r="J680" s="365" t="s">
        <v>12658</v>
      </c>
    </row>
    <row r="681" spans="1:10" ht="36" customHeight="1">
      <c r="A681" s="367" t="s">
        <v>12659</v>
      </c>
      <c r="B681" s="368" t="s">
        <v>13097</v>
      </c>
      <c r="C681" s="367" t="s">
        <v>9</v>
      </c>
      <c r="D681" s="367" t="s">
        <v>241</v>
      </c>
      <c r="E681" s="517" t="s">
        <v>13008</v>
      </c>
      <c r="F681" s="517"/>
      <c r="G681" s="369" t="s">
        <v>27</v>
      </c>
      <c r="H681" s="370">
        <v>1</v>
      </c>
      <c r="I681" s="371">
        <v>3.74</v>
      </c>
      <c r="J681" s="371">
        <v>3.74</v>
      </c>
    </row>
    <row r="682" spans="1:10" ht="24" customHeight="1">
      <c r="A682" s="372" t="s">
        <v>12662</v>
      </c>
      <c r="B682" s="373" t="s">
        <v>13009</v>
      </c>
      <c r="C682" s="372" t="s">
        <v>9</v>
      </c>
      <c r="D682" s="372" t="s">
        <v>1055</v>
      </c>
      <c r="E682" s="519" t="s">
        <v>12661</v>
      </c>
      <c r="F682" s="519"/>
      <c r="G682" s="374" t="s">
        <v>19</v>
      </c>
      <c r="H682" s="375">
        <v>0.06</v>
      </c>
      <c r="I682" s="376">
        <v>13.48</v>
      </c>
      <c r="J682" s="376">
        <v>0.8</v>
      </c>
    </row>
    <row r="683" spans="1:10" ht="24" customHeight="1">
      <c r="A683" s="372" t="s">
        <v>12662</v>
      </c>
      <c r="B683" s="373" t="s">
        <v>12805</v>
      </c>
      <c r="C683" s="372" t="s">
        <v>9</v>
      </c>
      <c r="D683" s="372" t="s">
        <v>38</v>
      </c>
      <c r="E683" s="519" t="s">
        <v>12661</v>
      </c>
      <c r="F683" s="519"/>
      <c r="G683" s="374" t="s">
        <v>19</v>
      </c>
      <c r="H683" s="375">
        <v>0.06</v>
      </c>
      <c r="I683" s="376">
        <v>17.66</v>
      </c>
      <c r="J683" s="376">
        <v>1.05</v>
      </c>
    </row>
    <row r="684" spans="1:10" ht="24" customHeight="1">
      <c r="A684" s="377" t="s">
        <v>12664</v>
      </c>
      <c r="B684" s="378" t="s">
        <v>13046</v>
      </c>
      <c r="C684" s="377" t="s">
        <v>9</v>
      </c>
      <c r="D684" s="377" t="s">
        <v>13047</v>
      </c>
      <c r="E684" s="518" t="s">
        <v>12693</v>
      </c>
      <c r="F684" s="518"/>
      <c r="G684" s="379" t="s">
        <v>27</v>
      </c>
      <c r="H684" s="380">
        <v>7.0000000000000001E-3</v>
      </c>
      <c r="I684" s="381">
        <v>83.11</v>
      </c>
      <c r="J684" s="381">
        <v>0.57999999999999996</v>
      </c>
    </row>
    <row r="685" spans="1:10" ht="24" customHeight="1">
      <c r="A685" s="377" t="s">
        <v>12664</v>
      </c>
      <c r="B685" s="378" t="s">
        <v>13098</v>
      </c>
      <c r="C685" s="377" t="s">
        <v>9</v>
      </c>
      <c r="D685" s="377" t="s">
        <v>13099</v>
      </c>
      <c r="E685" s="518" t="s">
        <v>12693</v>
      </c>
      <c r="F685" s="518"/>
      <c r="G685" s="379" t="s">
        <v>27</v>
      </c>
      <c r="H685" s="380">
        <v>1</v>
      </c>
      <c r="I685" s="381">
        <v>0.72</v>
      </c>
      <c r="J685" s="381">
        <v>0.72</v>
      </c>
    </row>
    <row r="686" spans="1:10" ht="24" customHeight="1">
      <c r="A686" s="377" t="s">
        <v>12664</v>
      </c>
      <c r="B686" s="378" t="s">
        <v>13048</v>
      </c>
      <c r="C686" s="377" t="s">
        <v>9</v>
      </c>
      <c r="D686" s="377" t="s">
        <v>13049</v>
      </c>
      <c r="E686" s="518" t="s">
        <v>12693</v>
      </c>
      <c r="F686" s="518"/>
      <c r="G686" s="379" t="s">
        <v>27</v>
      </c>
      <c r="H686" s="380">
        <v>1.2999999999999999E-2</v>
      </c>
      <c r="I686" s="381">
        <v>2.2000000000000002</v>
      </c>
      <c r="J686" s="381">
        <v>0.02</v>
      </c>
    </row>
    <row r="687" spans="1:10" ht="24" customHeight="1">
      <c r="A687" s="377" t="s">
        <v>12664</v>
      </c>
      <c r="B687" s="378" t="s">
        <v>13052</v>
      </c>
      <c r="C687" s="377" t="s">
        <v>9</v>
      </c>
      <c r="D687" s="377" t="s">
        <v>13053</v>
      </c>
      <c r="E687" s="518" t="s">
        <v>12693</v>
      </c>
      <c r="F687" s="518"/>
      <c r="G687" s="379" t="s">
        <v>27</v>
      </c>
      <c r="H687" s="380">
        <v>8.0000000000000002E-3</v>
      </c>
      <c r="I687" s="381">
        <v>72.17</v>
      </c>
      <c r="J687" s="381">
        <v>0.56999999999999995</v>
      </c>
    </row>
    <row r="688" spans="1:10" ht="25.5">
      <c r="A688" s="382"/>
      <c r="B688" s="382"/>
      <c r="C688" s="382"/>
      <c r="D688" s="382"/>
      <c r="E688" s="382" t="s">
        <v>12679</v>
      </c>
      <c r="F688" s="383">
        <v>0.78778659132891449</v>
      </c>
      <c r="G688" s="382" t="s">
        <v>12680</v>
      </c>
      <c r="H688" s="383">
        <v>0.66</v>
      </c>
      <c r="I688" s="382" t="s">
        <v>12681</v>
      </c>
      <c r="J688" s="383">
        <v>1.45</v>
      </c>
    </row>
    <row r="689" spans="1:10" ht="13.5" thickBot="1">
      <c r="A689" s="382"/>
      <c r="B689" s="382"/>
      <c r="C689" s="382"/>
      <c r="D689" s="382"/>
      <c r="E689" s="382" t="s">
        <v>12682</v>
      </c>
      <c r="F689" s="383">
        <v>1.05</v>
      </c>
      <c r="G689" s="382"/>
      <c r="H689" s="515" t="s">
        <v>12683</v>
      </c>
      <c r="I689" s="515"/>
      <c r="J689" s="383">
        <v>4.79</v>
      </c>
    </row>
    <row r="690" spans="1:10" ht="0.95" customHeight="1" thickTop="1">
      <c r="A690" s="384"/>
      <c r="B690" s="384"/>
      <c r="C690" s="384"/>
      <c r="D690" s="384"/>
      <c r="E690" s="384"/>
      <c r="F690" s="384"/>
      <c r="G690" s="384"/>
      <c r="H690" s="384"/>
      <c r="I690" s="384"/>
      <c r="J690" s="384"/>
    </row>
    <row r="691" spans="1:10" ht="18" customHeight="1">
      <c r="A691" s="364" t="s">
        <v>13100</v>
      </c>
      <c r="B691" s="365" t="s">
        <v>12651</v>
      </c>
      <c r="C691" s="364" t="s">
        <v>12652</v>
      </c>
      <c r="D691" s="364" t="s">
        <v>12653</v>
      </c>
      <c r="E691" s="516" t="s">
        <v>12654</v>
      </c>
      <c r="F691" s="516"/>
      <c r="G691" s="366" t="s">
        <v>12655</v>
      </c>
      <c r="H691" s="365" t="s">
        <v>12656</v>
      </c>
      <c r="I691" s="365" t="s">
        <v>12657</v>
      </c>
      <c r="J691" s="365" t="s">
        <v>12658</v>
      </c>
    </row>
    <row r="692" spans="1:10" ht="36" customHeight="1">
      <c r="A692" s="367" t="s">
        <v>12659</v>
      </c>
      <c r="B692" s="368" t="s">
        <v>13101</v>
      </c>
      <c r="C692" s="367" t="s">
        <v>9</v>
      </c>
      <c r="D692" s="367" t="s">
        <v>253</v>
      </c>
      <c r="E692" s="517" t="s">
        <v>13008</v>
      </c>
      <c r="F692" s="517"/>
      <c r="G692" s="369" t="s">
        <v>27</v>
      </c>
      <c r="H692" s="370">
        <v>1</v>
      </c>
      <c r="I692" s="371">
        <v>11.98</v>
      </c>
      <c r="J692" s="371">
        <v>11.98</v>
      </c>
    </row>
    <row r="693" spans="1:10" ht="24" customHeight="1">
      <c r="A693" s="372" t="s">
        <v>12662</v>
      </c>
      <c r="B693" s="373" t="s">
        <v>13009</v>
      </c>
      <c r="C693" s="372" t="s">
        <v>9</v>
      </c>
      <c r="D693" s="372" t="s">
        <v>1055</v>
      </c>
      <c r="E693" s="519" t="s">
        <v>12661</v>
      </c>
      <c r="F693" s="519"/>
      <c r="G693" s="374" t="s">
        <v>19</v>
      </c>
      <c r="H693" s="375">
        <v>0.108</v>
      </c>
      <c r="I693" s="376">
        <v>13.48</v>
      </c>
      <c r="J693" s="376">
        <v>1.45</v>
      </c>
    </row>
    <row r="694" spans="1:10" ht="24" customHeight="1">
      <c r="A694" s="372" t="s">
        <v>12662</v>
      </c>
      <c r="B694" s="373" t="s">
        <v>12805</v>
      </c>
      <c r="C694" s="372" t="s">
        <v>9</v>
      </c>
      <c r="D694" s="372" t="s">
        <v>38</v>
      </c>
      <c r="E694" s="519" t="s">
        <v>12661</v>
      </c>
      <c r="F694" s="519"/>
      <c r="G694" s="374" t="s">
        <v>19</v>
      </c>
      <c r="H694" s="375">
        <v>0.108</v>
      </c>
      <c r="I694" s="376">
        <v>17.66</v>
      </c>
      <c r="J694" s="376">
        <v>1.9</v>
      </c>
    </row>
    <row r="695" spans="1:10" ht="24" customHeight="1">
      <c r="A695" s="377" t="s">
        <v>12664</v>
      </c>
      <c r="B695" s="378" t="s">
        <v>13046</v>
      </c>
      <c r="C695" s="377" t="s">
        <v>9</v>
      </c>
      <c r="D695" s="377" t="s">
        <v>13047</v>
      </c>
      <c r="E695" s="518" t="s">
        <v>12693</v>
      </c>
      <c r="F695" s="518"/>
      <c r="G695" s="379" t="s">
        <v>27</v>
      </c>
      <c r="H695" s="380">
        <v>1.7999999999999999E-2</v>
      </c>
      <c r="I695" s="381">
        <v>83.11</v>
      </c>
      <c r="J695" s="381">
        <v>1.49</v>
      </c>
    </row>
    <row r="696" spans="1:10" ht="24" customHeight="1">
      <c r="A696" s="377" t="s">
        <v>12664</v>
      </c>
      <c r="B696" s="378" t="s">
        <v>13102</v>
      </c>
      <c r="C696" s="377" t="s">
        <v>9</v>
      </c>
      <c r="D696" s="377" t="s">
        <v>13103</v>
      </c>
      <c r="E696" s="518" t="s">
        <v>12693</v>
      </c>
      <c r="F696" s="518"/>
      <c r="G696" s="379" t="s">
        <v>27</v>
      </c>
      <c r="H696" s="380">
        <v>1</v>
      </c>
      <c r="I696" s="381">
        <v>5.51</v>
      </c>
      <c r="J696" s="381">
        <v>5.51</v>
      </c>
    </row>
    <row r="697" spans="1:10" ht="24" customHeight="1">
      <c r="A697" s="377" t="s">
        <v>12664</v>
      </c>
      <c r="B697" s="378" t="s">
        <v>13048</v>
      </c>
      <c r="C697" s="377" t="s">
        <v>9</v>
      </c>
      <c r="D697" s="377" t="s">
        <v>13049</v>
      </c>
      <c r="E697" s="518" t="s">
        <v>12693</v>
      </c>
      <c r="F697" s="518"/>
      <c r="G697" s="379" t="s">
        <v>27</v>
      </c>
      <c r="H697" s="380">
        <v>2.4E-2</v>
      </c>
      <c r="I697" s="381">
        <v>2.2000000000000002</v>
      </c>
      <c r="J697" s="381">
        <v>0.05</v>
      </c>
    </row>
    <row r="698" spans="1:10" ht="24" customHeight="1">
      <c r="A698" s="377" t="s">
        <v>12664</v>
      </c>
      <c r="B698" s="378" t="s">
        <v>13052</v>
      </c>
      <c r="C698" s="377" t="s">
        <v>9</v>
      </c>
      <c r="D698" s="377" t="s">
        <v>13053</v>
      </c>
      <c r="E698" s="518" t="s">
        <v>12693</v>
      </c>
      <c r="F698" s="518"/>
      <c r="G698" s="379" t="s">
        <v>27</v>
      </c>
      <c r="H698" s="380">
        <v>2.1999999999999999E-2</v>
      </c>
      <c r="I698" s="381">
        <v>72.17</v>
      </c>
      <c r="J698" s="381">
        <v>1.58</v>
      </c>
    </row>
    <row r="699" spans="1:10" ht="25.5">
      <c r="A699" s="382"/>
      <c r="B699" s="382"/>
      <c r="C699" s="382"/>
      <c r="D699" s="382"/>
      <c r="E699" s="382" t="s">
        <v>12679</v>
      </c>
      <c r="F699" s="383">
        <v>1.4288818863414103</v>
      </c>
      <c r="G699" s="382" t="s">
        <v>12680</v>
      </c>
      <c r="H699" s="383">
        <v>1.2</v>
      </c>
      <c r="I699" s="382" t="s">
        <v>12681</v>
      </c>
      <c r="J699" s="383">
        <v>2.63</v>
      </c>
    </row>
    <row r="700" spans="1:10" ht="13.5" thickBot="1">
      <c r="A700" s="382"/>
      <c r="B700" s="382"/>
      <c r="C700" s="382"/>
      <c r="D700" s="382"/>
      <c r="E700" s="382" t="s">
        <v>12682</v>
      </c>
      <c r="F700" s="383">
        <v>3.38</v>
      </c>
      <c r="G700" s="382"/>
      <c r="H700" s="515" t="s">
        <v>12683</v>
      </c>
      <c r="I700" s="515"/>
      <c r="J700" s="383">
        <v>15.36</v>
      </c>
    </row>
    <row r="701" spans="1:10" ht="0.95" customHeight="1" thickTop="1">
      <c r="A701" s="384"/>
      <c r="B701" s="384"/>
      <c r="C701" s="384"/>
      <c r="D701" s="384"/>
      <c r="E701" s="384"/>
      <c r="F701" s="384"/>
      <c r="G701" s="384"/>
      <c r="H701" s="384"/>
      <c r="I701" s="384"/>
      <c r="J701" s="384"/>
    </row>
    <row r="702" spans="1:10" ht="18" customHeight="1">
      <c r="A702" s="364" t="s">
        <v>13104</v>
      </c>
      <c r="B702" s="365" t="s">
        <v>12651</v>
      </c>
      <c r="C702" s="364" t="s">
        <v>12652</v>
      </c>
      <c r="D702" s="364" t="s">
        <v>12653</v>
      </c>
      <c r="E702" s="516" t="s">
        <v>12654</v>
      </c>
      <c r="F702" s="516"/>
      <c r="G702" s="366" t="s">
        <v>12655</v>
      </c>
      <c r="H702" s="365" t="s">
        <v>12656</v>
      </c>
      <c r="I702" s="365" t="s">
        <v>12657</v>
      </c>
      <c r="J702" s="365" t="s">
        <v>12658</v>
      </c>
    </row>
    <row r="703" spans="1:10" ht="36" customHeight="1">
      <c r="A703" s="367" t="s">
        <v>12659</v>
      </c>
      <c r="B703" s="368" t="s">
        <v>13105</v>
      </c>
      <c r="C703" s="367" t="s">
        <v>9</v>
      </c>
      <c r="D703" s="367" t="s">
        <v>257</v>
      </c>
      <c r="E703" s="517" t="s">
        <v>13008</v>
      </c>
      <c r="F703" s="517"/>
      <c r="G703" s="369" t="s">
        <v>27</v>
      </c>
      <c r="H703" s="370">
        <v>1</v>
      </c>
      <c r="I703" s="371">
        <v>32.130000000000003</v>
      </c>
      <c r="J703" s="371">
        <v>32.130000000000003</v>
      </c>
    </row>
    <row r="704" spans="1:10" ht="24" customHeight="1">
      <c r="A704" s="372" t="s">
        <v>12662</v>
      </c>
      <c r="B704" s="373" t="s">
        <v>13009</v>
      </c>
      <c r="C704" s="372" t="s">
        <v>9</v>
      </c>
      <c r="D704" s="372" t="s">
        <v>1055</v>
      </c>
      <c r="E704" s="519" t="s">
        <v>12661</v>
      </c>
      <c r="F704" s="519"/>
      <c r="G704" s="374" t="s">
        <v>19</v>
      </c>
      <c r="H704" s="375">
        <v>0.128</v>
      </c>
      <c r="I704" s="376">
        <v>13.48</v>
      </c>
      <c r="J704" s="376">
        <v>1.72</v>
      </c>
    </row>
    <row r="705" spans="1:10" ht="24" customHeight="1">
      <c r="A705" s="372" t="s">
        <v>12662</v>
      </c>
      <c r="B705" s="373" t="s">
        <v>12805</v>
      </c>
      <c r="C705" s="372" t="s">
        <v>9</v>
      </c>
      <c r="D705" s="372" t="s">
        <v>38</v>
      </c>
      <c r="E705" s="519" t="s">
        <v>12661</v>
      </c>
      <c r="F705" s="519"/>
      <c r="G705" s="374" t="s">
        <v>19</v>
      </c>
      <c r="H705" s="375">
        <v>0.128</v>
      </c>
      <c r="I705" s="376">
        <v>17.66</v>
      </c>
      <c r="J705" s="376">
        <v>2.2599999999999998</v>
      </c>
    </row>
    <row r="706" spans="1:10" ht="24" customHeight="1">
      <c r="A706" s="377" t="s">
        <v>12664</v>
      </c>
      <c r="B706" s="378" t="s">
        <v>13046</v>
      </c>
      <c r="C706" s="377" t="s">
        <v>9</v>
      </c>
      <c r="D706" s="377" t="s">
        <v>13047</v>
      </c>
      <c r="E706" s="518" t="s">
        <v>12693</v>
      </c>
      <c r="F706" s="518"/>
      <c r="G706" s="379" t="s">
        <v>27</v>
      </c>
      <c r="H706" s="380">
        <v>2.4E-2</v>
      </c>
      <c r="I706" s="381">
        <v>83.11</v>
      </c>
      <c r="J706" s="381">
        <v>1.99</v>
      </c>
    </row>
    <row r="707" spans="1:10" ht="24" customHeight="1">
      <c r="A707" s="377" t="s">
        <v>12664</v>
      </c>
      <c r="B707" s="378" t="s">
        <v>13106</v>
      </c>
      <c r="C707" s="377" t="s">
        <v>9</v>
      </c>
      <c r="D707" s="377" t="s">
        <v>13107</v>
      </c>
      <c r="E707" s="518" t="s">
        <v>12693</v>
      </c>
      <c r="F707" s="518"/>
      <c r="G707" s="379" t="s">
        <v>27</v>
      </c>
      <c r="H707" s="380">
        <v>1</v>
      </c>
      <c r="I707" s="381">
        <v>23.94</v>
      </c>
      <c r="J707" s="381">
        <v>23.94</v>
      </c>
    </row>
    <row r="708" spans="1:10" ht="24" customHeight="1">
      <c r="A708" s="377" t="s">
        <v>12664</v>
      </c>
      <c r="B708" s="378" t="s">
        <v>13048</v>
      </c>
      <c r="C708" s="377" t="s">
        <v>9</v>
      </c>
      <c r="D708" s="377" t="s">
        <v>13049</v>
      </c>
      <c r="E708" s="518" t="s">
        <v>12693</v>
      </c>
      <c r="F708" s="518"/>
      <c r="G708" s="379" t="s">
        <v>27</v>
      </c>
      <c r="H708" s="380">
        <v>2.8000000000000001E-2</v>
      </c>
      <c r="I708" s="381">
        <v>2.2000000000000002</v>
      </c>
      <c r="J708" s="381">
        <v>0.06</v>
      </c>
    </row>
    <row r="709" spans="1:10" ht="24" customHeight="1">
      <c r="A709" s="377" t="s">
        <v>12664</v>
      </c>
      <c r="B709" s="378" t="s">
        <v>13052</v>
      </c>
      <c r="C709" s="377" t="s">
        <v>9</v>
      </c>
      <c r="D709" s="377" t="s">
        <v>13053</v>
      </c>
      <c r="E709" s="518" t="s">
        <v>12693</v>
      </c>
      <c r="F709" s="518"/>
      <c r="G709" s="379" t="s">
        <v>27</v>
      </c>
      <c r="H709" s="380">
        <v>0.03</v>
      </c>
      <c r="I709" s="381">
        <v>72.17</v>
      </c>
      <c r="J709" s="381">
        <v>2.16</v>
      </c>
    </row>
    <row r="710" spans="1:10" ht="25.5">
      <c r="A710" s="382"/>
      <c r="B710" s="382"/>
      <c r="C710" s="382"/>
      <c r="D710" s="382"/>
      <c r="E710" s="382" t="s">
        <v>12679</v>
      </c>
      <c r="F710" s="383">
        <v>1.6950994241008366</v>
      </c>
      <c r="G710" s="382" t="s">
        <v>12680</v>
      </c>
      <c r="H710" s="383">
        <v>1.42</v>
      </c>
      <c r="I710" s="382" t="s">
        <v>12681</v>
      </c>
      <c r="J710" s="383">
        <v>3.12</v>
      </c>
    </row>
    <row r="711" spans="1:10" ht="13.5" thickBot="1">
      <c r="A711" s="382"/>
      <c r="B711" s="382"/>
      <c r="C711" s="382"/>
      <c r="D711" s="382"/>
      <c r="E711" s="382" t="s">
        <v>12682</v>
      </c>
      <c r="F711" s="383">
        <v>9.07</v>
      </c>
      <c r="G711" s="382"/>
      <c r="H711" s="515" t="s">
        <v>12683</v>
      </c>
      <c r="I711" s="515"/>
      <c r="J711" s="383">
        <v>41.2</v>
      </c>
    </row>
    <row r="712" spans="1:10" ht="0.95" customHeight="1" thickTop="1">
      <c r="A712" s="384"/>
      <c r="B712" s="384"/>
      <c r="C712" s="384"/>
      <c r="D712" s="384"/>
      <c r="E712" s="384"/>
      <c r="F712" s="384"/>
      <c r="G712" s="384"/>
      <c r="H712" s="384"/>
      <c r="I712" s="384"/>
      <c r="J712" s="384"/>
    </row>
    <row r="713" spans="1:10" ht="18" customHeight="1">
      <c r="A713" s="364" t="s">
        <v>13108</v>
      </c>
      <c r="B713" s="365" t="s">
        <v>12651</v>
      </c>
      <c r="C713" s="364" t="s">
        <v>12652</v>
      </c>
      <c r="D713" s="364" t="s">
        <v>12653</v>
      </c>
      <c r="E713" s="516" t="s">
        <v>12654</v>
      </c>
      <c r="F713" s="516"/>
      <c r="G713" s="366" t="s">
        <v>12655</v>
      </c>
      <c r="H713" s="365" t="s">
        <v>12656</v>
      </c>
      <c r="I713" s="365" t="s">
        <v>12657</v>
      </c>
      <c r="J713" s="365" t="s">
        <v>12658</v>
      </c>
    </row>
    <row r="714" spans="1:10" ht="24" customHeight="1">
      <c r="A714" s="367" t="s">
        <v>12659</v>
      </c>
      <c r="B714" s="368" t="s">
        <v>13109</v>
      </c>
      <c r="C714" s="367" t="s">
        <v>9</v>
      </c>
      <c r="D714" s="367" t="s">
        <v>1319</v>
      </c>
      <c r="E714" s="517" t="s">
        <v>13008</v>
      </c>
      <c r="F714" s="517"/>
      <c r="G714" s="369" t="s">
        <v>15</v>
      </c>
      <c r="H714" s="370">
        <v>1</v>
      </c>
      <c r="I714" s="371">
        <v>4.3600000000000003</v>
      </c>
      <c r="J714" s="371">
        <v>4.3600000000000003</v>
      </c>
    </row>
    <row r="715" spans="1:10" ht="24" customHeight="1">
      <c r="A715" s="372" t="s">
        <v>12662</v>
      </c>
      <c r="B715" s="373" t="s">
        <v>13009</v>
      </c>
      <c r="C715" s="372" t="s">
        <v>9</v>
      </c>
      <c r="D715" s="372" t="s">
        <v>1055</v>
      </c>
      <c r="E715" s="519" t="s">
        <v>12661</v>
      </c>
      <c r="F715" s="519"/>
      <c r="G715" s="374" t="s">
        <v>19</v>
      </c>
      <c r="H715" s="375">
        <v>1.6E-2</v>
      </c>
      <c r="I715" s="376">
        <v>13.48</v>
      </c>
      <c r="J715" s="376">
        <v>0.21</v>
      </c>
    </row>
    <row r="716" spans="1:10" ht="24" customHeight="1">
      <c r="A716" s="372" t="s">
        <v>12662</v>
      </c>
      <c r="B716" s="373" t="s">
        <v>12805</v>
      </c>
      <c r="C716" s="372" t="s">
        <v>9</v>
      </c>
      <c r="D716" s="372" t="s">
        <v>38</v>
      </c>
      <c r="E716" s="519" t="s">
        <v>12661</v>
      </c>
      <c r="F716" s="519"/>
      <c r="G716" s="374" t="s">
        <v>19</v>
      </c>
      <c r="H716" s="375">
        <v>1.6E-2</v>
      </c>
      <c r="I716" s="376">
        <v>17.66</v>
      </c>
      <c r="J716" s="376">
        <v>0.28000000000000003</v>
      </c>
    </row>
    <row r="717" spans="1:10" ht="24" customHeight="1">
      <c r="A717" s="377" t="s">
        <v>12664</v>
      </c>
      <c r="B717" s="378" t="s">
        <v>13110</v>
      </c>
      <c r="C717" s="377" t="s">
        <v>9</v>
      </c>
      <c r="D717" s="377" t="s">
        <v>13111</v>
      </c>
      <c r="E717" s="518" t="s">
        <v>12693</v>
      </c>
      <c r="F717" s="518"/>
      <c r="G717" s="379" t="s">
        <v>15</v>
      </c>
      <c r="H717" s="380">
        <v>1.0609999999999999</v>
      </c>
      <c r="I717" s="381">
        <v>3.65</v>
      </c>
      <c r="J717" s="381">
        <v>3.87</v>
      </c>
    </row>
    <row r="718" spans="1:10" ht="25.5">
      <c r="A718" s="382"/>
      <c r="B718" s="382"/>
      <c r="C718" s="382"/>
      <c r="D718" s="382"/>
      <c r="E718" s="382" t="s">
        <v>12679</v>
      </c>
      <c r="F718" s="383">
        <v>0.20645441703792242</v>
      </c>
      <c r="G718" s="382" t="s">
        <v>12680</v>
      </c>
      <c r="H718" s="383">
        <v>0.17</v>
      </c>
      <c r="I718" s="382" t="s">
        <v>12681</v>
      </c>
      <c r="J718" s="383">
        <v>0.38</v>
      </c>
    </row>
    <row r="719" spans="1:10" ht="13.5" thickBot="1">
      <c r="A719" s="382"/>
      <c r="B719" s="382"/>
      <c r="C719" s="382"/>
      <c r="D719" s="382"/>
      <c r="E719" s="382" t="s">
        <v>12682</v>
      </c>
      <c r="F719" s="383">
        <v>1.23</v>
      </c>
      <c r="G719" s="382"/>
      <c r="H719" s="515" t="s">
        <v>12683</v>
      </c>
      <c r="I719" s="515"/>
      <c r="J719" s="383">
        <v>5.59</v>
      </c>
    </row>
    <row r="720" spans="1:10" ht="0.95" customHeight="1" thickTop="1">
      <c r="A720" s="384"/>
      <c r="B720" s="384"/>
      <c r="C720" s="384"/>
      <c r="D720" s="384"/>
      <c r="E720" s="384"/>
      <c r="F720" s="384"/>
      <c r="G720" s="384"/>
      <c r="H720" s="384"/>
      <c r="I720" s="384"/>
      <c r="J720" s="384"/>
    </row>
    <row r="721" spans="1:10" ht="18" customHeight="1">
      <c r="A721" s="364" t="s">
        <v>13112</v>
      </c>
      <c r="B721" s="365" t="s">
        <v>12651</v>
      </c>
      <c r="C721" s="364" t="s">
        <v>12652</v>
      </c>
      <c r="D721" s="364" t="s">
        <v>12653</v>
      </c>
      <c r="E721" s="516" t="s">
        <v>12654</v>
      </c>
      <c r="F721" s="516"/>
      <c r="G721" s="366" t="s">
        <v>12655</v>
      </c>
      <c r="H721" s="365" t="s">
        <v>12656</v>
      </c>
      <c r="I721" s="365" t="s">
        <v>12657</v>
      </c>
      <c r="J721" s="365" t="s">
        <v>12658</v>
      </c>
    </row>
    <row r="722" spans="1:10" ht="24" customHeight="1">
      <c r="A722" s="367" t="s">
        <v>12659</v>
      </c>
      <c r="B722" s="368" t="s">
        <v>13113</v>
      </c>
      <c r="C722" s="367" t="s">
        <v>9</v>
      </c>
      <c r="D722" s="367" t="s">
        <v>1322</v>
      </c>
      <c r="E722" s="517" t="s">
        <v>13008</v>
      </c>
      <c r="F722" s="517"/>
      <c r="G722" s="369" t="s">
        <v>15</v>
      </c>
      <c r="H722" s="370">
        <v>1</v>
      </c>
      <c r="I722" s="371">
        <v>15.42</v>
      </c>
      <c r="J722" s="371">
        <v>15.42</v>
      </c>
    </row>
    <row r="723" spans="1:10" ht="24" customHeight="1">
      <c r="A723" s="372" t="s">
        <v>12662</v>
      </c>
      <c r="B723" s="373" t="s">
        <v>13009</v>
      </c>
      <c r="C723" s="372" t="s">
        <v>9</v>
      </c>
      <c r="D723" s="372" t="s">
        <v>1055</v>
      </c>
      <c r="E723" s="519" t="s">
        <v>12661</v>
      </c>
      <c r="F723" s="519"/>
      <c r="G723" s="374" t="s">
        <v>19</v>
      </c>
      <c r="H723" s="375">
        <v>2.9000000000000001E-2</v>
      </c>
      <c r="I723" s="376">
        <v>13.48</v>
      </c>
      <c r="J723" s="376">
        <v>0.39</v>
      </c>
    </row>
    <row r="724" spans="1:10" ht="24" customHeight="1">
      <c r="A724" s="372" t="s">
        <v>12662</v>
      </c>
      <c r="B724" s="373" t="s">
        <v>12805</v>
      </c>
      <c r="C724" s="372" t="s">
        <v>9</v>
      </c>
      <c r="D724" s="372" t="s">
        <v>38</v>
      </c>
      <c r="E724" s="519" t="s">
        <v>12661</v>
      </c>
      <c r="F724" s="519"/>
      <c r="G724" s="374" t="s">
        <v>19</v>
      </c>
      <c r="H724" s="375">
        <v>2.9000000000000001E-2</v>
      </c>
      <c r="I724" s="376">
        <v>17.66</v>
      </c>
      <c r="J724" s="376">
        <v>0.51</v>
      </c>
    </row>
    <row r="725" spans="1:10" ht="24" customHeight="1">
      <c r="A725" s="377" t="s">
        <v>12664</v>
      </c>
      <c r="B725" s="378" t="s">
        <v>13048</v>
      </c>
      <c r="C725" s="377" t="s">
        <v>9</v>
      </c>
      <c r="D725" s="377" t="s">
        <v>13049</v>
      </c>
      <c r="E725" s="518" t="s">
        <v>12693</v>
      </c>
      <c r="F725" s="518"/>
      <c r="G725" s="379" t="s">
        <v>27</v>
      </c>
      <c r="H725" s="380">
        <v>0.01</v>
      </c>
      <c r="I725" s="381">
        <v>2.2000000000000002</v>
      </c>
      <c r="J725" s="381">
        <v>0.02</v>
      </c>
    </row>
    <row r="726" spans="1:10" ht="24" customHeight="1">
      <c r="A726" s="377" t="s">
        <v>12664</v>
      </c>
      <c r="B726" s="378" t="s">
        <v>13114</v>
      </c>
      <c r="C726" s="377" t="s">
        <v>9</v>
      </c>
      <c r="D726" s="377" t="s">
        <v>13115</v>
      </c>
      <c r="E726" s="518" t="s">
        <v>12693</v>
      </c>
      <c r="F726" s="518"/>
      <c r="G726" s="379" t="s">
        <v>15</v>
      </c>
      <c r="H726" s="380">
        <v>1.0609999999999999</v>
      </c>
      <c r="I726" s="381">
        <v>13.67</v>
      </c>
      <c r="J726" s="381">
        <v>14.5</v>
      </c>
    </row>
    <row r="727" spans="1:10" ht="25.5">
      <c r="A727" s="382"/>
      <c r="B727" s="382"/>
      <c r="C727" s="382"/>
      <c r="D727" s="382"/>
      <c r="E727" s="382" t="s">
        <v>12679</v>
      </c>
      <c r="F727" s="383">
        <v>0.38031076822775184</v>
      </c>
      <c r="G727" s="382" t="s">
        <v>12680</v>
      </c>
      <c r="H727" s="383">
        <v>0.32</v>
      </c>
      <c r="I727" s="382" t="s">
        <v>12681</v>
      </c>
      <c r="J727" s="383">
        <v>0.7</v>
      </c>
    </row>
    <row r="728" spans="1:10" ht="13.5" thickBot="1">
      <c r="A728" s="382"/>
      <c r="B728" s="382"/>
      <c r="C728" s="382"/>
      <c r="D728" s="382"/>
      <c r="E728" s="382" t="s">
        <v>12682</v>
      </c>
      <c r="F728" s="383">
        <v>4.3499999999999996</v>
      </c>
      <c r="G728" s="382"/>
      <c r="H728" s="515" t="s">
        <v>12683</v>
      </c>
      <c r="I728" s="515"/>
      <c r="J728" s="383">
        <v>19.77</v>
      </c>
    </row>
    <row r="729" spans="1:10" ht="0.95" customHeight="1" thickTop="1">
      <c r="A729" s="384"/>
      <c r="B729" s="384"/>
      <c r="C729" s="384"/>
      <c r="D729" s="384"/>
      <c r="E729" s="384"/>
      <c r="F729" s="384"/>
      <c r="G729" s="384"/>
      <c r="H729" s="384"/>
      <c r="I729" s="384"/>
      <c r="J729" s="384"/>
    </row>
    <row r="730" spans="1:10" ht="18" customHeight="1">
      <c r="A730" s="364" t="s">
        <v>13116</v>
      </c>
      <c r="B730" s="365" t="s">
        <v>12651</v>
      </c>
      <c r="C730" s="364" t="s">
        <v>12652</v>
      </c>
      <c r="D730" s="364" t="s">
        <v>12653</v>
      </c>
      <c r="E730" s="516" t="s">
        <v>12654</v>
      </c>
      <c r="F730" s="516"/>
      <c r="G730" s="366" t="s">
        <v>12655</v>
      </c>
      <c r="H730" s="365" t="s">
        <v>12656</v>
      </c>
      <c r="I730" s="365" t="s">
        <v>12657</v>
      </c>
      <c r="J730" s="365" t="s">
        <v>12658</v>
      </c>
    </row>
    <row r="731" spans="1:10" ht="24" customHeight="1">
      <c r="A731" s="367" t="s">
        <v>12659</v>
      </c>
      <c r="B731" s="368" t="s">
        <v>13117</v>
      </c>
      <c r="C731" s="367" t="s">
        <v>9</v>
      </c>
      <c r="D731" s="367" t="s">
        <v>1323</v>
      </c>
      <c r="E731" s="517" t="s">
        <v>13008</v>
      </c>
      <c r="F731" s="517"/>
      <c r="G731" s="369" t="s">
        <v>15</v>
      </c>
      <c r="H731" s="370">
        <v>1</v>
      </c>
      <c r="I731" s="371">
        <v>25.53</v>
      </c>
      <c r="J731" s="371">
        <v>25.53</v>
      </c>
    </row>
    <row r="732" spans="1:10" ht="24" customHeight="1">
      <c r="A732" s="372" t="s">
        <v>12662</v>
      </c>
      <c r="B732" s="373" t="s">
        <v>13009</v>
      </c>
      <c r="C732" s="372" t="s">
        <v>9</v>
      </c>
      <c r="D732" s="372" t="s">
        <v>1055</v>
      </c>
      <c r="E732" s="519" t="s">
        <v>12661</v>
      </c>
      <c r="F732" s="519"/>
      <c r="G732" s="374" t="s">
        <v>19</v>
      </c>
      <c r="H732" s="375">
        <v>3.4000000000000002E-2</v>
      </c>
      <c r="I732" s="376">
        <v>13.48</v>
      </c>
      <c r="J732" s="376">
        <v>0.45</v>
      </c>
    </row>
    <row r="733" spans="1:10" ht="24" customHeight="1">
      <c r="A733" s="372" t="s">
        <v>12662</v>
      </c>
      <c r="B733" s="373" t="s">
        <v>12805</v>
      </c>
      <c r="C733" s="372" t="s">
        <v>9</v>
      </c>
      <c r="D733" s="372" t="s">
        <v>38</v>
      </c>
      <c r="E733" s="519" t="s">
        <v>12661</v>
      </c>
      <c r="F733" s="519"/>
      <c r="G733" s="374" t="s">
        <v>19</v>
      </c>
      <c r="H733" s="375">
        <v>3.4000000000000002E-2</v>
      </c>
      <c r="I733" s="376">
        <v>17.66</v>
      </c>
      <c r="J733" s="376">
        <v>0.6</v>
      </c>
    </row>
    <row r="734" spans="1:10" ht="24" customHeight="1">
      <c r="A734" s="377" t="s">
        <v>12664</v>
      </c>
      <c r="B734" s="378" t="s">
        <v>13048</v>
      </c>
      <c r="C734" s="377" t="s">
        <v>9</v>
      </c>
      <c r="D734" s="377" t="s">
        <v>13049</v>
      </c>
      <c r="E734" s="518" t="s">
        <v>12693</v>
      </c>
      <c r="F734" s="518"/>
      <c r="G734" s="379" t="s">
        <v>27</v>
      </c>
      <c r="H734" s="380">
        <v>1.0999999999999999E-2</v>
      </c>
      <c r="I734" s="381">
        <v>2.2000000000000002</v>
      </c>
      <c r="J734" s="381">
        <v>0.02</v>
      </c>
    </row>
    <row r="735" spans="1:10" ht="24" customHeight="1">
      <c r="A735" s="377" t="s">
        <v>12664</v>
      </c>
      <c r="B735" s="378" t="s">
        <v>13118</v>
      </c>
      <c r="C735" s="377" t="s">
        <v>9</v>
      </c>
      <c r="D735" s="377" t="s">
        <v>13119</v>
      </c>
      <c r="E735" s="518" t="s">
        <v>12693</v>
      </c>
      <c r="F735" s="518"/>
      <c r="G735" s="379" t="s">
        <v>15</v>
      </c>
      <c r="H735" s="380">
        <v>1.0609999999999999</v>
      </c>
      <c r="I735" s="381">
        <v>23.06</v>
      </c>
      <c r="J735" s="381">
        <v>24.46</v>
      </c>
    </row>
    <row r="736" spans="1:10" ht="25.5">
      <c r="A736" s="382"/>
      <c r="B736" s="382"/>
      <c r="C736" s="382"/>
      <c r="D736" s="382"/>
      <c r="E736" s="382" t="s">
        <v>12679</v>
      </c>
      <c r="F736" s="383">
        <v>0.44550689992393783</v>
      </c>
      <c r="G736" s="382" t="s">
        <v>12680</v>
      </c>
      <c r="H736" s="383">
        <v>0.37</v>
      </c>
      <c r="I736" s="382" t="s">
        <v>12681</v>
      </c>
      <c r="J736" s="383">
        <v>0.82</v>
      </c>
    </row>
    <row r="737" spans="1:10" ht="13.5" thickBot="1">
      <c r="A737" s="382"/>
      <c r="B737" s="382"/>
      <c r="C737" s="382"/>
      <c r="D737" s="382"/>
      <c r="E737" s="382" t="s">
        <v>12682</v>
      </c>
      <c r="F737" s="383">
        <v>7.2</v>
      </c>
      <c r="G737" s="382"/>
      <c r="H737" s="515" t="s">
        <v>12683</v>
      </c>
      <c r="I737" s="515"/>
      <c r="J737" s="383">
        <v>32.729999999999997</v>
      </c>
    </row>
    <row r="738" spans="1:10" ht="0.95" customHeight="1" thickTop="1">
      <c r="A738" s="384"/>
      <c r="B738" s="384"/>
      <c r="C738" s="384"/>
      <c r="D738" s="384"/>
      <c r="E738" s="384"/>
      <c r="F738" s="384"/>
      <c r="G738" s="384"/>
      <c r="H738" s="384"/>
      <c r="I738" s="384"/>
      <c r="J738" s="384"/>
    </row>
    <row r="739" spans="1:10" ht="18" customHeight="1">
      <c r="A739" s="364" t="s">
        <v>13120</v>
      </c>
      <c r="B739" s="365" t="s">
        <v>12651</v>
      </c>
      <c r="C739" s="364" t="s">
        <v>12652</v>
      </c>
      <c r="D739" s="364" t="s">
        <v>12653</v>
      </c>
      <c r="E739" s="516" t="s">
        <v>12654</v>
      </c>
      <c r="F739" s="516"/>
      <c r="G739" s="366" t="s">
        <v>12655</v>
      </c>
      <c r="H739" s="365" t="s">
        <v>12656</v>
      </c>
      <c r="I739" s="365" t="s">
        <v>12657</v>
      </c>
      <c r="J739" s="365" t="s">
        <v>12658</v>
      </c>
    </row>
    <row r="740" spans="1:10" ht="24" customHeight="1">
      <c r="A740" s="367" t="s">
        <v>12659</v>
      </c>
      <c r="B740" s="368" t="s">
        <v>13121</v>
      </c>
      <c r="C740" s="367" t="s">
        <v>9</v>
      </c>
      <c r="D740" s="367" t="s">
        <v>1324</v>
      </c>
      <c r="E740" s="517" t="s">
        <v>13008</v>
      </c>
      <c r="F740" s="517"/>
      <c r="G740" s="369" t="s">
        <v>15</v>
      </c>
      <c r="H740" s="370">
        <v>1</v>
      </c>
      <c r="I740" s="371">
        <v>42.31</v>
      </c>
      <c r="J740" s="371">
        <v>42.31</v>
      </c>
    </row>
    <row r="741" spans="1:10" ht="24" customHeight="1">
      <c r="A741" s="372" t="s">
        <v>12662</v>
      </c>
      <c r="B741" s="373" t="s">
        <v>13009</v>
      </c>
      <c r="C741" s="372" t="s">
        <v>9</v>
      </c>
      <c r="D741" s="372" t="s">
        <v>1055</v>
      </c>
      <c r="E741" s="519" t="s">
        <v>12661</v>
      </c>
      <c r="F741" s="519"/>
      <c r="G741" s="374" t="s">
        <v>19</v>
      </c>
      <c r="H741" s="375">
        <v>4.2000000000000003E-2</v>
      </c>
      <c r="I741" s="376">
        <v>13.48</v>
      </c>
      <c r="J741" s="376">
        <v>0.56000000000000005</v>
      </c>
    </row>
    <row r="742" spans="1:10" ht="24" customHeight="1">
      <c r="A742" s="372" t="s">
        <v>12662</v>
      </c>
      <c r="B742" s="373" t="s">
        <v>12805</v>
      </c>
      <c r="C742" s="372" t="s">
        <v>9</v>
      </c>
      <c r="D742" s="372" t="s">
        <v>38</v>
      </c>
      <c r="E742" s="519" t="s">
        <v>12661</v>
      </c>
      <c r="F742" s="519"/>
      <c r="G742" s="374" t="s">
        <v>19</v>
      </c>
      <c r="H742" s="375">
        <v>4.2000000000000003E-2</v>
      </c>
      <c r="I742" s="376">
        <v>17.66</v>
      </c>
      <c r="J742" s="376">
        <v>0.74</v>
      </c>
    </row>
    <row r="743" spans="1:10" ht="24" customHeight="1">
      <c r="A743" s="377" t="s">
        <v>12664</v>
      </c>
      <c r="B743" s="378" t="s">
        <v>13048</v>
      </c>
      <c r="C743" s="377" t="s">
        <v>9</v>
      </c>
      <c r="D743" s="377" t="s">
        <v>13049</v>
      </c>
      <c r="E743" s="518" t="s">
        <v>12693</v>
      </c>
      <c r="F743" s="518"/>
      <c r="G743" s="379" t="s">
        <v>27</v>
      </c>
      <c r="H743" s="380">
        <v>1.4E-2</v>
      </c>
      <c r="I743" s="381">
        <v>2.2000000000000002</v>
      </c>
      <c r="J743" s="381">
        <v>0.03</v>
      </c>
    </row>
    <row r="744" spans="1:10" ht="24" customHeight="1">
      <c r="A744" s="377" t="s">
        <v>12664</v>
      </c>
      <c r="B744" s="378" t="s">
        <v>13122</v>
      </c>
      <c r="C744" s="377" t="s">
        <v>9</v>
      </c>
      <c r="D744" s="377" t="s">
        <v>13123</v>
      </c>
      <c r="E744" s="518" t="s">
        <v>12693</v>
      </c>
      <c r="F744" s="518"/>
      <c r="G744" s="379" t="s">
        <v>15</v>
      </c>
      <c r="H744" s="380">
        <v>1.0609999999999999</v>
      </c>
      <c r="I744" s="381">
        <v>38.630000000000003</v>
      </c>
      <c r="J744" s="381">
        <v>40.98</v>
      </c>
    </row>
    <row r="745" spans="1:10" ht="25.5">
      <c r="A745" s="382"/>
      <c r="B745" s="382"/>
      <c r="C745" s="382"/>
      <c r="D745" s="382"/>
      <c r="E745" s="382" t="s">
        <v>12679</v>
      </c>
      <c r="F745" s="383">
        <v>0.55416711941758123</v>
      </c>
      <c r="G745" s="382" t="s">
        <v>12680</v>
      </c>
      <c r="H745" s="383">
        <v>0.47</v>
      </c>
      <c r="I745" s="382" t="s">
        <v>12681</v>
      </c>
      <c r="J745" s="383">
        <v>1.02</v>
      </c>
    </row>
    <row r="746" spans="1:10" ht="13.5" thickBot="1">
      <c r="A746" s="382"/>
      <c r="B746" s="382"/>
      <c r="C746" s="382"/>
      <c r="D746" s="382"/>
      <c r="E746" s="382" t="s">
        <v>12682</v>
      </c>
      <c r="F746" s="383">
        <v>11.94</v>
      </c>
      <c r="G746" s="382"/>
      <c r="H746" s="515" t="s">
        <v>12683</v>
      </c>
      <c r="I746" s="515"/>
      <c r="J746" s="383">
        <v>54.25</v>
      </c>
    </row>
    <row r="747" spans="1:10" ht="0.95" customHeight="1" thickTop="1">
      <c r="A747" s="384"/>
      <c r="B747" s="384"/>
      <c r="C747" s="384"/>
      <c r="D747" s="384"/>
      <c r="E747" s="384"/>
      <c r="F747" s="384"/>
      <c r="G747" s="384"/>
      <c r="H747" s="384"/>
      <c r="I747" s="384"/>
      <c r="J747" s="384"/>
    </row>
    <row r="748" spans="1:10" ht="18" customHeight="1">
      <c r="A748" s="364" t="s">
        <v>13124</v>
      </c>
      <c r="B748" s="365" t="s">
        <v>12651</v>
      </c>
      <c r="C748" s="364" t="s">
        <v>12652</v>
      </c>
      <c r="D748" s="364" t="s">
        <v>12653</v>
      </c>
      <c r="E748" s="516" t="s">
        <v>12654</v>
      </c>
      <c r="F748" s="516"/>
      <c r="G748" s="366" t="s">
        <v>12655</v>
      </c>
      <c r="H748" s="365" t="s">
        <v>12656</v>
      </c>
      <c r="I748" s="365" t="s">
        <v>12657</v>
      </c>
      <c r="J748" s="365" t="s">
        <v>12658</v>
      </c>
    </row>
    <row r="749" spans="1:10" ht="48" customHeight="1">
      <c r="A749" s="367" t="s">
        <v>12659</v>
      </c>
      <c r="B749" s="368" t="s">
        <v>13125</v>
      </c>
      <c r="C749" s="367" t="s">
        <v>9</v>
      </c>
      <c r="D749" s="367" t="s">
        <v>2549</v>
      </c>
      <c r="E749" s="517" t="s">
        <v>13008</v>
      </c>
      <c r="F749" s="517"/>
      <c r="G749" s="369" t="s">
        <v>27</v>
      </c>
      <c r="H749" s="370">
        <v>1</v>
      </c>
      <c r="I749" s="371">
        <v>8.8000000000000007</v>
      </c>
      <c r="J749" s="371">
        <v>8.8000000000000007</v>
      </c>
    </row>
    <row r="750" spans="1:10" ht="24" customHeight="1">
      <c r="A750" s="372" t="s">
        <v>12662</v>
      </c>
      <c r="B750" s="373" t="s">
        <v>13009</v>
      </c>
      <c r="C750" s="372" t="s">
        <v>9</v>
      </c>
      <c r="D750" s="372" t="s">
        <v>1055</v>
      </c>
      <c r="E750" s="519" t="s">
        <v>12661</v>
      </c>
      <c r="F750" s="519"/>
      <c r="G750" s="374" t="s">
        <v>19</v>
      </c>
      <c r="H750" s="375">
        <v>0.159</v>
      </c>
      <c r="I750" s="376">
        <v>13.48</v>
      </c>
      <c r="J750" s="376">
        <v>2.14</v>
      </c>
    </row>
    <row r="751" spans="1:10" ht="24" customHeight="1">
      <c r="A751" s="372" t="s">
        <v>12662</v>
      </c>
      <c r="B751" s="373" t="s">
        <v>12805</v>
      </c>
      <c r="C751" s="372" t="s">
        <v>9</v>
      </c>
      <c r="D751" s="372" t="s">
        <v>38</v>
      </c>
      <c r="E751" s="519" t="s">
        <v>12661</v>
      </c>
      <c r="F751" s="519"/>
      <c r="G751" s="374" t="s">
        <v>19</v>
      </c>
      <c r="H751" s="375">
        <v>0.159</v>
      </c>
      <c r="I751" s="376">
        <v>17.66</v>
      </c>
      <c r="J751" s="376">
        <v>2.8</v>
      </c>
    </row>
    <row r="752" spans="1:10" ht="24" customHeight="1">
      <c r="A752" s="377" t="s">
        <v>12664</v>
      </c>
      <c r="B752" s="378" t="s">
        <v>13062</v>
      </c>
      <c r="C752" s="377" t="s">
        <v>9</v>
      </c>
      <c r="D752" s="377" t="s">
        <v>13063</v>
      </c>
      <c r="E752" s="518" t="s">
        <v>12693</v>
      </c>
      <c r="F752" s="518"/>
      <c r="G752" s="379" t="s">
        <v>27</v>
      </c>
      <c r="H752" s="380">
        <v>0.06</v>
      </c>
      <c r="I752" s="381">
        <v>26.38</v>
      </c>
      <c r="J752" s="381">
        <v>1.58</v>
      </c>
    </row>
    <row r="753" spans="1:10" ht="24" customHeight="1">
      <c r="A753" s="377" t="s">
        <v>12664</v>
      </c>
      <c r="B753" s="378" t="s">
        <v>13048</v>
      </c>
      <c r="C753" s="377" t="s">
        <v>9</v>
      </c>
      <c r="D753" s="377" t="s">
        <v>13049</v>
      </c>
      <c r="E753" s="518" t="s">
        <v>12693</v>
      </c>
      <c r="F753" s="518"/>
      <c r="G753" s="379" t="s">
        <v>27</v>
      </c>
      <c r="H753" s="380">
        <v>2.4E-2</v>
      </c>
      <c r="I753" s="381">
        <v>2.2000000000000002</v>
      </c>
      <c r="J753" s="381">
        <v>0.05</v>
      </c>
    </row>
    <row r="754" spans="1:10" ht="24" customHeight="1">
      <c r="A754" s="377" t="s">
        <v>12664</v>
      </c>
      <c r="B754" s="378" t="s">
        <v>13052</v>
      </c>
      <c r="C754" s="377" t="s">
        <v>9</v>
      </c>
      <c r="D754" s="377" t="s">
        <v>13053</v>
      </c>
      <c r="E754" s="518" t="s">
        <v>12693</v>
      </c>
      <c r="F754" s="518"/>
      <c r="G754" s="379" t="s">
        <v>27</v>
      </c>
      <c r="H754" s="380">
        <v>1.4E-2</v>
      </c>
      <c r="I754" s="381">
        <v>72.17</v>
      </c>
      <c r="J754" s="381">
        <v>1.01</v>
      </c>
    </row>
    <row r="755" spans="1:10" ht="24" customHeight="1">
      <c r="A755" s="377" t="s">
        <v>12664</v>
      </c>
      <c r="B755" s="378" t="s">
        <v>13126</v>
      </c>
      <c r="C755" s="377" t="s">
        <v>9</v>
      </c>
      <c r="D755" s="377" t="s">
        <v>13127</v>
      </c>
      <c r="E755" s="518" t="s">
        <v>12693</v>
      </c>
      <c r="F755" s="518"/>
      <c r="G755" s="379" t="s">
        <v>27</v>
      </c>
      <c r="H755" s="380">
        <v>1</v>
      </c>
      <c r="I755" s="381">
        <v>1.22</v>
      </c>
      <c r="J755" s="381">
        <v>1.22</v>
      </c>
    </row>
    <row r="756" spans="1:10" ht="25.5">
      <c r="A756" s="382"/>
      <c r="B756" s="382"/>
      <c r="C756" s="382"/>
      <c r="D756" s="382"/>
      <c r="E756" s="382" t="s">
        <v>12679</v>
      </c>
      <c r="F756" s="383">
        <v>2.1025752472019992</v>
      </c>
      <c r="G756" s="382" t="s">
        <v>12680</v>
      </c>
      <c r="H756" s="383">
        <v>1.77</v>
      </c>
      <c r="I756" s="382" t="s">
        <v>12681</v>
      </c>
      <c r="J756" s="383">
        <v>3.87</v>
      </c>
    </row>
    <row r="757" spans="1:10" ht="13.5" thickBot="1">
      <c r="A757" s="382"/>
      <c r="B757" s="382"/>
      <c r="C757" s="382"/>
      <c r="D757" s="382"/>
      <c r="E757" s="382" t="s">
        <v>12682</v>
      </c>
      <c r="F757" s="383">
        <v>2.48</v>
      </c>
      <c r="G757" s="382"/>
      <c r="H757" s="515" t="s">
        <v>12683</v>
      </c>
      <c r="I757" s="515"/>
      <c r="J757" s="383">
        <v>11.28</v>
      </c>
    </row>
    <row r="758" spans="1:10" ht="0.95" customHeight="1" thickTop="1">
      <c r="A758" s="384"/>
      <c r="B758" s="384"/>
      <c r="C758" s="384"/>
      <c r="D758" s="384"/>
      <c r="E758" s="384"/>
      <c r="F758" s="384"/>
      <c r="G758" s="384"/>
      <c r="H758" s="384"/>
      <c r="I758" s="384"/>
      <c r="J758" s="384"/>
    </row>
    <row r="759" spans="1:10" ht="18" customHeight="1">
      <c r="A759" s="364" t="s">
        <v>13128</v>
      </c>
      <c r="B759" s="365" t="s">
        <v>12651</v>
      </c>
      <c r="C759" s="364" t="s">
        <v>12652</v>
      </c>
      <c r="D759" s="364" t="s">
        <v>12653</v>
      </c>
      <c r="E759" s="516" t="s">
        <v>12654</v>
      </c>
      <c r="F759" s="516"/>
      <c r="G759" s="366" t="s">
        <v>12655</v>
      </c>
      <c r="H759" s="365" t="s">
        <v>12656</v>
      </c>
      <c r="I759" s="365" t="s">
        <v>12657</v>
      </c>
      <c r="J759" s="365" t="s">
        <v>12658</v>
      </c>
    </row>
    <row r="760" spans="1:10" ht="48" customHeight="1">
      <c r="A760" s="367" t="s">
        <v>12659</v>
      </c>
      <c r="B760" s="368" t="s">
        <v>13129</v>
      </c>
      <c r="C760" s="367" t="s">
        <v>9</v>
      </c>
      <c r="D760" s="367" t="s">
        <v>2555</v>
      </c>
      <c r="E760" s="517" t="s">
        <v>13008</v>
      </c>
      <c r="F760" s="517"/>
      <c r="G760" s="369" t="s">
        <v>27</v>
      </c>
      <c r="H760" s="370">
        <v>1</v>
      </c>
      <c r="I760" s="371">
        <v>21.81</v>
      </c>
      <c r="J760" s="371">
        <v>21.81</v>
      </c>
    </row>
    <row r="761" spans="1:10" ht="24" customHeight="1">
      <c r="A761" s="372" t="s">
        <v>12662</v>
      </c>
      <c r="B761" s="373" t="s">
        <v>13009</v>
      </c>
      <c r="C761" s="372" t="s">
        <v>9</v>
      </c>
      <c r="D761" s="372" t="s">
        <v>1055</v>
      </c>
      <c r="E761" s="519" t="s">
        <v>12661</v>
      </c>
      <c r="F761" s="519"/>
      <c r="G761" s="374" t="s">
        <v>19</v>
      </c>
      <c r="H761" s="375">
        <v>0.22700000000000001</v>
      </c>
      <c r="I761" s="376">
        <v>13.48</v>
      </c>
      <c r="J761" s="376">
        <v>3.05</v>
      </c>
    </row>
    <row r="762" spans="1:10" ht="24" customHeight="1">
      <c r="A762" s="372" t="s">
        <v>12662</v>
      </c>
      <c r="B762" s="373" t="s">
        <v>12805</v>
      </c>
      <c r="C762" s="372" t="s">
        <v>9</v>
      </c>
      <c r="D762" s="372" t="s">
        <v>38</v>
      </c>
      <c r="E762" s="519" t="s">
        <v>12661</v>
      </c>
      <c r="F762" s="519"/>
      <c r="G762" s="374" t="s">
        <v>19</v>
      </c>
      <c r="H762" s="375">
        <v>0.22700000000000001</v>
      </c>
      <c r="I762" s="376">
        <v>17.66</v>
      </c>
      <c r="J762" s="376">
        <v>4</v>
      </c>
    </row>
    <row r="763" spans="1:10" ht="24" customHeight="1">
      <c r="A763" s="377" t="s">
        <v>12664</v>
      </c>
      <c r="B763" s="378" t="s">
        <v>13062</v>
      </c>
      <c r="C763" s="377" t="s">
        <v>9</v>
      </c>
      <c r="D763" s="377" t="s">
        <v>13063</v>
      </c>
      <c r="E763" s="518" t="s">
        <v>12693</v>
      </c>
      <c r="F763" s="518"/>
      <c r="G763" s="379" t="s">
        <v>27</v>
      </c>
      <c r="H763" s="380">
        <v>0.107</v>
      </c>
      <c r="I763" s="381">
        <v>26.38</v>
      </c>
      <c r="J763" s="381">
        <v>2.82</v>
      </c>
    </row>
    <row r="764" spans="1:10" ht="24" customHeight="1">
      <c r="A764" s="377" t="s">
        <v>12664</v>
      </c>
      <c r="B764" s="378" t="s">
        <v>13048</v>
      </c>
      <c r="C764" s="377" t="s">
        <v>9</v>
      </c>
      <c r="D764" s="377" t="s">
        <v>13049</v>
      </c>
      <c r="E764" s="518" t="s">
        <v>12693</v>
      </c>
      <c r="F764" s="518"/>
      <c r="G764" s="379" t="s">
        <v>27</v>
      </c>
      <c r="H764" s="380">
        <v>3.4000000000000002E-2</v>
      </c>
      <c r="I764" s="381">
        <v>2.2000000000000002</v>
      </c>
      <c r="J764" s="381">
        <v>7.0000000000000007E-2</v>
      </c>
    </row>
    <row r="765" spans="1:10" ht="24" customHeight="1">
      <c r="A765" s="377" t="s">
        <v>12664</v>
      </c>
      <c r="B765" s="378" t="s">
        <v>13052</v>
      </c>
      <c r="C765" s="377" t="s">
        <v>9</v>
      </c>
      <c r="D765" s="377" t="s">
        <v>13053</v>
      </c>
      <c r="E765" s="518" t="s">
        <v>12693</v>
      </c>
      <c r="F765" s="518"/>
      <c r="G765" s="379" t="s">
        <v>27</v>
      </c>
      <c r="H765" s="380">
        <v>2.7E-2</v>
      </c>
      <c r="I765" s="381">
        <v>72.17</v>
      </c>
      <c r="J765" s="381">
        <v>1.94</v>
      </c>
    </row>
    <row r="766" spans="1:10" ht="24" customHeight="1">
      <c r="A766" s="377" t="s">
        <v>12664</v>
      </c>
      <c r="B766" s="378" t="s">
        <v>13130</v>
      </c>
      <c r="C766" s="377" t="s">
        <v>9</v>
      </c>
      <c r="D766" s="377" t="s">
        <v>13131</v>
      </c>
      <c r="E766" s="518" t="s">
        <v>12693</v>
      </c>
      <c r="F766" s="518"/>
      <c r="G766" s="379" t="s">
        <v>27</v>
      </c>
      <c r="H766" s="380">
        <v>1</v>
      </c>
      <c r="I766" s="381">
        <v>9.93</v>
      </c>
      <c r="J766" s="381">
        <v>9.93</v>
      </c>
    </row>
    <row r="767" spans="1:10" ht="25.5">
      <c r="A767" s="382"/>
      <c r="B767" s="382"/>
      <c r="C767" s="382"/>
      <c r="D767" s="382"/>
      <c r="E767" s="382" t="s">
        <v>12679</v>
      </c>
      <c r="F767" s="383">
        <v>3.0044550689992393</v>
      </c>
      <c r="G767" s="382" t="s">
        <v>12680</v>
      </c>
      <c r="H767" s="383">
        <v>2.5299999999999998</v>
      </c>
      <c r="I767" s="382" t="s">
        <v>12681</v>
      </c>
      <c r="J767" s="383">
        <v>5.53</v>
      </c>
    </row>
    <row r="768" spans="1:10" ht="13.5" thickBot="1">
      <c r="A768" s="382"/>
      <c r="B768" s="382"/>
      <c r="C768" s="382"/>
      <c r="D768" s="382"/>
      <c r="E768" s="382" t="s">
        <v>12682</v>
      </c>
      <c r="F768" s="383">
        <v>6.15</v>
      </c>
      <c r="G768" s="382"/>
      <c r="H768" s="515" t="s">
        <v>12683</v>
      </c>
      <c r="I768" s="515"/>
      <c r="J768" s="383">
        <v>27.96</v>
      </c>
    </row>
    <row r="769" spans="1:10" ht="0.95" customHeight="1" thickTop="1">
      <c r="A769" s="384"/>
      <c r="B769" s="384"/>
      <c r="C769" s="384"/>
      <c r="D769" s="384"/>
      <c r="E769" s="384"/>
      <c r="F769" s="384"/>
      <c r="G769" s="384"/>
      <c r="H769" s="384"/>
      <c r="I769" s="384"/>
      <c r="J769" s="384"/>
    </row>
    <row r="770" spans="1:10" ht="18" customHeight="1">
      <c r="A770" s="364" t="s">
        <v>13132</v>
      </c>
      <c r="B770" s="365" t="s">
        <v>12651</v>
      </c>
      <c r="C770" s="364" t="s">
        <v>12652</v>
      </c>
      <c r="D770" s="364" t="s">
        <v>12653</v>
      </c>
      <c r="E770" s="516" t="s">
        <v>12654</v>
      </c>
      <c r="F770" s="516"/>
      <c r="G770" s="366" t="s">
        <v>12655</v>
      </c>
      <c r="H770" s="365" t="s">
        <v>12656</v>
      </c>
      <c r="I770" s="365" t="s">
        <v>12657</v>
      </c>
      <c r="J770" s="365" t="s">
        <v>12658</v>
      </c>
    </row>
    <row r="771" spans="1:10" ht="48" customHeight="1">
      <c r="A771" s="367" t="s">
        <v>12659</v>
      </c>
      <c r="B771" s="368" t="s">
        <v>13133</v>
      </c>
      <c r="C771" s="367" t="s">
        <v>9</v>
      </c>
      <c r="D771" s="367" t="s">
        <v>2557</v>
      </c>
      <c r="E771" s="517" t="s">
        <v>13008</v>
      </c>
      <c r="F771" s="517"/>
      <c r="G771" s="369" t="s">
        <v>27</v>
      </c>
      <c r="H771" s="370">
        <v>1</v>
      </c>
      <c r="I771" s="371">
        <v>51.72</v>
      </c>
      <c r="J771" s="371">
        <v>51.72</v>
      </c>
    </row>
    <row r="772" spans="1:10" ht="24" customHeight="1">
      <c r="A772" s="372" t="s">
        <v>12662</v>
      </c>
      <c r="B772" s="373" t="s">
        <v>13009</v>
      </c>
      <c r="C772" s="372" t="s">
        <v>9</v>
      </c>
      <c r="D772" s="372" t="s">
        <v>1055</v>
      </c>
      <c r="E772" s="519" t="s">
        <v>12661</v>
      </c>
      <c r="F772" s="519"/>
      <c r="G772" s="374" t="s">
        <v>19</v>
      </c>
      <c r="H772" s="375">
        <v>0.36799999999999999</v>
      </c>
      <c r="I772" s="376">
        <v>13.48</v>
      </c>
      <c r="J772" s="376">
        <v>4.96</v>
      </c>
    </row>
    <row r="773" spans="1:10" ht="24" customHeight="1">
      <c r="A773" s="372" t="s">
        <v>12662</v>
      </c>
      <c r="B773" s="373" t="s">
        <v>12805</v>
      </c>
      <c r="C773" s="372" t="s">
        <v>9</v>
      </c>
      <c r="D773" s="372" t="s">
        <v>38</v>
      </c>
      <c r="E773" s="519" t="s">
        <v>12661</v>
      </c>
      <c r="F773" s="519"/>
      <c r="G773" s="374" t="s">
        <v>19</v>
      </c>
      <c r="H773" s="375">
        <v>0.36799999999999999</v>
      </c>
      <c r="I773" s="376">
        <v>17.66</v>
      </c>
      <c r="J773" s="376">
        <v>6.49</v>
      </c>
    </row>
    <row r="774" spans="1:10" ht="24" customHeight="1">
      <c r="A774" s="377" t="s">
        <v>12664</v>
      </c>
      <c r="B774" s="378" t="s">
        <v>13062</v>
      </c>
      <c r="C774" s="377" t="s">
        <v>9</v>
      </c>
      <c r="D774" s="377" t="s">
        <v>13063</v>
      </c>
      <c r="E774" s="518" t="s">
        <v>12693</v>
      </c>
      <c r="F774" s="518"/>
      <c r="G774" s="379" t="s">
        <v>27</v>
      </c>
      <c r="H774" s="380">
        <v>0.23100000000000001</v>
      </c>
      <c r="I774" s="381">
        <v>26.38</v>
      </c>
      <c r="J774" s="381">
        <v>6.09</v>
      </c>
    </row>
    <row r="775" spans="1:10" ht="24" customHeight="1">
      <c r="A775" s="377" t="s">
        <v>12664</v>
      </c>
      <c r="B775" s="378" t="s">
        <v>13048</v>
      </c>
      <c r="C775" s="377" t="s">
        <v>9</v>
      </c>
      <c r="D775" s="377" t="s">
        <v>13049</v>
      </c>
      <c r="E775" s="518" t="s">
        <v>12693</v>
      </c>
      <c r="F775" s="518"/>
      <c r="G775" s="379" t="s">
        <v>27</v>
      </c>
      <c r="H775" s="380">
        <v>5.5E-2</v>
      </c>
      <c r="I775" s="381">
        <v>2.2000000000000002</v>
      </c>
      <c r="J775" s="381">
        <v>0.12</v>
      </c>
    </row>
    <row r="776" spans="1:10" ht="24" customHeight="1">
      <c r="A776" s="377" t="s">
        <v>12664</v>
      </c>
      <c r="B776" s="378" t="s">
        <v>13052</v>
      </c>
      <c r="C776" s="377" t="s">
        <v>9</v>
      </c>
      <c r="D776" s="377" t="s">
        <v>13053</v>
      </c>
      <c r="E776" s="518" t="s">
        <v>12693</v>
      </c>
      <c r="F776" s="518"/>
      <c r="G776" s="379" t="s">
        <v>27</v>
      </c>
      <c r="H776" s="380">
        <v>6.2E-2</v>
      </c>
      <c r="I776" s="381">
        <v>72.17</v>
      </c>
      <c r="J776" s="381">
        <v>4.47</v>
      </c>
    </row>
    <row r="777" spans="1:10" ht="24" customHeight="1">
      <c r="A777" s="377" t="s">
        <v>12664</v>
      </c>
      <c r="B777" s="378" t="s">
        <v>13134</v>
      </c>
      <c r="C777" s="377" t="s">
        <v>9</v>
      </c>
      <c r="D777" s="377" t="s">
        <v>13135</v>
      </c>
      <c r="E777" s="518" t="s">
        <v>12693</v>
      </c>
      <c r="F777" s="518"/>
      <c r="G777" s="379" t="s">
        <v>27</v>
      </c>
      <c r="H777" s="380">
        <v>1</v>
      </c>
      <c r="I777" s="381">
        <v>29.59</v>
      </c>
      <c r="J777" s="381">
        <v>29.59</v>
      </c>
    </row>
    <row r="778" spans="1:10" ht="25.5">
      <c r="A778" s="382"/>
      <c r="B778" s="382"/>
      <c r="C778" s="382"/>
      <c r="D778" s="382"/>
      <c r="E778" s="382" t="s">
        <v>12679</v>
      </c>
      <c r="F778" s="383">
        <v>4.8788438552645879</v>
      </c>
      <c r="G778" s="382" t="s">
        <v>12680</v>
      </c>
      <c r="H778" s="383">
        <v>4.0999999999999996</v>
      </c>
      <c r="I778" s="382" t="s">
        <v>12681</v>
      </c>
      <c r="J778" s="383">
        <v>8.98</v>
      </c>
    </row>
    <row r="779" spans="1:10" ht="13.5" thickBot="1">
      <c r="A779" s="382"/>
      <c r="B779" s="382"/>
      <c r="C779" s="382"/>
      <c r="D779" s="382"/>
      <c r="E779" s="382" t="s">
        <v>12682</v>
      </c>
      <c r="F779" s="383">
        <v>14.6</v>
      </c>
      <c r="G779" s="382"/>
      <c r="H779" s="515" t="s">
        <v>12683</v>
      </c>
      <c r="I779" s="515"/>
      <c r="J779" s="383">
        <v>66.319999999999993</v>
      </c>
    </row>
    <row r="780" spans="1:10" ht="0.95" customHeight="1" thickTop="1">
      <c r="A780" s="384"/>
      <c r="B780" s="384"/>
      <c r="C780" s="384"/>
      <c r="D780" s="384"/>
      <c r="E780" s="384"/>
      <c r="F780" s="384"/>
      <c r="G780" s="384"/>
      <c r="H780" s="384"/>
      <c r="I780" s="384"/>
      <c r="J780" s="384"/>
    </row>
    <row r="781" spans="1:10" ht="18" customHeight="1">
      <c r="A781" s="364" t="s">
        <v>13136</v>
      </c>
      <c r="B781" s="365" t="s">
        <v>12651</v>
      </c>
      <c r="C781" s="364" t="s">
        <v>12652</v>
      </c>
      <c r="D781" s="364" t="s">
        <v>12653</v>
      </c>
      <c r="E781" s="516" t="s">
        <v>12654</v>
      </c>
      <c r="F781" s="516"/>
      <c r="G781" s="366" t="s">
        <v>12655</v>
      </c>
      <c r="H781" s="365" t="s">
        <v>12656</v>
      </c>
      <c r="I781" s="365" t="s">
        <v>12657</v>
      </c>
      <c r="J781" s="365" t="s">
        <v>12658</v>
      </c>
    </row>
    <row r="782" spans="1:10" ht="48" customHeight="1">
      <c r="A782" s="367" t="s">
        <v>12659</v>
      </c>
      <c r="B782" s="368" t="s">
        <v>13137</v>
      </c>
      <c r="C782" s="367" t="s">
        <v>9</v>
      </c>
      <c r="D782" s="367" t="s">
        <v>2558</v>
      </c>
      <c r="E782" s="517" t="s">
        <v>13008</v>
      </c>
      <c r="F782" s="517"/>
      <c r="G782" s="369" t="s">
        <v>27</v>
      </c>
      <c r="H782" s="370">
        <v>1</v>
      </c>
      <c r="I782" s="371">
        <v>81.33</v>
      </c>
      <c r="J782" s="371">
        <v>81.33</v>
      </c>
    </row>
    <row r="783" spans="1:10" ht="24" customHeight="1">
      <c r="A783" s="372" t="s">
        <v>12662</v>
      </c>
      <c r="B783" s="373" t="s">
        <v>13009</v>
      </c>
      <c r="C783" s="372" t="s">
        <v>9</v>
      </c>
      <c r="D783" s="372" t="s">
        <v>1055</v>
      </c>
      <c r="E783" s="519" t="s">
        <v>12661</v>
      </c>
      <c r="F783" s="519"/>
      <c r="G783" s="374" t="s">
        <v>19</v>
      </c>
      <c r="H783" s="375">
        <v>0.36799999999999999</v>
      </c>
      <c r="I783" s="376">
        <v>13.48</v>
      </c>
      <c r="J783" s="376">
        <v>4.96</v>
      </c>
    </row>
    <row r="784" spans="1:10" ht="24" customHeight="1">
      <c r="A784" s="372" t="s">
        <v>12662</v>
      </c>
      <c r="B784" s="373" t="s">
        <v>12805</v>
      </c>
      <c r="C784" s="372" t="s">
        <v>9</v>
      </c>
      <c r="D784" s="372" t="s">
        <v>38</v>
      </c>
      <c r="E784" s="519" t="s">
        <v>12661</v>
      </c>
      <c r="F784" s="519"/>
      <c r="G784" s="374" t="s">
        <v>19</v>
      </c>
      <c r="H784" s="375">
        <v>0.36799999999999999</v>
      </c>
      <c r="I784" s="376">
        <v>17.66</v>
      </c>
      <c r="J784" s="376">
        <v>6.49</v>
      </c>
    </row>
    <row r="785" spans="1:10" ht="24" customHeight="1">
      <c r="A785" s="377" t="s">
        <v>12664</v>
      </c>
      <c r="B785" s="378" t="s">
        <v>13062</v>
      </c>
      <c r="C785" s="377" t="s">
        <v>9</v>
      </c>
      <c r="D785" s="377" t="s">
        <v>13063</v>
      </c>
      <c r="E785" s="518" t="s">
        <v>12693</v>
      </c>
      <c r="F785" s="518"/>
      <c r="G785" s="379" t="s">
        <v>27</v>
      </c>
      <c r="H785" s="380">
        <v>0.23100000000000001</v>
      </c>
      <c r="I785" s="381">
        <v>26.38</v>
      </c>
      <c r="J785" s="381">
        <v>6.09</v>
      </c>
    </row>
    <row r="786" spans="1:10" ht="24" customHeight="1">
      <c r="A786" s="377" t="s">
        <v>12664</v>
      </c>
      <c r="B786" s="378" t="s">
        <v>13048</v>
      </c>
      <c r="C786" s="377" t="s">
        <v>9</v>
      </c>
      <c r="D786" s="377" t="s">
        <v>13049</v>
      </c>
      <c r="E786" s="518" t="s">
        <v>12693</v>
      </c>
      <c r="F786" s="518"/>
      <c r="G786" s="379" t="s">
        <v>27</v>
      </c>
      <c r="H786" s="380">
        <v>5.5E-2</v>
      </c>
      <c r="I786" s="381">
        <v>2.2000000000000002</v>
      </c>
      <c r="J786" s="381">
        <v>0.12</v>
      </c>
    </row>
    <row r="787" spans="1:10" ht="24" customHeight="1">
      <c r="A787" s="377" t="s">
        <v>12664</v>
      </c>
      <c r="B787" s="378" t="s">
        <v>13052</v>
      </c>
      <c r="C787" s="377" t="s">
        <v>9</v>
      </c>
      <c r="D787" s="377" t="s">
        <v>13053</v>
      </c>
      <c r="E787" s="518" t="s">
        <v>12693</v>
      </c>
      <c r="F787" s="518"/>
      <c r="G787" s="379" t="s">
        <v>27</v>
      </c>
      <c r="H787" s="380">
        <v>6.2E-2</v>
      </c>
      <c r="I787" s="381">
        <v>72.17</v>
      </c>
      <c r="J787" s="381">
        <v>4.47</v>
      </c>
    </row>
    <row r="788" spans="1:10" ht="24" customHeight="1">
      <c r="A788" s="377" t="s">
        <v>12664</v>
      </c>
      <c r="B788" s="378" t="s">
        <v>13138</v>
      </c>
      <c r="C788" s="377" t="s">
        <v>9</v>
      </c>
      <c r="D788" s="377" t="s">
        <v>13139</v>
      </c>
      <c r="E788" s="518" t="s">
        <v>12693</v>
      </c>
      <c r="F788" s="518"/>
      <c r="G788" s="379" t="s">
        <v>27</v>
      </c>
      <c r="H788" s="380">
        <v>1</v>
      </c>
      <c r="I788" s="381">
        <v>59.2</v>
      </c>
      <c r="J788" s="381">
        <v>59.2</v>
      </c>
    </row>
    <row r="789" spans="1:10" ht="25.5">
      <c r="A789" s="382"/>
      <c r="B789" s="382"/>
      <c r="C789" s="382"/>
      <c r="D789" s="382"/>
      <c r="E789" s="382" t="s">
        <v>12679</v>
      </c>
      <c r="F789" s="383">
        <v>4.8788438552645879</v>
      </c>
      <c r="G789" s="382" t="s">
        <v>12680</v>
      </c>
      <c r="H789" s="383">
        <v>4.0999999999999996</v>
      </c>
      <c r="I789" s="382" t="s">
        <v>12681</v>
      </c>
      <c r="J789" s="383">
        <v>8.98</v>
      </c>
    </row>
    <row r="790" spans="1:10" ht="13.5" thickBot="1">
      <c r="A790" s="382"/>
      <c r="B790" s="382"/>
      <c r="C790" s="382"/>
      <c r="D790" s="382"/>
      <c r="E790" s="382" t="s">
        <v>12682</v>
      </c>
      <c r="F790" s="383">
        <v>22.96</v>
      </c>
      <c r="G790" s="382"/>
      <c r="H790" s="515" t="s">
        <v>12683</v>
      </c>
      <c r="I790" s="515"/>
      <c r="J790" s="383">
        <v>104.29</v>
      </c>
    </row>
    <row r="791" spans="1:10" ht="0.95" customHeight="1" thickTop="1">
      <c r="A791" s="384"/>
      <c r="B791" s="384"/>
      <c r="C791" s="384"/>
      <c r="D791" s="384"/>
      <c r="E791" s="384"/>
      <c r="F791" s="384"/>
      <c r="G791" s="384"/>
      <c r="H791" s="384"/>
      <c r="I791" s="384"/>
      <c r="J791" s="384"/>
    </row>
    <row r="792" spans="1:10" ht="18" customHeight="1">
      <c r="A792" s="364" t="s">
        <v>13140</v>
      </c>
      <c r="B792" s="365" t="s">
        <v>12651</v>
      </c>
      <c r="C792" s="364" t="s">
        <v>12652</v>
      </c>
      <c r="D792" s="364" t="s">
        <v>12653</v>
      </c>
      <c r="E792" s="516" t="s">
        <v>12654</v>
      </c>
      <c r="F792" s="516"/>
      <c r="G792" s="366" t="s">
        <v>12655</v>
      </c>
      <c r="H792" s="365" t="s">
        <v>12656</v>
      </c>
      <c r="I792" s="365" t="s">
        <v>12657</v>
      </c>
      <c r="J792" s="365" t="s">
        <v>12658</v>
      </c>
    </row>
    <row r="793" spans="1:10" ht="36" customHeight="1">
      <c r="A793" s="367" t="s">
        <v>12659</v>
      </c>
      <c r="B793" s="368" t="s">
        <v>13141</v>
      </c>
      <c r="C793" s="367" t="s">
        <v>9</v>
      </c>
      <c r="D793" s="367" t="s">
        <v>293</v>
      </c>
      <c r="E793" s="517" t="s">
        <v>13008</v>
      </c>
      <c r="F793" s="517"/>
      <c r="G793" s="369" t="s">
        <v>27</v>
      </c>
      <c r="H793" s="370">
        <v>1</v>
      </c>
      <c r="I793" s="371">
        <v>17.87</v>
      </c>
      <c r="J793" s="371">
        <v>17.87</v>
      </c>
    </row>
    <row r="794" spans="1:10" ht="24" customHeight="1">
      <c r="A794" s="372" t="s">
        <v>12662</v>
      </c>
      <c r="B794" s="373" t="s">
        <v>13009</v>
      </c>
      <c r="C794" s="372" t="s">
        <v>9</v>
      </c>
      <c r="D794" s="372" t="s">
        <v>1055</v>
      </c>
      <c r="E794" s="519" t="s">
        <v>12661</v>
      </c>
      <c r="F794" s="519"/>
      <c r="G794" s="374" t="s">
        <v>19</v>
      </c>
      <c r="H794" s="375">
        <v>0.14399999999999999</v>
      </c>
      <c r="I794" s="376">
        <v>13.48</v>
      </c>
      <c r="J794" s="376">
        <v>1.94</v>
      </c>
    </row>
    <row r="795" spans="1:10" ht="24" customHeight="1">
      <c r="A795" s="372" t="s">
        <v>12662</v>
      </c>
      <c r="B795" s="373" t="s">
        <v>12805</v>
      </c>
      <c r="C795" s="372" t="s">
        <v>9</v>
      </c>
      <c r="D795" s="372" t="s">
        <v>38</v>
      </c>
      <c r="E795" s="519" t="s">
        <v>12661</v>
      </c>
      <c r="F795" s="519"/>
      <c r="G795" s="374" t="s">
        <v>19</v>
      </c>
      <c r="H795" s="375">
        <v>0.14399999999999999</v>
      </c>
      <c r="I795" s="376">
        <v>17.66</v>
      </c>
      <c r="J795" s="376">
        <v>2.54</v>
      </c>
    </row>
    <row r="796" spans="1:10" ht="24" customHeight="1">
      <c r="A796" s="377" t="s">
        <v>12664</v>
      </c>
      <c r="B796" s="378" t="s">
        <v>13046</v>
      </c>
      <c r="C796" s="377" t="s">
        <v>9</v>
      </c>
      <c r="D796" s="377" t="s">
        <v>13047</v>
      </c>
      <c r="E796" s="518" t="s">
        <v>12693</v>
      </c>
      <c r="F796" s="518"/>
      <c r="G796" s="379" t="s">
        <v>27</v>
      </c>
      <c r="H796" s="380">
        <v>2.5999999999999999E-2</v>
      </c>
      <c r="I796" s="381">
        <v>83.11</v>
      </c>
      <c r="J796" s="381">
        <v>2.16</v>
      </c>
    </row>
    <row r="797" spans="1:10" ht="24" customHeight="1">
      <c r="A797" s="377" t="s">
        <v>12664</v>
      </c>
      <c r="B797" s="378" t="s">
        <v>13048</v>
      </c>
      <c r="C797" s="377" t="s">
        <v>9</v>
      </c>
      <c r="D797" s="377" t="s">
        <v>13049</v>
      </c>
      <c r="E797" s="518" t="s">
        <v>12693</v>
      </c>
      <c r="F797" s="518"/>
      <c r="G797" s="379" t="s">
        <v>27</v>
      </c>
      <c r="H797" s="380">
        <v>3.5999999999999997E-2</v>
      </c>
      <c r="I797" s="381">
        <v>2.2000000000000002</v>
      </c>
      <c r="J797" s="381">
        <v>7.0000000000000007E-2</v>
      </c>
    </row>
    <row r="798" spans="1:10" ht="24" customHeight="1">
      <c r="A798" s="377" t="s">
        <v>12664</v>
      </c>
      <c r="B798" s="378" t="s">
        <v>13052</v>
      </c>
      <c r="C798" s="377" t="s">
        <v>9</v>
      </c>
      <c r="D798" s="377" t="s">
        <v>13053</v>
      </c>
      <c r="E798" s="518" t="s">
        <v>12693</v>
      </c>
      <c r="F798" s="518"/>
      <c r="G798" s="379" t="s">
        <v>27</v>
      </c>
      <c r="H798" s="380">
        <v>3.3000000000000002E-2</v>
      </c>
      <c r="I798" s="381">
        <v>72.17</v>
      </c>
      <c r="J798" s="381">
        <v>2.38</v>
      </c>
    </row>
    <row r="799" spans="1:10" ht="24" customHeight="1">
      <c r="A799" s="377" t="s">
        <v>12664</v>
      </c>
      <c r="B799" s="378" t="s">
        <v>13142</v>
      </c>
      <c r="C799" s="377" t="s">
        <v>9</v>
      </c>
      <c r="D799" s="377" t="s">
        <v>13143</v>
      </c>
      <c r="E799" s="518" t="s">
        <v>12693</v>
      </c>
      <c r="F799" s="518"/>
      <c r="G799" s="379" t="s">
        <v>27</v>
      </c>
      <c r="H799" s="380">
        <v>1</v>
      </c>
      <c r="I799" s="381">
        <v>8.7799999999999994</v>
      </c>
      <c r="J799" s="381">
        <v>8.7799999999999994</v>
      </c>
    </row>
    <row r="800" spans="1:10" ht="25.5">
      <c r="A800" s="382"/>
      <c r="B800" s="382"/>
      <c r="C800" s="382"/>
      <c r="D800" s="382"/>
      <c r="E800" s="382" t="s">
        <v>12679</v>
      </c>
      <c r="F800" s="383">
        <v>1.9015538411387591</v>
      </c>
      <c r="G800" s="382" t="s">
        <v>12680</v>
      </c>
      <c r="H800" s="383">
        <v>1.6</v>
      </c>
      <c r="I800" s="382" t="s">
        <v>12681</v>
      </c>
      <c r="J800" s="383">
        <v>3.5</v>
      </c>
    </row>
    <row r="801" spans="1:10" ht="13.5" thickBot="1">
      <c r="A801" s="382"/>
      <c r="B801" s="382"/>
      <c r="C801" s="382"/>
      <c r="D801" s="382"/>
      <c r="E801" s="382" t="s">
        <v>12682</v>
      </c>
      <c r="F801" s="383">
        <v>5.04</v>
      </c>
      <c r="G801" s="382"/>
      <c r="H801" s="515" t="s">
        <v>12683</v>
      </c>
      <c r="I801" s="515"/>
      <c r="J801" s="383">
        <v>22.91</v>
      </c>
    </row>
    <row r="802" spans="1:10" ht="0.95" customHeight="1" thickTop="1">
      <c r="A802" s="384"/>
      <c r="B802" s="384"/>
      <c r="C802" s="384"/>
      <c r="D802" s="384"/>
      <c r="E802" s="384"/>
      <c r="F802" s="384"/>
      <c r="G802" s="384"/>
      <c r="H802" s="384"/>
      <c r="I802" s="384"/>
      <c r="J802" s="384"/>
    </row>
    <row r="803" spans="1:10" ht="18" customHeight="1">
      <c r="A803" s="364" t="s">
        <v>13144</v>
      </c>
      <c r="B803" s="365" t="s">
        <v>12651</v>
      </c>
      <c r="C803" s="364" t="s">
        <v>12652</v>
      </c>
      <c r="D803" s="364" t="s">
        <v>12653</v>
      </c>
      <c r="E803" s="516" t="s">
        <v>12654</v>
      </c>
      <c r="F803" s="516"/>
      <c r="G803" s="366" t="s">
        <v>12655</v>
      </c>
      <c r="H803" s="365" t="s">
        <v>12656</v>
      </c>
      <c r="I803" s="365" t="s">
        <v>12657</v>
      </c>
      <c r="J803" s="365" t="s">
        <v>12658</v>
      </c>
    </row>
    <row r="804" spans="1:10" ht="36" customHeight="1">
      <c r="A804" s="367" t="s">
        <v>12659</v>
      </c>
      <c r="B804" s="368" t="s">
        <v>13145</v>
      </c>
      <c r="C804" s="367" t="s">
        <v>9</v>
      </c>
      <c r="D804" s="367" t="s">
        <v>1257</v>
      </c>
      <c r="E804" s="517" t="s">
        <v>13008</v>
      </c>
      <c r="F804" s="517"/>
      <c r="G804" s="369" t="s">
        <v>27</v>
      </c>
      <c r="H804" s="370">
        <v>1</v>
      </c>
      <c r="I804" s="371">
        <v>13.04</v>
      </c>
      <c r="J804" s="371">
        <v>13.04</v>
      </c>
    </row>
    <row r="805" spans="1:10" ht="24" customHeight="1">
      <c r="A805" s="372" t="s">
        <v>12662</v>
      </c>
      <c r="B805" s="373" t="s">
        <v>13009</v>
      </c>
      <c r="C805" s="372" t="s">
        <v>9</v>
      </c>
      <c r="D805" s="372" t="s">
        <v>1055</v>
      </c>
      <c r="E805" s="519" t="s">
        <v>12661</v>
      </c>
      <c r="F805" s="519"/>
      <c r="G805" s="374" t="s">
        <v>19</v>
      </c>
      <c r="H805" s="375">
        <v>0.15</v>
      </c>
      <c r="I805" s="376">
        <v>13.48</v>
      </c>
      <c r="J805" s="376">
        <v>2.02</v>
      </c>
    </row>
    <row r="806" spans="1:10" ht="24" customHeight="1">
      <c r="A806" s="372" t="s">
        <v>12662</v>
      </c>
      <c r="B806" s="373" t="s">
        <v>12805</v>
      </c>
      <c r="C806" s="372" t="s">
        <v>9</v>
      </c>
      <c r="D806" s="372" t="s">
        <v>38</v>
      </c>
      <c r="E806" s="519" t="s">
        <v>12661</v>
      </c>
      <c r="F806" s="519"/>
      <c r="G806" s="374" t="s">
        <v>19</v>
      </c>
      <c r="H806" s="375">
        <v>0.15</v>
      </c>
      <c r="I806" s="376">
        <v>17.66</v>
      </c>
      <c r="J806" s="376">
        <v>2.64</v>
      </c>
    </row>
    <row r="807" spans="1:10" ht="24" customHeight="1">
      <c r="A807" s="377" t="s">
        <v>12664</v>
      </c>
      <c r="B807" s="378" t="s">
        <v>13046</v>
      </c>
      <c r="C807" s="377" t="s">
        <v>9</v>
      </c>
      <c r="D807" s="377" t="s">
        <v>13047</v>
      </c>
      <c r="E807" s="518" t="s">
        <v>12693</v>
      </c>
      <c r="F807" s="518"/>
      <c r="G807" s="379" t="s">
        <v>27</v>
      </c>
      <c r="H807" s="380">
        <v>7.0000000000000001E-3</v>
      </c>
      <c r="I807" s="381">
        <v>83.11</v>
      </c>
      <c r="J807" s="381">
        <v>0.57999999999999996</v>
      </c>
    </row>
    <row r="808" spans="1:10" ht="24" customHeight="1">
      <c r="A808" s="377" t="s">
        <v>12664</v>
      </c>
      <c r="B808" s="378" t="s">
        <v>13146</v>
      </c>
      <c r="C808" s="377" t="s">
        <v>9</v>
      </c>
      <c r="D808" s="377" t="s">
        <v>13147</v>
      </c>
      <c r="E808" s="518" t="s">
        <v>12693</v>
      </c>
      <c r="F808" s="518"/>
      <c r="G808" s="379" t="s">
        <v>27</v>
      </c>
      <c r="H808" s="380">
        <v>1</v>
      </c>
      <c r="I808" s="381">
        <v>7.12</v>
      </c>
      <c r="J808" s="381">
        <v>7.12</v>
      </c>
    </row>
    <row r="809" spans="1:10" ht="24" customHeight="1">
      <c r="A809" s="377" t="s">
        <v>12664</v>
      </c>
      <c r="B809" s="378" t="s">
        <v>13048</v>
      </c>
      <c r="C809" s="377" t="s">
        <v>9</v>
      </c>
      <c r="D809" s="377" t="s">
        <v>13049</v>
      </c>
      <c r="E809" s="518" t="s">
        <v>12693</v>
      </c>
      <c r="F809" s="518"/>
      <c r="G809" s="379" t="s">
        <v>27</v>
      </c>
      <c r="H809" s="380">
        <v>0.05</v>
      </c>
      <c r="I809" s="381">
        <v>2.2000000000000002</v>
      </c>
      <c r="J809" s="381">
        <v>0.11</v>
      </c>
    </row>
    <row r="810" spans="1:10" ht="24" customHeight="1">
      <c r="A810" s="377" t="s">
        <v>12664</v>
      </c>
      <c r="B810" s="378" t="s">
        <v>13052</v>
      </c>
      <c r="C810" s="377" t="s">
        <v>9</v>
      </c>
      <c r="D810" s="377" t="s">
        <v>13053</v>
      </c>
      <c r="E810" s="518" t="s">
        <v>12693</v>
      </c>
      <c r="F810" s="518"/>
      <c r="G810" s="379" t="s">
        <v>27</v>
      </c>
      <c r="H810" s="380">
        <v>8.0000000000000002E-3</v>
      </c>
      <c r="I810" s="381">
        <v>72.17</v>
      </c>
      <c r="J810" s="381">
        <v>0.56999999999999995</v>
      </c>
    </row>
    <row r="811" spans="1:10" ht="25.5">
      <c r="A811" s="382"/>
      <c r="B811" s="382"/>
      <c r="C811" s="382"/>
      <c r="D811" s="382"/>
      <c r="E811" s="382" t="s">
        <v>12679</v>
      </c>
      <c r="F811" s="383">
        <v>1.9830490057589916</v>
      </c>
      <c r="G811" s="382" t="s">
        <v>12680</v>
      </c>
      <c r="H811" s="383">
        <v>1.67</v>
      </c>
      <c r="I811" s="382" t="s">
        <v>12681</v>
      </c>
      <c r="J811" s="383">
        <v>3.65</v>
      </c>
    </row>
    <row r="812" spans="1:10" ht="13.5" thickBot="1">
      <c r="A812" s="382"/>
      <c r="B812" s="382"/>
      <c r="C812" s="382"/>
      <c r="D812" s="382"/>
      <c r="E812" s="382" t="s">
        <v>12682</v>
      </c>
      <c r="F812" s="383">
        <v>3.68</v>
      </c>
      <c r="G812" s="382"/>
      <c r="H812" s="515" t="s">
        <v>12683</v>
      </c>
      <c r="I812" s="515"/>
      <c r="J812" s="383">
        <v>16.72</v>
      </c>
    </row>
    <row r="813" spans="1:10" ht="0.95" customHeight="1" thickTop="1">
      <c r="A813" s="384"/>
      <c r="B813" s="384"/>
      <c r="C813" s="384"/>
      <c r="D813" s="384"/>
      <c r="E813" s="384"/>
      <c r="F813" s="384"/>
      <c r="G813" s="384"/>
      <c r="H813" s="384"/>
      <c r="I813" s="384"/>
      <c r="J813" s="384"/>
    </row>
    <row r="814" spans="1:10" ht="18" customHeight="1">
      <c r="A814" s="364" t="s">
        <v>13148</v>
      </c>
      <c r="B814" s="365" t="s">
        <v>12651</v>
      </c>
      <c r="C814" s="364" t="s">
        <v>12652</v>
      </c>
      <c r="D814" s="364" t="s">
        <v>12653</v>
      </c>
      <c r="E814" s="516" t="s">
        <v>12654</v>
      </c>
      <c r="F814" s="516"/>
      <c r="G814" s="366" t="s">
        <v>12655</v>
      </c>
      <c r="H814" s="365" t="s">
        <v>12656</v>
      </c>
      <c r="I814" s="365" t="s">
        <v>12657</v>
      </c>
      <c r="J814" s="365" t="s">
        <v>12658</v>
      </c>
    </row>
    <row r="815" spans="1:10" ht="36" customHeight="1">
      <c r="A815" s="367" t="s">
        <v>12659</v>
      </c>
      <c r="B815" s="368" t="s">
        <v>13149</v>
      </c>
      <c r="C815" s="367" t="s">
        <v>9</v>
      </c>
      <c r="D815" s="367" t="s">
        <v>4249</v>
      </c>
      <c r="E815" s="517" t="s">
        <v>13008</v>
      </c>
      <c r="F815" s="517"/>
      <c r="G815" s="369" t="s">
        <v>27</v>
      </c>
      <c r="H815" s="370">
        <v>1</v>
      </c>
      <c r="I815" s="371">
        <v>25.27</v>
      </c>
      <c r="J815" s="371">
        <v>25.27</v>
      </c>
    </row>
    <row r="816" spans="1:10" ht="24" customHeight="1">
      <c r="A816" s="372" t="s">
        <v>12662</v>
      </c>
      <c r="B816" s="373" t="s">
        <v>13009</v>
      </c>
      <c r="C816" s="372" t="s">
        <v>9</v>
      </c>
      <c r="D816" s="372" t="s">
        <v>1055</v>
      </c>
      <c r="E816" s="519" t="s">
        <v>12661</v>
      </c>
      <c r="F816" s="519"/>
      <c r="G816" s="374" t="s">
        <v>19</v>
      </c>
      <c r="H816" s="375">
        <v>8.2000000000000003E-2</v>
      </c>
      <c r="I816" s="376">
        <v>13.48</v>
      </c>
      <c r="J816" s="376">
        <v>1.1000000000000001</v>
      </c>
    </row>
    <row r="817" spans="1:10" ht="24" customHeight="1">
      <c r="A817" s="372" t="s">
        <v>12662</v>
      </c>
      <c r="B817" s="373" t="s">
        <v>12805</v>
      </c>
      <c r="C817" s="372" t="s">
        <v>9</v>
      </c>
      <c r="D817" s="372" t="s">
        <v>38</v>
      </c>
      <c r="E817" s="519" t="s">
        <v>12661</v>
      </c>
      <c r="F817" s="519"/>
      <c r="G817" s="374" t="s">
        <v>19</v>
      </c>
      <c r="H817" s="375">
        <v>8.2000000000000003E-2</v>
      </c>
      <c r="I817" s="376">
        <v>17.66</v>
      </c>
      <c r="J817" s="376">
        <v>1.44</v>
      </c>
    </row>
    <row r="818" spans="1:10" ht="24" customHeight="1">
      <c r="A818" s="377" t="s">
        <v>12664</v>
      </c>
      <c r="B818" s="378" t="s">
        <v>13150</v>
      </c>
      <c r="C818" s="377" t="s">
        <v>9</v>
      </c>
      <c r="D818" s="377" t="s">
        <v>13151</v>
      </c>
      <c r="E818" s="518" t="s">
        <v>12693</v>
      </c>
      <c r="F818" s="518"/>
      <c r="G818" s="379" t="s">
        <v>27</v>
      </c>
      <c r="H818" s="380">
        <v>0.08</v>
      </c>
      <c r="I818" s="381">
        <v>23.32</v>
      </c>
      <c r="J818" s="381">
        <v>1.86</v>
      </c>
    </row>
    <row r="819" spans="1:10" ht="24" customHeight="1">
      <c r="A819" s="377" t="s">
        <v>12664</v>
      </c>
      <c r="B819" s="378" t="s">
        <v>13152</v>
      </c>
      <c r="C819" s="377" t="s">
        <v>9</v>
      </c>
      <c r="D819" s="377" t="s">
        <v>13153</v>
      </c>
      <c r="E819" s="518" t="s">
        <v>12693</v>
      </c>
      <c r="F819" s="518"/>
      <c r="G819" s="379" t="s">
        <v>27</v>
      </c>
      <c r="H819" s="380">
        <v>1</v>
      </c>
      <c r="I819" s="381">
        <v>20.87</v>
      </c>
      <c r="J819" s="381">
        <v>20.87</v>
      </c>
    </row>
    <row r="820" spans="1:10" ht="25.5">
      <c r="A820" s="382"/>
      <c r="B820" s="382"/>
      <c r="C820" s="382"/>
      <c r="D820" s="382"/>
      <c r="E820" s="382" t="s">
        <v>12679</v>
      </c>
      <c r="F820" s="383">
        <v>1.0811691839617517</v>
      </c>
      <c r="G820" s="382" t="s">
        <v>12680</v>
      </c>
      <c r="H820" s="383">
        <v>0.91</v>
      </c>
      <c r="I820" s="382" t="s">
        <v>12681</v>
      </c>
      <c r="J820" s="383">
        <v>1.99</v>
      </c>
    </row>
    <row r="821" spans="1:10" ht="13.5" thickBot="1">
      <c r="A821" s="382"/>
      <c r="B821" s="382"/>
      <c r="C821" s="382"/>
      <c r="D821" s="382"/>
      <c r="E821" s="382" t="s">
        <v>12682</v>
      </c>
      <c r="F821" s="383">
        <v>7.13</v>
      </c>
      <c r="G821" s="382"/>
      <c r="H821" s="515" t="s">
        <v>12683</v>
      </c>
      <c r="I821" s="515"/>
      <c r="J821" s="383">
        <v>32.4</v>
      </c>
    </row>
    <row r="822" spans="1:10" ht="0.95" customHeight="1" thickTop="1">
      <c r="A822" s="384"/>
      <c r="B822" s="384"/>
      <c r="C822" s="384"/>
      <c r="D822" s="384"/>
      <c r="E822" s="384"/>
      <c r="F822" s="384"/>
      <c r="G822" s="384"/>
      <c r="H822" s="384"/>
      <c r="I822" s="384"/>
      <c r="J822" s="384"/>
    </row>
    <row r="823" spans="1:10" ht="18" customHeight="1">
      <c r="A823" s="364" t="s">
        <v>13154</v>
      </c>
      <c r="B823" s="365" t="s">
        <v>12651</v>
      </c>
      <c r="C823" s="364" t="s">
        <v>12652</v>
      </c>
      <c r="D823" s="364" t="s">
        <v>12653</v>
      </c>
      <c r="E823" s="516" t="s">
        <v>12654</v>
      </c>
      <c r="F823" s="516"/>
      <c r="G823" s="366" t="s">
        <v>12655</v>
      </c>
      <c r="H823" s="365" t="s">
        <v>12656</v>
      </c>
      <c r="I823" s="365" t="s">
        <v>12657</v>
      </c>
      <c r="J823" s="365" t="s">
        <v>12658</v>
      </c>
    </row>
    <row r="824" spans="1:10" ht="48" customHeight="1">
      <c r="A824" s="367" t="s">
        <v>12659</v>
      </c>
      <c r="B824" s="368" t="s">
        <v>13155</v>
      </c>
      <c r="C824" s="367" t="s">
        <v>9</v>
      </c>
      <c r="D824" s="367" t="s">
        <v>1315</v>
      </c>
      <c r="E824" s="517" t="s">
        <v>13008</v>
      </c>
      <c r="F824" s="517"/>
      <c r="G824" s="369" t="s">
        <v>27</v>
      </c>
      <c r="H824" s="370">
        <v>1</v>
      </c>
      <c r="I824" s="371">
        <v>14.23</v>
      </c>
      <c r="J824" s="371">
        <v>14.23</v>
      </c>
    </row>
    <row r="825" spans="1:10" ht="24" customHeight="1">
      <c r="A825" s="372" t="s">
        <v>12662</v>
      </c>
      <c r="B825" s="373" t="s">
        <v>13009</v>
      </c>
      <c r="C825" s="372" t="s">
        <v>9</v>
      </c>
      <c r="D825" s="372" t="s">
        <v>1055</v>
      </c>
      <c r="E825" s="519" t="s">
        <v>12661</v>
      </c>
      <c r="F825" s="519"/>
      <c r="G825" s="374" t="s">
        <v>19</v>
      </c>
      <c r="H825" s="375">
        <v>0.12</v>
      </c>
      <c r="I825" s="376">
        <v>13.48</v>
      </c>
      <c r="J825" s="376">
        <v>1.61</v>
      </c>
    </row>
    <row r="826" spans="1:10" ht="24" customHeight="1">
      <c r="A826" s="372" t="s">
        <v>12662</v>
      </c>
      <c r="B826" s="373" t="s">
        <v>12805</v>
      </c>
      <c r="C826" s="372" t="s">
        <v>9</v>
      </c>
      <c r="D826" s="372" t="s">
        <v>38</v>
      </c>
      <c r="E826" s="519" t="s">
        <v>12661</v>
      </c>
      <c r="F826" s="519"/>
      <c r="G826" s="374" t="s">
        <v>19</v>
      </c>
      <c r="H826" s="375">
        <v>0.12</v>
      </c>
      <c r="I826" s="376">
        <v>17.66</v>
      </c>
      <c r="J826" s="376">
        <v>2.11</v>
      </c>
    </row>
    <row r="827" spans="1:10" ht="24" customHeight="1">
      <c r="A827" s="377" t="s">
        <v>12664</v>
      </c>
      <c r="B827" s="378" t="s">
        <v>13046</v>
      </c>
      <c r="C827" s="377" t="s">
        <v>9</v>
      </c>
      <c r="D827" s="377" t="s">
        <v>13047</v>
      </c>
      <c r="E827" s="518" t="s">
        <v>12693</v>
      </c>
      <c r="F827" s="518"/>
      <c r="G827" s="379" t="s">
        <v>27</v>
      </c>
      <c r="H827" s="380">
        <v>1.0999999999999999E-2</v>
      </c>
      <c r="I827" s="381">
        <v>83.11</v>
      </c>
      <c r="J827" s="381">
        <v>0.91</v>
      </c>
    </row>
    <row r="828" spans="1:10" ht="24" customHeight="1">
      <c r="A828" s="377" t="s">
        <v>12664</v>
      </c>
      <c r="B828" s="378" t="s">
        <v>13048</v>
      </c>
      <c r="C828" s="377" t="s">
        <v>9</v>
      </c>
      <c r="D828" s="377" t="s">
        <v>13049</v>
      </c>
      <c r="E828" s="518" t="s">
        <v>12693</v>
      </c>
      <c r="F828" s="518"/>
      <c r="G828" s="379" t="s">
        <v>27</v>
      </c>
      <c r="H828" s="380">
        <v>4.4999999999999998E-2</v>
      </c>
      <c r="I828" s="381">
        <v>2.2000000000000002</v>
      </c>
      <c r="J828" s="381">
        <v>0.09</v>
      </c>
    </row>
    <row r="829" spans="1:10" ht="24" customHeight="1">
      <c r="A829" s="377" t="s">
        <v>12664</v>
      </c>
      <c r="B829" s="378" t="s">
        <v>13052</v>
      </c>
      <c r="C829" s="377" t="s">
        <v>9</v>
      </c>
      <c r="D829" s="377" t="s">
        <v>13053</v>
      </c>
      <c r="E829" s="518" t="s">
        <v>12693</v>
      </c>
      <c r="F829" s="518"/>
      <c r="G829" s="379" t="s">
        <v>27</v>
      </c>
      <c r="H829" s="380">
        <v>1.2E-2</v>
      </c>
      <c r="I829" s="381">
        <v>72.17</v>
      </c>
      <c r="J829" s="381">
        <v>0.86</v>
      </c>
    </row>
    <row r="830" spans="1:10" ht="36" customHeight="1">
      <c r="A830" s="377" t="s">
        <v>12664</v>
      </c>
      <c r="B830" s="378" t="s">
        <v>13156</v>
      </c>
      <c r="C830" s="377" t="s">
        <v>9</v>
      </c>
      <c r="D830" s="377" t="s">
        <v>13157</v>
      </c>
      <c r="E830" s="518" t="s">
        <v>12693</v>
      </c>
      <c r="F830" s="518"/>
      <c r="G830" s="379" t="s">
        <v>27</v>
      </c>
      <c r="H830" s="380">
        <v>1</v>
      </c>
      <c r="I830" s="381">
        <v>8.65</v>
      </c>
      <c r="J830" s="381">
        <v>8.65</v>
      </c>
    </row>
    <row r="831" spans="1:10" ht="25.5">
      <c r="A831" s="382"/>
      <c r="B831" s="382"/>
      <c r="C831" s="382"/>
      <c r="D831" s="382"/>
      <c r="E831" s="382" t="s">
        <v>12679</v>
      </c>
      <c r="F831" s="383">
        <v>1.5864392046071933</v>
      </c>
      <c r="G831" s="382" t="s">
        <v>12680</v>
      </c>
      <c r="H831" s="383">
        <v>1.33</v>
      </c>
      <c r="I831" s="382" t="s">
        <v>12681</v>
      </c>
      <c r="J831" s="383">
        <v>2.92</v>
      </c>
    </row>
    <row r="832" spans="1:10" ht="13.5" thickBot="1">
      <c r="A832" s="382"/>
      <c r="B832" s="382"/>
      <c r="C832" s="382"/>
      <c r="D832" s="382"/>
      <c r="E832" s="382" t="s">
        <v>12682</v>
      </c>
      <c r="F832" s="383">
        <v>4.01</v>
      </c>
      <c r="G832" s="382"/>
      <c r="H832" s="515" t="s">
        <v>12683</v>
      </c>
      <c r="I832" s="515"/>
      <c r="J832" s="383">
        <v>18.239999999999998</v>
      </c>
    </row>
    <row r="833" spans="1:10" ht="0.95" customHeight="1" thickTop="1">
      <c r="A833" s="384"/>
      <c r="B833" s="384"/>
      <c r="C833" s="384"/>
      <c r="D833" s="384"/>
      <c r="E833" s="384"/>
      <c r="F833" s="384"/>
      <c r="G833" s="384"/>
      <c r="H833" s="384"/>
      <c r="I833" s="384"/>
      <c r="J833" s="384"/>
    </row>
    <row r="834" spans="1:10" ht="18" customHeight="1">
      <c r="A834" s="364" t="s">
        <v>13158</v>
      </c>
      <c r="B834" s="365" t="s">
        <v>12651</v>
      </c>
      <c r="C834" s="364" t="s">
        <v>12652</v>
      </c>
      <c r="D834" s="364" t="s">
        <v>12653</v>
      </c>
      <c r="E834" s="516" t="s">
        <v>12654</v>
      </c>
      <c r="F834" s="516"/>
      <c r="G834" s="366" t="s">
        <v>12655</v>
      </c>
      <c r="H834" s="365" t="s">
        <v>12656</v>
      </c>
      <c r="I834" s="365" t="s">
        <v>12657</v>
      </c>
      <c r="J834" s="365" t="s">
        <v>12658</v>
      </c>
    </row>
    <row r="835" spans="1:10" ht="36" customHeight="1">
      <c r="A835" s="367" t="s">
        <v>12659</v>
      </c>
      <c r="B835" s="368" t="s">
        <v>13159</v>
      </c>
      <c r="C835" s="367" t="s">
        <v>9</v>
      </c>
      <c r="D835" s="367" t="s">
        <v>1680</v>
      </c>
      <c r="E835" s="517" t="s">
        <v>13008</v>
      </c>
      <c r="F835" s="517"/>
      <c r="G835" s="369" t="s">
        <v>27</v>
      </c>
      <c r="H835" s="370">
        <v>1</v>
      </c>
      <c r="I835" s="371">
        <v>11.93</v>
      </c>
      <c r="J835" s="371">
        <v>11.93</v>
      </c>
    </row>
    <row r="836" spans="1:10" ht="24" customHeight="1">
      <c r="A836" s="372" t="s">
        <v>12662</v>
      </c>
      <c r="B836" s="373" t="s">
        <v>13009</v>
      </c>
      <c r="C836" s="372" t="s">
        <v>9</v>
      </c>
      <c r="D836" s="372" t="s">
        <v>1055</v>
      </c>
      <c r="E836" s="519" t="s">
        <v>12661</v>
      </c>
      <c r="F836" s="519"/>
      <c r="G836" s="374" t="s">
        <v>19</v>
      </c>
      <c r="H836" s="375">
        <v>0.15</v>
      </c>
      <c r="I836" s="376">
        <v>13.48</v>
      </c>
      <c r="J836" s="376">
        <v>2.02</v>
      </c>
    </row>
    <row r="837" spans="1:10" ht="24" customHeight="1">
      <c r="A837" s="372" t="s">
        <v>12662</v>
      </c>
      <c r="B837" s="373" t="s">
        <v>12805</v>
      </c>
      <c r="C837" s="372" t="s">
        <v>9</v>
      </c>
      <c r="D837" s="372" t="s">
        <v>38</v>
      </c>
      <c r="E837" s="519" t="s">
        <v>12661</v>
      </c>
      <c r="F837" s="519"/>
      <c r="G837" s="374" t="s">
        <v>19</v>
      </c>
      <c r="H837" s="375">
        <v>0.15</v>
      </c>
      <c r="I837" s="376">
        <v>17.66</v>
      </c>
      <c r="J837" s="376">
        <v>2.64</v>
      </c>
    </row>
    <row r="838" spans="1:10" ht="24" customHeight="1">
      <c r="A838" s="377" t="s">
        <v>12664</v>
      </c>
      <c r="B838" s="378" t="s">
        <v>13046</v>
      </c>
      <c r="C838" s="377" t="s">
        <v>9</v>
      </c>
      <c r="D838" s="377" t="s">
        <v>13047</v>
      </c>
      <c r="E838" s="518" t="s">
        <v>12693</v>
      </c>
      <c r="F838" s="518"/>
      <c r="G838" s="379" t="s">
        <v>27</v>
      </c>
      <c r="H838" s="380">
        <v>7.0000000000000001E-3</v>
      </c>
      <c r="I838" s="381">
        <v>83.11</v>
      </c>
      <c r="J838" s="381">
        <v>0.57999999999999996</v>
      </c>
    </row>
    <row r="839" spans="1:10" ht="24" customHeight="1">
      <c r="A839" s="377" t="s">
        <v>12664</v>
      </c>
      <c r="B839" s="378" t="s">
        <v>13160</v>
      </c>
      <c r="C839" s="377" t="s">
        <v>9</v>
      </c>
      <c r="D839" s="377" t="s">
        <v>13161</v>
      </c>
      <c r="E839" s="518" t="s">
        <v>12693</v>
      </c>
      <c r="F839" s="518"/>
      <c r="G839" s="379" t="s">
        <v>27</v>
      </c>
      <c r="H839" s="380">
        <v>1</v>
      </c>
      <c r="I839" s="381">
        <v>6.01</v>
      </c>
      <c r="J839" s="381">
        <v>6.01</v>
      </c>
    </row>
    <row r="840" spans="1:10" ht="24" customHeight="1">
      <c r="A840" s="377" t="s">
        <v>12664</v>
      </c>
      <c r="B840" s="378" t="s">
        <v>13048</v>
      </c>
      <c r="C840" s="377" t="s">
        <v>9</v>
      </c>
      <c r="D840" s="377" t="s">
        <v>13049</v>
      </c>
      <c r="E840" s="518" t="s">
        <v>12693</v>
      </c>
      <c r="F840" s="518"/>
      <c r="G840" s="379" t="s">
        <v>27</v>
      </c>
      <c r="H840" s="380">
        <v>0.05</v>
      </c>
      <c r="I840" s="381">
        <v>2.2000000000000002</v>
      </c>
      <c r="J840" s="381">
        <v>0.11</v>
      </c>
    </row>
    <row r="841" spans="1:10" ht="24" customHeight="1">
      <c r="A841" s="377" t="s">
        <v>12664</v>
      </c>
      <c r="B841" s="378" t="s">
        <v>13052</v>
      </c>
      <c r="C841" s="377" t="s">
        <v>9</v>
      </c>
      <c r="D841" s="377" t="s">
        <v>13053</v>
      </c>
      <c r="E841" s="518" t="s">
        <v>12693</v>
      </c>
      <c r="F841" s="518"/>
      <c r="G841" s="379" t="s">
        <v>27</v>
      </c>
      <c r="H841" s="380">
        <v>8.0000000000000002E-3</v>
      </c>
      <c r="I841" s="381">
        <v>72.17</v>
      </c>
      <c r="J841" s="381">
        <v>0.56999999999999995</v>
      </c>
    </row>
    <row r="842" spans="1:10" ht="25.5">
      <c r="A842" s="382"/>
      <c r="B842" s="382"/>
      <c r="C842" s="382"/>
      <c r="D842" s="382"/>
      <c r="E842" s="382" t="s">
        <v>12679</v>
      </c>
      <c r="F842" s="383">
        <v>1.9830490057589916</v>
      </c>
      <c r="G842" s="382" t="s">
        <v>12680</v>
      </c>
      <c r="H842" s="383">
        <v>1.67</v>
      </c>
      <c r="I842" s="382" t="s">
        <v>12681</v>
      </c>
      <c r="J842" s="383">
        <v>3.65</v>
      </c>
    </row>
    <row r="843" spans="1:10" ht="13.5" thickBot="1">
      <c r="A843" s="382"/>
      <c r="B843" s="382"/>
      <c r="C843" s="382"/>
      <c r="D843" s="382"/>
      <c r="E843" s="382" t="s">
        <v>12682</v>
      </c>
      <c r="F843" s="383">
        <v>3.36</v>
      </c>
      <c r="G843" s="382"/>
      <c r="H843" s="515" t="s">
        <v>12683</v>
      </c>
      <c r="I843" s="515"/>
      <c r="J843" s="383">
        <v>15.29</v>
      </c>
    </row>
    <row r="844" spans="1:10" ht="0.95" customHeight="1" thickTop="1">
      <c r="A844" s="384"/>
      <c r="B844" s="384"/>
      <c r="C844" s="384"/>
      <c r="D844" s="384"/>
      <c r="E844" s="384"/>
      <c r="F844" s="384"/>
      <c r="G844" s="384"/>
      <c r="H844" s="384"/>
      <c r="I844" s="384"/>
      <c r="J844" s="384"/>
    </row>
    <row r="845" spans="1:10" ht="18" customHeight="1">
      <c r="A845" s="364" t="s">
        <v>13162</v>
      </c>
      <c r="B845" s="365" t="s">
        <v>12651</v>
      </c>
      <c r="C845" s="364" t="s">
        <v>12652</v>
      </c>
      <c r="D845" s="364" t="s">
        <v>12653</v>
      </c>
      <c r="E845" s="516" t="s">
        <v>12654</v>
      </c>
      <c r="F845" s="516"/>
      <c r="G845" s="366" t="s">
        <v>12655</v>
      </c>
      <c r="H845" s="365" t="s">
        <v>12656</v>
      </c>
      <c r="I845" s="365" t="s">
        <v>12657</v>
      </c>
      <c r="J845" s="365" t="s">
        <v>12658</v>
      </c>
    </row>
    <row r="846" spans="1:10" ht="36" customHeight="1">
      <c r="A846" s="367" t="s">
        <v>12659</v>
      </c>
      <c r="B846" s="368" t="s">
        <v>13163</v>
      </c>
      <c r="C846" s="367" t="s">
        <v>9</v>
      </c>
      <c r="D846" s="367" t="s">
        <v>6999</v>
      </c>
      <c r="E846" s="517" t="s">
        <v>13008</v>
      </c>
      <c r="F846" s="517"/>
      <c r="G846" s="369" t="s">
        <v>27</v>
      </c>
      <c r="H846" s="370">
        <v>1</v>
      </c>
      <c r="I846" s="371">
        <v>2845.79</v>
      </c>
      <c r="J846" s="371">
        <v>2845.79</v>
      </c>
    </row>
    <row r="847" spans="1:10" ht="36" customHeight="1">
      <c r="A847" s="372" t="s">
        <v>12662</v>
      </c>
      <c r="B847" s="373" t="s">
        <v>13164</v>
      </c>
      <c r="C847" s="372" t="s">
        <v>9</v>
      </c>
      <c r="D847" s="372" t="s">
        <v>2361</v>
      </c>
      <c r="E847" s="519" t="s">
        <v>12730</v>
      </c>
      <c r="F847" s="519"/>
      <c r="G847" s="374" t="s">
        <v>32</v>
      </c>
      <c r="H847" s="375">
        <v>0.26340000000000002</v>
      </c>
      <c r="I847" s="376">
        <v>432.66</v>
      </c>
      <c r="J847" s="376">
        <v>113.96</v>
      </c>
    </row>
    <row r="848" spans="1:10" ht="36" customHeight="1">
      <c r="A848" s="372" t="s">
        <v>12662</v>
      </c>
      <c r="B848" s="373" t="s">
        <v>13165</v>
      </c>
      <c r="C848" s="372" t="s">
        <v>9</v>
      </c>
      <c r="D848" s="372" t="s">
        <v>2362</v>
      </c>
      <c r="E848" s="519" t="s">
        <v>12730</v>
      </c>
      <c r="F848" s="519"/>
      <c r="G848" s="374" t="s">
        <v>47</v>
      </c>
      <c r="H848" s="375">
        <v>2.3611</v>
      </c>
      <c r="I848" s="376">
        <v>115.77</v>
      </c>
      <c r="J848" s="376">
        <v>273.33999999999997</v>
      </c>
    </row>
    <row r="849" spans="1:10" ht="24" customHeight="1">
      <c r="A849" s="372" t="s">
        <v>12662</v>
      </c>
      <c r="B849" s="373" t="s">
        <v>13009</v>
      </c>
      <c r="C849" s="372" t="s">
        <v>9</v>
      </c>
      <c r="D849" s="372" t="s">
        <v>1055</v>
      </c>
      <c r="E849" s="519" t="s">
        <v>12661</v>
      </c>
      <c r="F849" s="519"/>
      <c r="G849" s="374" t="s">
        <v>19</v>
      </c>
      <c r="H849" s="375">
        <v>1.4821</v>
      </c>
      <c r="I849" s="376">
        <v>13.48</v>
      </c>
      <c r="J849" s="376">
        <v>19.97</v>
      </c>
    </row>
    <row r="850" spans="1:10" ht="24" customHeight="1">
      <c r="A850" s="372" t="s">
        <v>12662</v>
      </c>
      <c r="B850" s="373" t="s">
        <v>12805</v>
      </c>
      <c r="C850" s="372" t="s">
        <v>9</v>
      </c>
      <c r="D850" s="372" t="s">
        <v>38</v>
      </c>
      <c r="E850" s="519" t="s">
        <v>12661</v>
      </c>
      <c r="F850" s="519"/>
      <c r="G850" s="374" t="s">
        <v>19</v>
      </c>
      <c r="H850" s="375">
        <v>1.4821</v>
      </c>
      <c r="I850" s="376">
        <v>17.66</v>
      </c>
      <c r="J850" s="376">
        <v>26.17</v>
      </c>
    </row>
    <row r="851" spans="1:10" ht="24" customHeight="1">
      <c r="A851" s="377" t="s">
        <v>12664</v>
      </c>
      <c r="B851" s="378" t="s">
        <v>13166</v>
      </c>
      <c r="C851" s="377" t="s">
        <v>9</v>
      </c>
      <c r="D851" s="377" t="s">
        <v>13167</v>
      </c>
      <c r="E851" s="518" t="s">
        <v>12693</v>
      </c>
      <c r="F851" s="518"/>
      <c r="G851" s="379" t="s">
        <v>27</v>
      </c>
      <c r="H851" s="380">
        <v>1</v>
      </c>
      <c r="I851" s="381">
        <v>2412.35</v>
      </c>
      <c r="J851" s="381">
        <v>2412.35</v>
      </c>
    </row>
    <row r="852" spans="1:10" ht="25.5">
      <c r="A852" s="382"/>
      <c r="B852" s="382"/>
      <c r="C852" s="382"/>
      <c r="D852" s="382"/>
      <c r="E852" s="382" t="s">
        <v>12679</v>
      </c>
      <c r="F852" s="383">
        <v>33.880256438118003</v>
      </c>
      <c r="G852" s="382" t="s">
        <v>12680</v>
      </c>
      <c r="H852" s="383">
        <v>28.48</v>
      </c>
      <c r="I852" s="382" t="s">
        <v>12681</v>
      </c>
      <c r="J852" s="383">
        <v>62.36</v>
      </c>
    </row>
    <row r="853" spans="1:10" ht="13.5" thickBot="1">
      <c r="A853" s="382"/>
      <c r="B853" s="382"/>
      <c r="C853" s="382"/>
      <c r="D853" s="382"/>
      <c r="E853" s="382" t="s">
        <v>12682</v>
      </c>
      <c r="F853" s="383">
        <v>803.65</v>
      </c>
      <c r="G853" s="382"/>
      <c r="H853" s="515" t="s">
        <v>12683</v>
      </c>
      <c r="I853" s="515"/>
      <c r="J853" s="383">
        <v>3649.44</v>
      </c>
    </row>
    <row r="854" spans="1:10" ht="0.95" customHeight="1" thickTop="1">
      <c r="A854" s="384"/>
      <c r="B854" s="384"/>
      <c r="C854" s="384"/>
      <c r="D854" s="384"/>
      <c r="E854" s="384"/>
      <c r="F854" s="384"/>
      <c r="G854" s="384"/>
      <c r="H854" s="384"/>
      <c r="I854" s="384"/>
      <c r="J854" s="384"/>
    </row>
    <row r="855" spans="1:10" ht="18" customHeight="1">
      <c r="A855" s="364" t="s">
        <v>13168</v>
      </c>
      <c r="B855" s="365" t="s">
        <v>12651</v>
      </c>
      <c r="C855" s="364" t="s">
        <v>12652</v>
      </c>
      <c r="D855" s="364" t="s">
        <v>12653</v>
      </c>
      <c r="E855" s="516" t="s">
        <v>12654</v>
      </c>
      <c r="F855" s="516"/>
      <c r="G855" s="366" t="s">
        <v>12655</v>
      </c>
      <c r="H855" s="365" t="s">
        <v>12656</v>
      </c>
      <c r="I855" s="365" t="s">
        <v>12657</v>
      </c>
      <c r="J855" s="365" t="s">
        <v>12658</v>
      </c>
    </row>
    <row r="856" spans="1:10" ht="36" customHeight="1">
      <c r="A856" s="367" t="s">
        <v>12659</v>
      </c>
      <c r="B856" s="368" t="s">
        <v>13169</v>
      </c>
      <c r="C856" s="367" t="s">
        <v>9</v>
      </c>
      <c r="D856" s="367" t="s">
        <v>5977</v>
      </c>
      <c r="E856" s="517" t="s">
        <v>13008</v>
      </c>
      <c r="F856" s="517"/>
      <c r="G856" s="369" t="s">
        <v>27</v>
      </c>
      <c r="H856" s="370">
        <v>1</v>
      </c>
      <c r="I856" s="371">
        <v>508.29</v>
      </c>
      <c r="J856" s="371">
        <v>508.29</v>
      </c>
    </row>
    <row r="857" spans="1:10" ht="60" customHeight="1">
      <c r="A857" s="372" t="s">
        <v>12662</v>
      </c>
      <c r="B857" s="373" t="s">
        <v>12788</v>
      </c>
      <c r="C857" s="372" t="s">
        <v>9</v>
      </c>
      <c r="D857" s="372" t="s">
        <v>664</v>
      </c>
      <c r="E857" s="519" t="s">
        <v>12730</v>
      </c>
      <c r="F857" s="519"/>
      <c r="G857" s="374" t="s">
        <v>32</v>
      </c>
      <c r="H857" s="375">
        <v>8.6999999999999994E-3</v>
      </c>
      <c r="I857" s="376">
        <v>101.95</v>
      </c>
      <c r="J857" s="376">
        <v>0.88</v>
      </c>
    </row>
    <row r="858" spans="1:10" ht="60" customHeight="1">
      <c r="A858" s="372" t="s">
        <v>12662</v>
      </c>
      <c r="B858" s="373" t="s">
        <v>12789</v>
      </c>
      <c r="C858" s="372" t="s">
        <v>9</v>
      </c>
      <c r="D858" s="372" t="s">
        <v>665</v>
      </c>
      <c r="E858" s="519" t="s">
        <v>12730</v>
      </c>
      <c r="F858" s="519"/>
      <c r="G858" s="374" t="s">
        <v>47</v>
      </c>
      <c r="H858" s="375">
        <v>2.9399999999999999E-2</v>
      </c>
      <c r="I858" s="376">
        <v>36.340000000000003</v>
      </c>
      <c r="J858" s="376">
        <v>1.06</v>
      </c>
    </row>
    <row r="859" spans="1:10" ht="36" customHeight="1">
      <c r="A859" s="372" t="s">
        <v>12662</v>
      </c>
      <c r="B859" s="373" t="s">
        <v>12840</v>
      </c>
      <c r="C859" s="372" t="s">
        <v>9</v>
      </c>
      <c r="D859" s="372" t="s">
        <v>6775</v>
      </c>
      <c r="E859" s="519" t="s">
        <v>12733</v>
      </c>
      <c r="F859" s="519"/>
      <c r="G859" s="374" t="s">
        <v>12734</v>
      </c>
      <c r="H859" s="375">
        <v>7.4399999999999994E-2</v>
      </c>
      <c r="I859" s="376">
        <v>360.42</v>
      </c>
      <c r="J859" s="376">
        <v>26.81</v>
      </c>
    </row>
    <row r="860" spans="1:10" ht="36" customHeight="1">
      <c r="A860" s="372" t="s">
        <v>12662</v>
      </c>
      <c r="B860" s="373" t="s">
        <v>13170</v>
      </c>
      <c r="C860" s="372" t="s">
        <v>9</v>
      </c>
      <c r="D860" s="372" t="s">
        <v>3464</v>
      </c>
      <c r="E860" s="519" t="s">
        <v>12733</v>
      </c>
      <c r="F860" s="519"/>
      <c r="G860" s="374" t="s">
        <v>12734</v>
      </c>
      <c r="H860" s="375">
        <v>4.48E-2</v>
      </c>
      <c r="I860" s="376">
        <v>1971.46</v>
      </c>
      <c r="J860" s="376">
        <v>88.32</v>
      </c>
    </row>
    <row r="861" spans="1:10" ht="24" customHeight="1">
      <c r="A861" s="372" t="s">
        <v>12662</v>
      </c>
      <c r="B861" s="373" t="s">
        <v>13171</v>
      </c>
      <c r="C861" s="372" t="s">
        <v>9</v>
      </c>
      <c r="D861" s="372" t="s">
        <v>6195</v>
      </c>
      <c r="E861" s="519" t="s">
        <v>12766</v>
      </c>
      <c r="F861" s="519"/>
      <c r="G861" s="374" t="s">
        <v>12728</v>
      </c>
      <c r="H861" s="375">
        <v>0.81</v>
      </c>
      <c r="I861" s="376">
        <v>4.0599999999999996</v>
      </c>
      <c r="J861" s="376">
        <v>3.28</v>
      </c>
    </row>
    <row r="862" spans="1:10" ht="36" customHeight="1">
      <c r="A862" s="372" t="s">
        <v>12662</v>
      </c>
      <c r="B862" s="373" t="s">
        <v>13172</v>
      </c>
      <c r="C862" s="372" t="s">
        <v>9</v>
      </c>
      <c r="D862" s="372" t="s">
        <v>4624</v>
      </c>
      <c r="E862" s="519" t="s">
        <v>12661</v>
      </c>
      <c r="F862" s="519"/>
      <c r="G862" s="374" t="s">
        <v>12734</v>
      </c>
      <c r="H862" s="375">
        <v>1.4E-3</v>
      </c>
      <c r="I862" s="376">
        <v>359.96</v>
      </c>
      <c r="J862" s="376">
        <v>0.5</v>
      </c>
    </row>
    <row r="863" spans="1:10" ht="36" customHeight="1">
      <c r="A863" s="372" t="s">
        <v>12662</v>
      </c>
      <c r="B863" s="373" t="s">
        <v>13173</v>
      </c>
      <c r="C863" s="372" t="s">
        <v>9</v>
      </c>
      <c r="D863" s="372" t="s">
        <v>4725</v>
      </c>
      <c r="E863" s="519" t="s">
        <v>12661</v>
      </c>
      <c r="F863" s="519"/>
      <c r="G863" s="374" t="s">
        <v>12734</v>
      </c>
      <c r="H863" s="375">
        <v>0.11559999999999999</v>
      </c>
      <c r="I863" s="376">
        <v>547.29999999999995</v>
      </c>
      <c r="J863" s="376">
        <v>63.26</v>
      </c>
    </row>
    <row r="864" spans="1:10" ht="24" customHeight="1">
      <c r="A864" s="372" t="s">
        <v>12662</v>
      </c>
      <c r="B864" s="373" t="s">
        <v>12813</v>
      </c>
      <c r="C864" s="372" t="s">
        <v>9</v>
      </c>
      <c r="D864" s="372" t="s">
        <v>35</v>
      </c>
      <c r="E864" s="519" t="s">
        <v>12661</v>
      </c>
      <c r="F864" s="519"/>
      <c r="G864" s="374" t="s">
        <v>19</v>
      </c>
      <c r="H864" s="375">
        <v>6.0895000000000001</v>
      </c>
      <c r="I864" s="376">
        <v>17.670000000000002</v>
      </c>
      <c r="J864" s="376">
        <v>107.6</v>
      </c>
    </row>
    <row r="865" spans="1:10" ht="24" customHeight="1">
      <c r="A865" s="372" t="s">
        <v>12662</v>
      </c>
      <c r="B865" s="373" t="s">
        <v>12771</v>
      </c>
      <c r="C865" s="372" t="s">
        <v>9</v>
      </c>
      <c r="D865" s="372" t="s">
        <v>21</v>
      </c>
      <c r="E865" s="519" t="s">
        <v>12661</v>
      </c>
      <c r="F865" s="519"/>
      <c r="G865" s="374" t="s">
        <v>19</v>
      </c>
      <c r="H865" s="375">
        <v>6.0895000000000001</v>
      </c>
      <c r="I865" s="376">
        <v>14.02</v>
      </c>
      <c r="J865" s="376">
        <v>85.37</v>
      </c>
    </row>
    <row r="866" spans="1:10" ht="24" customHeight="1">
      <c r="A866" s="377" t="s">
        <v>12664</v>
      </c>
      <c r="B866" s="378" t="s">
        <v>13174</v>
      </c>
      <c r="C866" s="377" t="s">
        <v>9</v>
      </c>
      <c r="D866" s="377" t="s">
        <v>13175</v>
      </c>
      <c r="E866" s="518" t="s">
        <v>12693</v>
      </c>
      <c r="F866" s="518"/>
      <c r="G866" s="379" t="s">
        <v>27</v>
      </c>
      <c r="H866" s="380">
        <v>166.0916</v>
      </c>
      <c r="I866" s="381">
        <v>0.79</v>
      </c>
      <c r="J866" s="381">
        <v>131.21</v>
      </c>
    </row>
    <row r="867" spans="1:10" ht="25.5">
      <c r="A867" s="382"/>
      <c r="B867" s="382"/>
      <c r="C867" s="382"/>
      <c r="D867" s="382"/>
      <c r="E867" s="382" t="s">
        <v>12679</v>
      </c>
      <c r="F867" s="383">
        <v>104.47136803216343</v>
      </c>
      <c r="G867" s="382" t="s">
        <v>12680</v>
      </c>
      <c r="H867" s="383">
        <v>87.82</v>
      </c>
      <c r="I867" s="382" t="s">
        <v>12681</v>
      </c>
      <c r="J867" s="383">
        <v>192.29000000000002</v>
      </c>
    </row>
    <row r="868" spans="1:10" ht="13.5" thickBot="1">
      <c r="A868" s="382"/>
      <c r="B868" s="382"/>
      <c r="C868" s="382"/>
      <c r="D868" s="382"/>
      <c r="E868" s="382" t="s">
        <v>12682</v>
      </c>
      <c r="F868" s="383">
        <v>143.54</v>
      </c>
      <c r="G868" s="382"/>
      <c r="H868" s="515" t="s">
        <v>12683</v>
      </c>
      <c r="I868" s="515"/>
      <c r="J868" s="383">
        <v>651.83000000000004</v>
      </c>
    </row>
    <row r="869" spans="1:10" ht="0.95" customHeight="1" thickTop="1">
      <c r="A869" s="384"/>
      <c r="B869" s="384"/>
      <c r="C869" s="384"/>
      <c r="D869" s="384"/>
      <c r="E869" s="384"/>
      <c r="F869" s="384"/>
      <c r="G869" s="384"/>
      <c r="H869" s="384"/>
      <c r="I869" s="384"/>
      <c r="J869" s="384"/>
    </row>
    <row r="870" spans="1:10" ht="18" customHeight="1">
      <c r="A870" s="364" t="s">
        <v>13176</v>
      </c>
      <c r="B870" s="365" t="s">
        <v>12651</v>
      </c>
      <c r="C870" s="364" t="s">
        <v>12652</v>
      </c>
      <c r="D870" s="364" t="s">
        <v>12653</v>
      </c>
      <c r="E870" s="516" t="s">
        <v>12654</v>
      </c>
      <c r="F870" s="516"/>
      <c r="G870" s="366" t="s">
        <v>12655</v>
      </c>
      <c r="H870" s="365" t="s">
        <v>12656</v>
      </c>
      <c r="I870" s="365" t="s">
        <v>12657</v>
      </c>
      <c r="J870" s="365" t="s">
        <v>12658</v>
      </c>
    </row>
    <row r="871" spans="1:10" ht="36" customHeight="1">
      <c r="A871" s="367" t="s">
        <v>12659</v>
      </c>
      <c r="B871" s="368" t="s">
        <v>13177</v>
      </c>
      <c r="C871" s="367" t="s">
        <v>9</v>
      </c>
      <c r="D871" s="367" t="s">
        <v>1360</v>
      </c>
      <c r="E871" s="517" t="s">
        <v>13008</v>
      </c>
      <c r="F871" s="517"/>
      <c r="G871" s="369" t="s">
        <v>27</v>
      </c>
      <c r="H871" s="370">
        <v>1</v>
      </c>
      <c r="I871" s="371">
        <v>9.7799999999999994</v>
      </c>
      <c r="J871" s="371">
        <v>9.7799999999999994</v>
      </c>
    </row>
    <row r="872" spans="1:10" ht="24" customHeight="1">
      <c r="A872" s="372" t="s">
        <v>12662</v>
      </c>
      <c r="B872" s="373" t="s">
        <v>13009</v>
      </c>
      <c r="C872" s="372" t="s">
        <v>9</v>
      </c>
      <c r="D872" s="372" t="s">
        <v>1055</v>
      </c>
      <c r="E872" s="519" t="s">
        <v>12661</v>
      </c>
      <c r="F872" s="519"/>
      <c r="G872" s="374" t="s">
        <v>19</v>
      </c>
      <c r="H872" s="375">
        <v>3.5000000000000003E-2</v>
      </c>
      <c r="I872" s="376">
        <v>13.48</v>
      </c>
      <c r="J872" s="376">
        <v>0.47</v>
      </c>
    </row>
    <row r="873" spans="1:10" ht="24" customHeight="1">
      <c r="A873" s="372" t="s">
        <v>12662</v>
      </c>
      <c r="B873" s="373" t="s">
        <v>12805</v>
      </c>
      <c r="C873" s="372" t="s">
        <v>9</v>
      </c>
      <c r="D873" s="372" t="s">
        <v>38</v>
      </c>
      <c r="E873" s="519" t="s">
        <v>12661</v>
      </c>
      <c r="F873" s="519"/>
      <c r="G873" s="374" t="s">
        <v>19</v>
      </c>
      <c r="H873" s="375">
        <v>3.5000000000000003E-2</v>
      </c>
      <c r="I873" s="376">
        <v>17.66</v>
      </c>
      <c r="J873" s="376">
        <v>0.61</v>
      </c>
    </row>
    <row r="874" spans="1:10" ht="24" customHeight="1">
      <c r="A874" s="377" t="s">
        <v>12664</v>
      </c>
      <c r="B874" s="378" t="s">
        <v>13046</v>
      </c>
      <c r="C874" s="377" t="s">
        <v>9</v>
      </c>
      <c r="D874" s="377" t="s">
        <v>13047</v>
      </c>
      <c r="E874" s="518" t="s">
        <v>12693</v>
      </c>
      <c r="F874" s="518"/>
      <c r="G874" s="379" t="s">
        <v>27</v>
      </c>
      <c r="H874" s="380">
        <v>4.8999999999999998E-3</v>
      </c>
      <c r="I874" s="381">
        <v>83.11</v>
      </c>
      <c r="J874" s="381">
        <v>0.4</v>
      </c>
    </row>
    <row r="875" spans="1:10" ht="24" customHeight="1">
      <c r="A875" s="377" t="s">
        <v>12664</v>
      </c>
      <c r="B875" s="378" t="s">
        <v>13048</v>
      </c>
      <c r="C875" s="377" t="s">
        <v>9</v>
      </c>
      <c r="D875" s="377" t="s">
        <v>13049</v>
      </c>
      <c r="E875" s="518" t="s">
        <v>12693</v>
      </c>
      <c r="F875" s="518"/>
      <c r="G875" s="379" t="s">
        <v>27</v>
      </c>
      <c r="H875" s="380">
        <v>1.2E-2</v>
      </c>
      <c r="I875" s="381">
        <v>2.2000000000000002</v>
      </c>
      <c r="J875" s="381">
        <v>0.02</v>
      </c>
    </row>
    <row r="876" spans="1:10" ht="24" customHeight="1">
      <c r="A876" s="377" t="s">
        <v>12664</v>
      </c>
      <c r="B876" s="378" t="s">
        <v>13178</v>
      </c>
      <c r="C876" s="377" t="s">
        <v>9</v>
      </c>
      <c r="D876" s="377" t="s">
        <v>13179</v>
      </c>
      <c r="E876" s="518" t="s">
        <v>12693</v>
      </c>
      <c r="F876" s="518"/>
      <c r="G876" s="379" t="s">
        <v>27</v>
      </c>
      <c r="H876" s="380">
        <v>1</v>
      </c>
      <c r="I876" s="381">
        <v>7.74</v>
      </c>
      <c r="J876" s="381">
        <v>7.74</v>
      </c>
    </row>
    <row r="877" spans="1:10" ht="24" customHeight="1">
      <c r="A877" s="377" t="s">
        <v>12664</v>
      </c>
      <c r="B877" s="378" t="s">
        <v>13052</v>
      </c>
      <c r="C877" s="377" t="s">
        <v>9</v>
      </c>
      <c r="D877" s="377" t="s">
        <v>13053</v>
      </c>
      <c r="E877" s="518" t="s">
        <v>12693</v>
      </c>
      <c r="F877" s="518"/>
      <c r="G877" s="379" t="s">
        <v>27</v>
      </c>
      <c r="H877" s="380">
        <v>7.4999999999999997E-3</v>
      </c>
      <c r="I877" s="381">
        <v>72.17</v>
      </c>
      <c r="J877" s="381">
        <v>0.54</v>
      </c>
    </row>
    <row r="878" spans="1:10" ht="25.5">
      <c r="A878" s="382"/>
      <c r="B878" s="382"/>
      <c r="C878" s="382"/>
      <c r="D878" s="382"/>
      <c r="E878" s="382" t="s">
        <v>12679</v>
      </c>
      <c r="F878" s="383">
        <v>0.46180593284798438</v>
      </c>
      <c r="G878" s="382" t="s">
        <v>12680</v>
      </c>
      <c r="H878" s="383">
        <v>0.39</v>
      </c>
      <c r="I878" s="382" t="s">
        <v>12681</v>
      </c>
      <c r="J878" s="383">
        <v>0.85</v>
      </c>
    </row>
    <row r="879" spans="1:10" ht="13.5" thickBot="1">
      <c r="A879" s="382"/>
      <c r="B879" s="382"/>
      <c r="C879" s="382"/>
      <c r="D879" s="382"/>
      <c r="E879" s="382" t="s">
        <v>12682</v>
      </c>
      <c r="F879" s="383">
        <v>2.76</v>
      </c>
      <c r="G879" s="382"/>
      <c r="H879" s="515" t="s">
        <v>12683</v>
      </c>
      <c r="I879" s="515"/>
      <c r="J879" s="383">
        <v>12.54</v>
      </c>
    </row>
    <row r="880" spans="1:10" ht="0.95" customHeight="1" thickTop="1">
      <c r="A880" s="384"/>
      <c r="B880" s="384"/>
      <c r="C880" s="384"/>
      <c r="D880" s="384"/>
      <c r="E880" s="384"/>
      <c r="F880" s="384"/>
      <c r="G880" s="384"/>
      <c r="H880" s="384"/>
      <c r="I880" s="384"/>
      <c r="J880" s="384"/>
    </row>
    <row r="881" spans="1:10" ht="18" customHeight="1">
      <c r="A881" s="364" t="s">
        <v>13180</v>
      </c>
      <c r="B881" s="365" t="s">
        <v>12651</v>
      </c>
      <c r="C881" s="364" t="s">
        <v>12652</v>
      </c>
      <c r="D881" s="364" t="s">
        <v>12653</v>
      </c>
      <c r="E881" s="516" t="s">
        <v>12654</v>
      </c>
      <c r="F881" s="516"/>
      <c r="G881" s="366" t="s">
        <v>12655</v>
      </c>
      <c r="H881" s="365" t="s">
        <v>12656</v>
      </c>
      <c r="I881" s="365" t="s">
        <v>12657</v>
      </c>
      <c r="J881" s="365" t="s">
        <v>12658</v>
      </c>
    </row>
    <row r="882" spans="1:10" ht="24" customHeight="1">
      <c r="A882" s="367" t="s">
        <v>12659</v>
      </c>
      <c r="B882" s="368" t="s">
        <v>13181</v>
      </c>
      <c r="C882" s="367" t="s">
        <v>9</v>
      </c>
      <c r="D882" s="367" t="s">
        <v>4388</v>
      </c>
      <c r="E882" s="517" t="s">
        <v>13008</v>
      </c>
      <c r="F882" s="517"/>
      <c r="G882" s="369" t="s">
        <v>27</v>
      </c>
      <c r="H882" s="370">
        <v>1</v>
      </c>
      <c r="I882" s="371">
        <v>10.92</v>
      </c>
      <c r="J882" s="371">
        <v>10.92</v>
      </c>
    </row>
    <row r="883" spans="1:10" ht="24" customHeight="1">
      <c r="A883" s="372" t="s">
        <v>12662</v>
      </c>
      <c r="B883" s="373" t="s">
        <v>12805</v>
      </c>
      <c r="C883" s="372" t="s">
        <v>9</v>
      </c>
      <c r="D883" s="372" t="s">
        <v>38</v>
      </c>
      <c r="E883" s="519" t="s">
        <v>12661</v>
      </c>
      <c r="F883" s="519"/>
      <c r="G883" s="374" t="s">
        <v>19</v>
      </c>
      <c r="H883" s="375">
        <v>8.4500000000000006E-2</v>
      </c>
      <c r="I883" s="376">
        <v>17.66</v>
      </c>
      <c r="J883" s="376">
        <v>1.49</v>
      </c>
    </row>
    <row r="884" spans="1:10" ht="24" customHeight="1">
      <c r="A884" s="372" t="s">
        <v>12662</v>
      </c>
      <c r="B884" s="373" t="s">
        <v>12771</v>
      </c>
      <c r="C884" s="372" t="s">
        <v>9</v>
      </c>
      <c r="D884" s="372" t="s">
        <v>21</v>
      </c>
      <c r="E884" s="519" t="s">
        <v>12661</v>
      </c>
      <c r="F884" s="519"/>
      <c r="G884" s="374" t="s">
        <v>19</v>
      </c>
      <c r="H884" s="375">
        <v>2.6599999999999999E-2</v>
      </c>
      <c r="I884" s="376">
        <v>14.02</v>
      </c>
      <c r="J884" s="376">
        <v>0.37</v>
      </c>
    </row>
    <row r="885" spans="1:10" ht="24" customHeight="1">
      <c r="A885" s="377" t="s">
        <v>12664</v>
      </c>
      <c r="B885" s="378" t="s">
        <v>13038</v>
      </c>
      <c r="C885" s="377" t="s">
        <v>9</v>
      </c>
      <c r="D885" s="377" t="s">
        <v>13039</v>
      </c>
      <c r="E885" s="518" t="s">
        <v>12693</v>
      </c>
      <c r="F885" s="518"/>
      <c r="G885" s="379" t="s">
        <v>27</v>
      </c>
      <c r="H885" s="380">
        <v>3.32E-2</v>
      </c>
      <c r="I885" s="381">
        <v>5</v>
      </c>
      <c r="J885" s="381">
        <v>0.16</v>
      </c>
    </row>
    <row r="886" spans="1:10" ht="24" customHeight="1">
      <c r="A886" s="377" t="s">
        <v>12664</v>
      </c>
      <c r="B886" s="378" t="s">
        <v>13182</v>
      </c>
      <c r="C886" s="377" t="s">
        <v>9</v>
      </c>
      <c r="D886" s="377" t="s">
        <v>13183</v>
      </c>
      <c r="E886" s="518" t="s">
        <v>12693</v>
      </c>
      <c r="F886" s="518"/>
      <c r="G886" s="379" t="s">
        <v>27</v>
      </c>
      <c r="H886" s="380">
        <v>1</v>
      </c>
      <c r="I886" s="381">
        <v>8.9</v>
      </c>
      <c r="J886" s="381">
        <v>8.9</v>
      </c>
    </row>
    <row r="887" spans="1:10" ht="25.5">
      <c r="A887" s="382"/>
      <c r="B887" s="382"/>
      <c r="C887" s="382"/>
      <c r="D887" s="382"/>
      <c r="E887" s="382" t="s">
        <v>12679</v>
      </c>
      <c r="F887" s="383">
        <v>0.79865261327827886</v>
      </c>
      <c r="G887" s="382" t="s">
        <v>12680</v>
      </c>
      <c r="H887" s="383">
        <v>0.67</v>
      </c>
      <c r="I887" s="382" t="s">
        <v>12681</v>
      </c>
      <c r="J887" s="383">
        <v>1.47</v>
      </c>
    </row>
    <row r="888" spans="1:10" ht="13.5" thickBot="1">
      <c r="A888" s="382"/>
      <c r="B888" s="382"/>
      <c r="C888" s="382"/>
      <c r="D888" s="382"/>
      <c r="E888" s="382" t="s">
        <v>12682</v>
      </c>
      <c r="F888" s="383">
        <v>3.08</v>
      </c>
      <c r="G888" s="382"/>
      <c r="H888" s="515" t="s">
        <v>12683</v>
      </c>
      <c r="I888" s="515"/>
      <c r="J888" s="383">
        <v>14</v>
      </c>
    </row>
    <row r="889" spans="1:10" ht="0.95" customHeight="1" thickTop="1">
      <c r="A889" s="384"/>
      <c r="B889" s="384"/>
      <c r="C889" s="384"/>
      <c r="D889" s="384"/>
      <c r="E889" s="384"/>
      <c r="F889" s="384"/>
      <c r="G889" s="384"/>
      <c r="H889" s="384"/>
      <c r="I889" s="384"/>
      <c r="J889" s="384"/>
    </row>
    <row r="890" spans="1:10" ht="18" customHeight="1">
      <c r="A890" s="364" t="s">
        <v>13184</v>
      </c>
      <c r="B890" s="365" t="s">
        <v>12651</v>
      </c>
      <c r="C890" s="364" t="s">
        <v>12652</v>
      </c>
      <c r="D890" s="364" t="s">
        <v>12653</v>
      </c>
      <c r="E890" s="516" t="s">
        <v>12654</v>
      </c>
      <c r="F890" s="516"/>
      <c r="G890" s="366" t="s">
        <v>12655</v>
      </c>
      <c r="H890" s="365" t="s">
        <v>12656</v>
      </c>
      <c r="I890" s="365" t="s">
        <v>12657</v>
      </c>
      <c r="J890" s="365" t="s">
        <v>12658</v>
      </c>
    </row>
    <row r="891" spans="1:10" ht="36" customHeight="1">
      <c r="A891" s="367" t="s">
        <v>12659</v>
      </c>
      <c r="B891" s="368" t="s">
        <v>13185</v>
      </c>
      <c r="C891" s="367" t="s">
        <v>9</v>
      </c>
      <c r="D891" s="367" t="s">
        <v>4384</v>
      </c>
      <c r="E891" s="517" t="s">
        <v>13008</v>
      </c>
      <c r="F891" s="517"/>
      <c r="G891" s="369" t="s">
        <v>27</v>
      </c>
      <c r="H891" s="370">
        <v>1</v>
      </c>
      <c r="I891" s="371">
        <v>6.08</v>
      </c>
      <c r="J891" s="371">
        <v>6.08</v>
      </c>
    </row>
    <row r="892" spans="1:10" ht="24" customHeight="1">
      <c r="A892" s="372" t="s">
        <v>12662</v>
      </c>
      <c r="B892" s="373" t="s">
        <v>12805</v>
      </c>
      <c r="C892" s="372" t="s">
        <v>9</v>
      </c>
      <c r="D892" s="372" t="s">
        <v>38</v>
      </c>
      <c r="E892" s="519" t="s">
        <v>12661</v>
      </c>
      <c r="F892" s="519"/>
      <c r="G892" s="374" t="s">
        <v>19</v>
      </c>
      <c r="H892" s="375">
        <v>0.1232</v>
      </c>
      <c r="I892" s="376">
        <v>17.66</v>
      </c>
      <c r="J892" s="376">
        <v>2.17</v>
      </c>
    </row>
    <row r="893" spans="1:10" ht="24" customHeight="1">
      <c r="A893" s="372" t="s">
        <v>12662</v>
      </c>
      <c r="B893" s="373" t="s">
        <v>12771</v>
      </c>
      <c r="C893" s="372" t="s">
        <v>9</v>
      </c>
      <c r="D893" s="372" t="s">
        <v>21</v>
      </c>
      <c r="E893" s="519" t="s">
        <v>12661</v>
      </c>
      <c r="F893" s="519"/>
      <c r="G893" s="374" t="s">
        <v>19</v>
      </c>
      <c r="H893" s="375">
        <v>3.8800000000000001E-2</v>
      </c>
      <c r="I893" s="376">
        <v>14.02</v>
      </c>
      <c r="J893" s="376">
        <v>0.54</v>
      </c>
    </row>
    <row r="894" spans="1:10" ht="24" customHeight="1">
      <c r="A894" s="377" t="s">
        <v>12664</v>
      </c>
      <c r="B894" s="378" t="s">
        <v>13038</v>
      </c>
      <c r="C894" s="377" t="s">
        <v>9</v>
      </c>
      <c r="D894" s="377" t="s">
        <v>13039</v>
      </c>
      <c r="E894" s="518" t="s">
        <v>12693</v>
      </c>
      <c r="F894" s="518"/>
      <c r="G894" s="379" t="s">
        <v>27</v>
      </c>
      <c r="H894" s="380">
        <v>3.32E-2</v>
      </c>
      <c r="I894" s="381">
        <v>5</v>
      </c>
      <c r="J894" s="381">
        <v>0.16</v>
      </c>
    </row>
    <row r="895" spans="1:10" ht="24" customHeight="1">
      <c r="A895" s="377" t="s">
        <v>12664</v>
      </c>
      <c r="B895" s="378" t="s">
        <v>13186</v>
      </c>
      <c r="C895" s="377" t="s">
        <v>9</v>
      </c>
      <c r="D895" s="377" t="s">
        <v>13187</v>
      </c>
      <c r="E895" s="518" t="s">
        <v>12693</v>
      </c>
      <c r="F895" s="518"/>
      <c r="G895" s="379" t="s">
        <v>27</v>
      </c>
      <c r="H895" s="380">
        <v>1</v>
      </c>
      <c r="I895" s="381">
        <v>3.21</v>
      </c>
      <c r="J895" s="381">
        <v>3.21</v>
      </c>
    </row>
    <row r="896" spans="1:10" ht="25.5">
      <c r="A896" s="382"/>
      <c r="B896" s="382"/>
      <c r="C896" s="382"/>
      <c r="D896" s="382"/>
      <c r="E896" s="382" t="s">
        <v>12679</v>
      </c>
      <c r="F896" s="383">
        <v>1.1735303705313485</v>
      </c>
      <c r="G896" s="382" t="s">
        <v>12680</v>
      </c>
      <c r="H896" s="383">
        <v>0.99</v>
      </c>
      <c r="I896" s="382" t="s">
        <v>12681</v>
      </c>
      <c r="J896" s="383">
        <v>2.16</v>
      </c>
    </row>
    <row r="897" spans="1:10" ht="13.5" thickBot="1">
      <c r="A897" s="382"/>
      <c r="B897" s="382"/>
      <c r="C897" s="382"/>
      <c r="D897" s="382"/>
      <c r="E897" s="382" t="s">
        <v>12682</v>
      </c>
      <c r="F897" s="383">
        <v>1.71</v>
      </c>
      <c r="G897" s="382"/>
      <c r="H897" s="515" t="s">
        <v>12683</v>
      </c>
      <c r="I897" s="515"/>
      <c r="J897" s="383">
        <v>7.79</v>
      </c>
    </row>
    <row r="898" spans="1:10" ht="0.95" customHeight="1" thickTop="1">
      <c r="A898" s="384"/>
      <c r="B898" s="384"/>
      <c r="C898" s="384"/>
      <c r="D898" s="384"/>
      <c r="E898" s="384"/>
      <c r="F898" s="384"/>
      <c r="G898" s="384"/>
      <c r="H898" s="384"/>
      <c r="I898" s="384"/>
      <c r="J898" s="384"/>
    </row>
    <row r="899" spans="1:10" ht="18" customHeight="1">
      <c r="A899" s="364" t="s">
        <v>13188</v>
      </c>
      <c r="B899" s="365" t="s">
        <v>12651</v>
      </c>
      <c r="C899" s="364" t="s">
        <v>12652</v>
      </c>
      <c r="D899" s="364" t="s">
        <v>12653</v>
      </c>
      <c r="E899" s="516" t="s">
        <v>12654</v>
      </c>
      <c r="F899" s="516"/>
      <c r="G899" s="366" t="s">
        <v>12655</v>
      </c>
      <c r="H899" s="365" t="s">
        <v>12656</v>
      </c>
      <c r="I899" s="365" t="s">
        <v>12657</v>
      </c>
      <c r="J899" s="365" t="s">
        <v>12658</v>
      </c>
    </row>
    <row r="900" spans="1:10" ht="36" customHeight="1">
      <c r="A900" s="367" t="s">
        <v>12659</v>
      </c>
      <c r="B900" s="368" t="s">
        <v>13189</v>
      </c>
      <c r="C900" s="367" t="s">
        <v>9</v>
      </c>
      <c r="D900" s="367" t="s">
        <v>6808</v>
      </c>
      <c r="E900" s="517" t="s">
        <v>13008</v>
      </c>
      <c r="F900" s="517"/>
      <c r="G900" s="369" t="s">
        <v>27</v>
      </c>
      <c r="H900" s="370">
        <v>1</v>
      </c>
      <c r="I900" s="371">
        <v>34.24</v>
      </c>
      <c r="J900" s="371">
        <v>34.24</v>
      </c>
    </row>
    <row r="901" spans="1:10" ht="24" customHeight="1">
      <c r="A901" s="372" t="s">
        <v>12662</v>
      </c>
      <c r="B901" s="373" t="s">
        <v>13009</v>
      </c>
      <c r="C901" s="372" t="s">
        <v>9</v>
      </c>
      <c r="D901" s="372" t="s">
        <v>1055</v>
      </c>
      <c r="E901" s="519" t="s">
        <v>12661</v>
      </c>
      <c r="F901" s="519"/>
      <c r="G901" s="374" t="s">
        <v>19</v>
      </c>
      <c r="H901" s="375">
        <v>0.14000000000000001</v>
      </c>
      <c r="I901" s="376">
        <v>13.48</v>
      </c>
      <c r="J901" s="376">
        <v>1.88</v>
      </c>
    </row>
    <row r="902" spans="1:10" ht="24" customHeight="1">
      <c r="A902" s="372" t="s">
        <v>12662</v>
      </c>
      <c r="B902" s="373" t="s">
        <v>12805</v>
      </c>
      <c r="C902" s="372" t="s">
        <v>9</v>
      </c>
      <c r="D902" s="372" t="s">
        <v>38</v>
      </c>
      <c r="E902" s="519" t="s">
        <v>12661</v>
      </c>
      <c r="F902" s="519"/>
      <c r="G902" s="374" t="s">
        <v>19</v>
      </c>
      <c r="H902" s="375">
        <v>0.14000000000000001</v>
      </c>
      <c r="I902" s="376">
        <v>17.66</v>
      </c>
      <c r="J902" s="376">
        <v>2.4700000000000002</v>
      </c>
    </row>
    <row r="903" spans="1:10" ht="24" customHeight="1">
      <c r="A903" s="377" t="s">
        <v>12664</v>
      </c>
      <c r="B903" s="378" t="s">
        <v>13190</v>
      </c>
      <c r="C903" s="377" t="s">
        <v>9</v>
      </c>
      <c r="D903" s="377" t="s">
        <v>13191</v>
      </c>
      <c r="E903" s="518" t="s">
        <v>12693</v>
      </c>
      <c r="F903" s="518"/>
      <c r="G903" s="379" t="s">
        <v>27</v>
      </c>
      <c r="H903" s="380">
        <v>1</v>
      </c>
      <c r="I903" s="381">
        <v>5.45</v>
      </c>
      <c r="J903" s="381">
        <v>5.45</v>
      </c>
    </row>
    <row r="904" spans="1:10" ht="24" customHeight="1">
      <c r="A904" s="377" t="s">
        <v>12664</v>
      </c>
      <c r="B904" s="378" t="s">
        <v>13192</v>
      </c>
      <c r="C904" s="377" t="s">
        <v>9</v>
      </c>
      <c r="D904" s="377" t="s">
        <v>13193</v>
      </c>
      <c r="E904" s="518" t="s">
        <v>12693</v>
      </c>
      <c r="F904" s="518"/>
      <c r="G904" s="379" t="s">
        <v>27</v>
      </c>
      <c r="H904" s="380">
        <v>1</v>
      </c>
      <c r="I904" s="381">
        <v>23.05</v>
      </c>
      <c r="J904" s="381">
        <v>23.05</v>
      </c>
    </row>
    <row r="905" spans="1:10" ht="36" customHeight="1">
      <c r="A905" s="377" t="s">
        <v>12664</v>
      </c>
      <c r="B905" s="378" t="s">
        <v>13194</v>
      </c>
      <c r="C905" s="377" t="s">
        <v>9</v>
      </c>
      <c r="D905" s="377" t="s">
        <v>13195</v>
      </c>
      <c r="E905" s="518" t="s">
        <v>12693</v>
      </c>
      <c r="F905" s="518"/>
      <c r="G905" s="379" t="s">
        <v>27</v>
      </c>
      <c r="H905" s="380">
        <v>4.5999999999999999E-2</v>
      </c>
      <c r="I905" s="381">
        <v>30.43</v>
      </c>
      <c r="J905" s="381">
        <v>1.39</v>
      </c>
    </row>
    <row r="906" spans="1:10" ht="25.5">
      <c r="A906" s="382"/>
      <c r="B906" s="382"/>
      <c r="C906" s="382"/>
      <c r="D906" s="382"/>
      <c r="E906" s="382" t="s">
        <v>12679</v>
      </c>
      <c r="F906" s="383">
        <v>1.8526567423666196</v>
      </c>
      <c r="G906" s="382" t="s">
        <v>12680</v>
      </c>
      <c r="H906" s="383">
        <v>1.56</v>
      </c>
      <c r="I906" s="382" t="s">
        <v>12681</v>
      </c>
      <c r="J906" s="383">
        <v>3.41</v>
      </c>
    </row>
    <row r="907" spans="1:10" ht="13.5" thickBot="1">
      <c r="A907" s="382"/>
      <c r="B907" s="382"/>
      <c r="C907" s="382"/>
      <c r="D907" s="382"/>
      <c r="E907" s="382" t="s">
        <v>12682</v>
      </c>
      <c r="F907" s="383">
        <v>9.66</v>
      </c>
      <c r="G907" s="382"/>
      <c r="H907" s="515" t="s">
        <v>12683</v>
      </c>
      <c r="I907" s="515"/>
      <c r="J907" s="383">
        <v>43.9</v>
      </c>
    </row>
    <row r="908" spans="1:10" ht="0.95" customHeight="1" thickTop="1">
      <c r="A908" s="384"/>
      <c r="B908" s="384"/>
      <c r="C908" s="384"/>
      <c r="D908" s="384"/>
      <c r="E908" s="384"/>
      <c r="F908" s="384"/>
      <c r="G908" s="384"/>
      <c r="H908" s="384"/>
      <c r="I908" s="384"/>
      <c r="J908" s="384"/>
    </row>
    <row r="909" spans="1:10" ht="18" customHeight="1">
      <c r="A909" s="364" t="s">
        <v>13196</v>
      </c>
      <c r="B909" s="365" t="s">
        <v>12651</v>
      </c>
      <c r="C909" s="364" t="s">
        <v>12652</v>
      </c>
      <c r="D909" s="364" t="s">
        <v>12653</v>
      </c>
      <c r="E909" s="516" t="s">
        <v>12654</v>
      </c>
      <c r="F909" s="516"/>
      <c r="G909" s="366" t="s">
        <v>12655</v>
      </c>
      <c r="H909" s="365" t="s">
        <v>12656</v>
      </c>
      <c r="I909" s="365" t="s">
        <v>12657</v>
      </c>
      <c r="J909" s="365" t="s">
        <v>12658</v>
      </c>
    </row>
    <row r="910" spans="1:10" ht="48" customHeight="1">
      <c r="A910" s="367" t="s">
        <v>12659</v>
      </c>
      <c r="B910" s="368" t="s">
        <v>13197</v>
      </c>
      <c r="C910" s="367" t="s">
        <v>9</v>
      </c>
      <c r="D910" s="367" t="s">
        <v>1518</v>
      </c>
      <c r="E910" s="517" t="s">
        <v>13008</v>
      </c>
      <c r="F910" s="517"/>
      <c r="G910" s="369" t="s">
        <v>27</v>
      </c>
      <c r="H910" s="370">
        <v>1</v>
      </c>
      <c r="I910" s="371">
        <v>8.9600000000000009</v>
      </c>
      <c r="J910" s="371">
        <v>8.9600000000000009</v>
      </c>
    </row>
    <row r="911" spans="1:10" ht="24" customHeight="1">
      <c r="A911" s="372" t="s">
        <v>12662</v>
      </c>
      <c r="B911" s="373" t="s">
        <v>13009</v>
      </c>
      <c r="C911" s="372" t="s">
        <v>9</v>
      </c>
      <c r="D911" s="372" t="s">
        <v>1055</v>
      </c>
      <c r="E911" s="519" t="s">
        <v>12661</v>
      </c>
      <c r="F911" s="519"/>
      <c r="G911" s="374" t="s">
        <v>19</v>
      </c>
      <c r="H911" s="375">
        <v>0.1</v>
      </c>
      <c r="I911" s="376">
        <v>13.48</v>
      </c>
      <c r="J911" s="376">
        <v>1.34</v>
      </c>
    </row>
    <row r="912" spans="1:10" ht="24" customHeight="1">
      <c r="A912" s="372" t="s">
        <v>12662</v>
      </c>
      <c r="B912" s="373" t="s">
        <v>12805</v>
      </c>
      <c r="C912" s="372" t="s">
        <v>9</v>
      </c>
      <c r="D912" s="372" t="s">
        <v>38</v>
      </c>
      <c r="E912" s="519" t="s">
        <v>12661</v>
      </c>
      <c r="F912" s="519"/>
      <c r="G912" s="374" t="s">
        <v>19</v>
      </c>
      <c r="H912" s="375">
        <v>0.1</v>
      </c>
      <c r="I912" s="376">
        <v>17.66</v>
      </c>
      <c r="J912" s="376">
        <v>1.76</v>
      </c>
    </row>
    <row r="913" spans="1:10" ht="24" customHeight="1">
      <c r="A913" s="377" t="s">
        <v>12664</v>
      </c>
      <c r="B913" s="378" t="s">
        <v>13046</v>
      </c>
      <c r="C913" s="377" t="s">
        <v>9</v>
      </c>
      <c r="D913" s="377" t="s">
        <v>13047</v>
      </c>
      <c r="E913" s="518" t="s">
        <v>12693</v>
      </c>
      <c r="F913" s="518"/>
      <c r="G913" s="379" t="s">
        <v>27</v>
      </c>
      <c r="H913" s="380">
        <v>9.9000000000000008E-3</v>
      </c>
      <c r="I913" s="381">
        <v>83.11</v>
      </c>
      <c r="J913" s="381">
        <v>0.82</v>
      </c>
    </row>
    <row r="914" spans="1:10" ht="24" customHeight="1">
      <c r="A914" s="377" t="s">
        <v>12664</v>
      </c>
      <c r="B914" s="378" t="s">
        <v>13198</v>
      </c>
      <c r="C914" s="377" t="s">
        <v>9</v>
      </c>
      <c r="D914" s="377" t="s">
        <v>13199</v>
      </c>
      <c r="E914" s="518" t="s">
        <v>12693</v>
      </c>
      <c r="F914" s="518"/>
      <c r="G914" s="379" t="s">
        <v>27</v>
      </c>
      <c r="H914" s="380">
        <v>1</v>
      </c>
      <c r="I914" s="381">
        <v>3.92</v>
      </c>
      <c r="J914" s="381">
        <v>3.92</v>
      </c>
    </row>
    <row r="915" spans="1:10" ht="24" customHeight="1">
      <c r="A915" s="377" t="s">
        <v>12664</v>
      </c>
      <c r="B915" s="378" t="s">
        <v>13048</v>
      </c>
      <c r="C915" s="377" t="s">
        <v>9</v>
      </c>
      <c r="D915" s="377" t="s">
        <v>13049</v>
      </c>
      <c r="E915" s="518" t="s">
        <v>12693</v>
      </c>
      <c r="F915" s="518"/>
      <c r="G915" s="379" t="s">
        <v>27</v>
      </c>
      <c r="H915" s="380">
        <v>2.1000000000000001E-2</v>
      </c>
      <c r="I915" s="381">
        <v>2.2000000000000002</v>
      </c>
      <c r="J915" s="381">
        <v>0.04</v>
      </c>
    </row>
    <row r="916" spans="1:10" ht="24" customHeight="1">
      <c r="A916" s="377" t="s">
        <v>12664</v>
      </c>
      <c r="B916" s="378" t="s">
        <v>13052</v>
      </c>
      <c r="C916" s="377" t="s">
        <v>9</v>
      </c>
      <c r="D916" s="377" t="s">
        <v>13053</v>
      </c>
      <c r="E916" s="518" t="s">
        <v>12693</v>
      </c>
      <c r="F916" s="518"/>
      <c r="G916" s="379" t="s">
        <v>27</v>
      </c>
      <c r="H916" s="380">
        <v>1.4999999999999999E-2</v>
      </c>
      <c r="I916" s="381">
        <v>72.17</v>
      </c>
      <c r="J916" s="381">
        <v>1.08</v>
      </c>
    </row>
    <row r="917" spans="1:10" ht="25.5">
      <c r="A917" s="382"/>
      <c r="B917" s="382"/>
      <c r="C917" s="382"/>
      <c r="D917" s="382"/>
      <c r="E917" s="382" t="s">
        <v>12679</v>
      </c>
      <c r="F917" s="383">
        <v>1.3256546778224492</v>
      </c>
      <c r="G917" s="382" t="s">
        <v>12680</v>
      </c>
      <c r="H917" s="383">
        <v>1.1100000000000001</v>
      </c>
      <c r="I917" s="382" t="s">
        <v>12681</v>
      </c>
      <c r="J917" s="383">
        <v>2.44</v>
      </c>
    </row>
    <row r="918" spans="1:10" ht="13.5" thickBot="1">
      <c r="A918" s="382"/>
      <c r="B918" s="382"/>
      <c r="C918" s="382"/>
      <c r="D918" s="382"/>
      <c r="E918" s="382" t="s">
        <v>12682</v>
      </c>
      <c r="F918" s="383">
        <v>2.5299999999999998</v>
      </c>
      <c r="G918" s="382"/>
      <c r="H918" s="515" t="s">
        <v>12683</v>
      </c>
      <c r="I918" s="515"/>
      <c r="J918" s="383">
        <v>11.49</v>
      </c>
    </row>
    <row r="919" spans="1:10" ht="0.95" customHeight="1" thickTop="1">
      <c r="A919" s="384"/>
      <c r="B919" s="384"/>
      <c r="C919" s="384"/>
      <c r="D919" s="384"/>
      <c r="E919" s="384"/>
      <c r="F919" s="384"/>
      <c r="G919" s="384"/>
      <c r="H919" s="384"/>
      <c r="I919" s="384"/>
      <c r="J919" s="384"/>
    </row>
    <row r="920" spans="1:10" ht="18" customHeight="1">
      <c r="A920" s="364" t="s">
        <v>13200</v>
      </c>
      <c r="B920" s="365" t="s">
        <v>12651</v>
      </c>
      <c r="C920" s="364" t="s">
        <v>12652</v>
      </c>
      <c r="D920" s="364" t="s">
        <v>12653</v>
      </c>
      <c r="E920" s="516" t="s">
        <v>12654</v>
      </c>
      <c r="F920" s="516"/>
      <c r="G920" s="366" t="s">
        <v>12655</v>
      </c>
      <c r="H920" s="365" t="s">
        <v>12656</v>
      </c>
      <c r="I920" s="365" t="s">
        <v>12657</v>
      </c>
      <c r="J920" s="365" t="s">
        <v>12658</v>
      </c>
    </row>
    <row r="921" spans="1:10" ht="48" customHeight="1">
      <c r="A921" s="367" t="s">
        <v>12659</v>
      </c>
      <c r="B921" s="368" t="s">
        <v>13201</v>
      </c>
      <c r="C921" s="367" t="s">
        <v>9</v>
      </c>
      <c r="D921" s="367" t="s">
        <v>1516</v>
      </c>
      <c r="E921" s="517" t="s">
        <v>13008</v>
      </c>
      <c r="F921" s="517"/>
      <c r="G921" s="369" t="s">
        <v>27</v>
      </c>
      <c r="H921" s="370">
        <v>1</v>
      </c>
      <c r="I921" s="371">
        <v>5.99</v>
      </c>
      <c r="J921" s="371">
        <v>5.99</v>
      </c>
    </row>
    <row r="922" spans="1:10" ht="24" customHeight="1">
      <c r="A922" s="372" t="s">
        <v>12662</v>
      </c>
      <c r="B922" s="373" t="s">
        <v>13009</v>
      </c>
      <c r="C922" s="372" t="s">
        <v>9</v>
      </c>
      <c r="D922" s="372" t="s">
        <v>1055</v>
      </c>
      <c r="E922" s="519" t="s">
        <v>12661</v>
      </c>
      <c r="F922" s="519"/>
      <c r="G922" s="374" t="s">
        <v>19</v>
      </c>
      <c r="H922" s="375">
        <v>0.1</v>
      </c>
      <c r="I922" s="376">
        <v>13.48</v>
      </c>
      <c r="J922" s="376">
        <v>1.34</v>
      </c>
    </row>
    <row r="923" spans="1:10" ht="24" customHeight="1">
      <c r="A923" s="372" t="s">
        <v>12662</v>
      </c>
      <c r="B923" s="373" t="s">
        <v>12805</v>
      </c>
      <c r="C923" s="372" t="s">
        <v>9</v>
      </c>
      <c r="D923" s="372" t="s">
        <v>38</v>
      </c>
      <c r="E923" s="519" t="s">
        <v>12661</v>
      </c>
      <c r="F923" s="519"/>
      <c r="G923" s="374" t="s">
        <v>19</v>
      </c>
      <c r="H923" s="375">
        <v>0.1</v>
      </c>
      <c r="I923" s="376">
        <v>17.66</v>
      </c>
      <c r="J923" s="376">
        <v>1.76</v>
      </c>
    </row>
    <row r="924" spans="1:10" ht="24" customHeight="1">
      <c r="A924" s="377" t="s">
        <v>12664</v>
      </c>
      <c r="B924" s="378" t="s">
        <v>13046</v>
      </c>
      <c r="C924" s="377" t="s">
        <v>9</v>
      </c>
      <c r="D924" s="377" t="s">
        <v>13047</v>
      </c>
      <c r="E924" s="518" t="s">
        <v>12693</v>
      </c>
      <c r="F924" s="518"/>
      <c r="G924" s="379" t="s">
        <v>27</v>
      </c>
      <c r="H924" s="380">
        <v>9.9000000000000008E-3</v>
      </c>
      <c r="I924" s="381">
        <v>83.11</v>
      </c>
      <c r="J924" s="381">
        <v>0.82</v>
      </c>
    </row>
    <row r="925" spans="1:10" ht="24" customHeight="1">
      <c r="A925" s="377" t="s">
        <v>12664</v>
      </c>
      <c r="B925" s="378" t="s">
        <v>13202</v>
      </c>
      <c r="C925" s="377" t="s">
        <v>9</v>
      </c>
      <c r="D925" s="377" t="s">
        <v>13203</v>
      </c>
      <c r="E925" s="518" t="s">
        <v>12693</v>
      </c>
      <c r="F925" s="518"/>
      <c r="G925" s="379" t="s">
        <v>27</v>
      </c>
      <c r="H925" s="380">
        <v>1</v>
      </c>
      <c r="I925" s="381">
        <v>0.95</v>
      </c>
      <c r="J925" s="381">
        <v>0.95</v>
      </c>
    </row>
    <row r="926" spans="1:10" ht="24" customHeight="1">
      <c r="A926" s="377" t="s">
        <v>12664</v>
      </c>
      <c r="B926" s="378" t="s">
        <v>13048</v>
      </c>
      <c r="C926" s="377" t="s">
        <v>9</v>
      </c>
      <c r="D926" s="377" t="s">
        <v>13049</v>
      </c>
      <c r="E926" s="518" t="s">
        <v>12693</v>
      </c>
      <c r="F926" s="518"/>
      <c r="G926" s="379" t="s">
        <v>27</v>
      </c>
      <c r="H926" s="380">
        <v>2.1000000000000001E-2</v>
      </c>
      <c r="I926" s="381">
        <v>2.2000000000000002</v>
      </c>
      <c r="J926" s="381">
        <v>0.04</v>
      </c>
    </row>
    <row r="927" spans="1:10" ht="24" customHeight="1">
      <c r="A927" s="377" t="s">
        <v>12664</v>
      </c>
      <c r="B927" s="378" t="s">
        <v>13052</v>
      </c>
      <c r="C927" s="377" t="s">
        <v>9</v>
      </c>
      <c r="D927" s="377" t="s">
        <v>13053</v>
      </c>
      <c r="E927" s="518" t="s">
        <v>12693</v>
      </c>
      <c r="F927" s="518"/>
      <c r="G927" s="379" t="s">
        <v>27</v>
      </c>
      <c r="H927" s="380">
        <v>1.4999999999999999E-2</v>
      </c>
      <c r="I927" s="381">
        <v>72.17</v>
      </c>
      <c r="J927" s="381">
        <v>1.08</v>
      </c>
    </row>
    <row r="928" spans="1:10" ht="25.5">
      <c r="A928" s="382"/>
      <c r="B928" s="382"/>
      <c r="C928" s="382"/>
      <c r="D928" s="382"/>
      <c r="E928" s="382" t="s">
        <v>12679</v>
      </c>
      <c r="F928" s="383">
        <v>1.3256546778224492</v>
      </c>
      <c r="G928" s="382" t="s">
        <v>12680</v>
      </c>
      <c r="H928" s="383">
        <v>1.1100000000000001</v>
      </c>
      <c r="I928" s="382" t="s">
        <v>12681</v>
      </c>
      <c r="J928" s="383">
        <v>2.44</v>
      </c>
    </row>
    <row r="929" spans="1:10" ht="13.5" thickBot="1">
      <c r="A929" s="382"/>
      <c r="B929" s="382"/>
      <c r="C929" s="382"/>
      <c r="D929" s="382"/>
      <c r="E929" s="382" t="s">
        <v>12682</v>
      </c>
      <c r="F929" s="383">
        <v>1.69</v>
      </c>
      <c r="G929" s="382"/>
      <c r="H929" s="515" t="s">
        <v>12683</v>
      </c>
      <c r="I929" s="515"/>
      <c r="J929" s="383">
        <v>7.68</v>
      </c>
    </row>
    <row r="930" spans="1:10" ht="0.95" customHeight="1" thickTop="1">
      <c r="A930" s="384"/>
      <c r="B930" s="384"/>
      <c r="C930" s="384"/>
      <c r="D930" s="384"/>
      <c r="E930" s="384"/>
      <c r="F930" s="384"/>
      <c r="G930" s="384"/>
      <c r="H930" s="384"/>
      <c r="I930" s="384"/>
      <c r="J930" s="384"/>
    </row>
    <row r="931" spans="1:10" ht="18" customHeight="1">
      <c r="A931" s="364" t="s">
        <v>13204</v>
      </c>
      <c r="B931" s="365" t="s">
        <v>12651</v>
      </c>
      <c r="C931" s="364" t="s">
        <v>12652</v>
      </c>
      <c r="D931" s="364" t="s">
        <v>12653</v>
      </c>
      <c r="E931" s="516" t="s">
        <v>12654</v>
      </c>
      <c r="F931" s="516"/>
      <c r="G931" s="366" t="s">
        <v>12655</v>
      </c>
      <c r="H931" s="365" t="s">
        <v>12656</v>
      </c>
      <c r="I931" s="365" t="s">
        <v>12657</v>
      </c>
      <c r="J931" s="365" t="s">
        <v>12658</v>
      </c>
    </row>
    <row r="932" spans="1:10" ht="48" customHeight="1">
      <c r="A932" s="367" t="s">
        <v>12659</v>
      </c>
      <c r="B932" s="368" t="s">
        <v>13205</v>
      </c>
      <c r="C932" s="367" t="s">
        <v>9</v>
      </c>
      <c r="D932" s="367" t="s">
        <v>1522</v>
      </c>
      <c r="E932" s="517" t="s">
        <v>13008</v>
      </c>
      <c r="F932" s="517"/>
      <c r="G932" s="369" t="s">
        <v>27</v>
      </c>
      <c r="H932" s="370">
        <v>1</v>
      </c>
      <c r="I932" s="371">
        <v>10.57</v>
      </c>
      <c r="J932" s="371">
        <v>10.57</v>
      </c>
    </row>
    <row r="933" spans="1:10" ht="24" customHeight="1">
      <c r="A933" s="372" t="s">
        <v>12662</v>
      </c>
      <c r="B933" s="373" t="s">
        <v>13009</v>
      </c>
      <c r="C933" s="372" t="s">
        <v>9</v>
      </c>
      <c r="D933" s="372" t="s">
        <v>1055</v>
      </c>
      <c r="E933" s="519" t="s">
        <v>12661</v>
      </c>
      <c r="F933" s="519"/>
      <c r="G933" s="374" t="s">
        <v>19</v>
      </c>
      <c r="H933" s="375">
        <v>0.13</v>
      </c>
      <c r="I933" s="376">
        <v>13.48</v>
      </c>
      <c r="J933" s="376">
        <v>1.75</v>
      </c>
    </row>
    <row r="934" spans="1:10" ht="24" customHeight="1">
      <c r="A934" s="372" t="s">
        <v>12662</v>
      </c>
      <c r="B934" s="373" t="s">
        <v>12805</v>
      </c>
      <c r="C934" s="372" t="s">
        <v>9</v>
      </c>
      <c r="D934" s="372" t="s">
        <v>38</v>
      </c>
      <c r="E934" s="519" t="s">
        <v>12661</v>
      </c>
      <c r="F934" s="519"/>
      <c r="G934" s="374" t="s">
        <v>19</v>
      </c>
      <c r="H934" s="375">
        <v>0.13</v>
      </c>
      <c r="I934" s="376">
        <v>17.66</v>
      </c>
      <c r="J934" s="376">
        <v>2.29</v>
      </c>
    </row>
    <row r="935" spans="1:10" ht="24" customHeight="1">
      <c r="A935" s="377" t="s">
        <v>12664</v>
      </c>
      <c r="B935" s="378" t="s">
        <v>13206</v>
      </c>
      <c r="C935" s="377" t="s">
        <v>9</v>
      </c>
      <c r="D935" s="377" t="s">
        <v>13207</v>
      </c>
      <c r="E935" s="518" t="s">
        <v>12693</v>
      </c>
      <c r="F935" s="518"/>
      <c r="G935" s="379" t="s">
        <v>27</v>
      </c>
      <c r="H935" s="380">
        <v>1</v>
      </c>
      <c r="I935" s="381">
        <v>3.08</v>
      </c>
      <c r="J935" s="381">
        <v>3.08</v>
      </c>
    </row>
    <row r="936" spans="1:10" ht="24" customHeight="1">
      <c r="A936" s="377" t="s">
        <v>12664</v>
      </c>
      <c r="B936" s="378" t="s">
        <v>13208</v>
      </c>
      <c r="C936" s="377" t="s">
        <v>9</v>
      </c>
      <c r="D936" s="377" t="s">
        <v>13209</v>
      </c>
      <c r="E936" s="518" t="s">
        <v>12693</v>
      </c>
      <c r="F936" s="518"/>
      <c r="G936" s="379" t="s">
        <v>27</v>
      </c>
      <c r="H936" s="380">
        <v>1</v>
      </c>
      <c r="I936" s="381">
        <v>2.85</v>
      </c>
      <c r="J936" s="381">
        <v>2.85</v>
      </c>
    </row>
    <row r="937" spans="1:10" ht="36" customHeight="1">
      <c r="A937" s="377" t="s">
        <v>12664</v>
      </c>
      <c r="B937" s="378" t="s">
        <v>13194</v>
      </c>
      <c r="C937" s="377" t="s">
        <v>9</v>
      </c>
      <c r="D937" s="377" t="s">
        <v>13195</v>
      </c>
      <c r="E937" s="518" t="s">
        <v>12693</v>
      </c>
      <c r="F937" s="518"/>
      <c r="G937" s="379" t="s">
        <v>27</v>
      </c>
      <c r="H937" s="380">
        <v>0.02</v>
      </c>
      <c r="I937" s="381">
        <v>30.43</v>
      </c>
      <c r="J937" s="381">
        <v>0.6</v>
      </c>
    </row>
    <row r="938" spans="1:10" ht="25.5">
      <c r="A938" s="382"/>
      <c r="B938" s="382"/>
      <c r="C938" s="382"/>
      <c r="D938" s="382"/>
      <c r="E938" s="382" t="s">
        <v>12679</v>
      </c>
      <c r="F938" s="383">
        <v>1.7168314679995653</v>
      </c>
      <c r="G938" s="382" t="s">
        <v>12680</v>
      </c>
      <c r="H938" s="383">
        <v>1.44</v>
      </c>
      <c r="I938" s="382" t="s">
        <v>12681</v>
      </c>
      <c r="J938" s="383">
        <v>3.16</v>
      </c>
    </row>
    <row r="939" spans="1:10" ht="13.5" thickBot="1">
      <c r="A939" s="382"/>
      <c r="B939" s="382"/>
      <c r="C939" s="382"/>
      <c r="D939" s="382"/>
      <c r="E939" s="382" t="s">
        <v>12682</v>
      </c>
      <c r="F939" s="383">
        <v>2.98</v>
      </c>
      <c r="G939" s="382"/>
      <c r="H939" s="515" t="s">
        <v>12683</v>
      </c>
      <c r="I939" s="515"/>
      <c r="J939" s="383">
        <v>13.55</v>
      </c>
    </row>
    <row r="940" spans="1:10" ht="0.95" customHeight="1" thickTop="1">
      <c r="A940" s="384"/>
      <c r="B940" s="384"/>
      <c r="C940" s="384"/>
      <c r="D940" s="384"/>
      <c r="E940" s="384"/>
      <c r="F940" s="384"/>
      <c r="G940" s="384"/>
      <c r="H940" s="384"/>
      <c r="I940" s="384"/>
      <c r="J940" s="384"/>
    </row>
    <row r="941" spans="1:10" ht="18" customHeight="1">
      <c r="A941" s="364" t="s">
        <v>13210</v>
      </c>
      <c r="B941" s="365" t="s">
        <v>12651</v>
      </c>
      <c r="C941" s="364" t="s">
        <v>12652</v>
      </c>
      <c r="D941" s="364" t="s">
        <v>12653</v>
      </c>
      <c r="E941" s="516" t="s">
        <v>12654</v>
      </c>
      <c r="F941" s="516"/>
      <c r="G941" s="366" t="s">
        <v>12655</v>
      </c>
      <c r="H941" s="365" t="s">
        <v>12656</v>
      </c>
      <c r="I941" s="365" t="s">
        <v>12657</v>
      </c>
      <c r="J941" s="365" t="s">
        <v>12658</v>
      </c>
    </row>
    <row r="942" spans="1:10" ht="48" customHeight="1">
      <c r="A942" s="367" t="s">
        <v>12659</v>
      </c>
      <c r="B942" s="368" t="s">
        <v>13211</v>
      </c>
      <c r="C942" s="367" t="s">
        <v>9</v>
      </c>
      <c r="D942" s="367" t="s">
        <v>1529</v>
      </c>
      <c r="E942" s="517" t="s">
        <v>13008</v>
      </c>
      <c r="F942" s="517"/>
      <c r="G942" s="369" t="s">
        <v>27</v>
      </c>
      <c r="H942" s="370">
        <v>1</v>
      </c>
      <c r="I942" s="371">
        <v>17.920000000000002</v>
      </c>
      <c r="J942" s="371">
        <v>17.920000000000002</v>
      </c>
    </row>
    <row r="943" spans="1:10" ht="24" customHeight="1">
      <c r="A943" s="372" t="s">
        <v>12662</v>
      </c>
      <c r="B943" s="373" t="s">
        <v>13009</v>
      </c>
      <c r="C943" s="372" t="s">
        <v>9</v>
      </c>
      <c r="D943" s="372" t="s">
        <v>1055</v>
      </c>
      <c r="E943" s="519" t="s">
        <v>12661</v>
      </c>
      <c r="F943" s="519"/>
      <c r="G943" s="374" t="s">
        <v>19</v>
      </c>
      <c r="H943" s="375">
        <v>0.19</v>
      </c>
      <c r="I943" s="376">
        <v>13.48</v>
      </c>
      <c r="J943" s="376">
        <v>2.56</v>
      </c>
    </row>
    <row r="944" spans="1:10" ht="24" customHeight="1">
      <c r="A944" s="372" t="s">
        <v>12662</v>
      </c>
      <c r="B944" s="373" t="s">
        <v>12805</v>
      </c>
      <c r="C944" s="372" t="s">
        <v>9</v>
      </c>
      <c r="D944" s="372" t="s">
        <v>38</v>
      </c>
      <c r="E944" s="519" t="s">
        <v>12661</v>
      </c>
      <c r="F944" s="519"/>
      <c r="G944" s="374" t="s">
        <v>19</v>
      </c>
      <c r="H944" s="375">
        <v>0.19</v>
      </c>
      <c r="I944" s="376">
        <v>17.66</v>
      </c>
      <c r="J944" s="376">
        <v>3.35</v>
      </c>
    </row>
    <row r="945" spans="1:10" ht="24" customHeight="1">
      <c r="A945" s="377" t="s">
        <v>12664</v>
      </c>
      <c r="B945" s="378" t="s">
        <v>13212</v>
      </c>
      <c r="C945" s="377" t="s">
        <v>9</v>
      </c>
      <c r="D945" s="377" t="s">
        <v>13213</v>
      </c>
      <c r="E945" s="518" t="s">
        <v>12693</v>
      </c>
      <c r="F945" s="518"/>
      <c r="G945" s="379" t="s">
        <v>27</v>
      </c>
      <c r="H945" s="380">
        <v>1</v>
      </c>
      <c r="I945" s="381">
        <v>4.34</v>
      </c>
      <c r="J945" s="381">
        <v>4.34</v>
      </c>
    </row>
    <row r="946" spans="1:10" ht="24" customHeight="1">
      <c r="A946" s="377" t="s">
        <v>12664</v>
      </c>
      <c r="B946" s="378" t="s">
        <v>13214</v>
      </c>
      <c r="C946" s="377" t="s">
        <v>9</v>
      </c>
      <c r="D946" s="377" t="s">
        <v>13215</v>
      </c>
      <c r="E946" s="518" t="s">
        <v>12693</v>
      </c>
      <c r="F946" s="518"/>
      <c r="G946" s="379" t="s">
        <v>27</v>
      </c>
      <c r="H946" s="380">
        <v>1</v>
      </c>
      <c r="I946" s="381">
        <v>6.76</v>
      </c>
      <c r="J946" s="381">
        <v>6.76</v>
      </c>
    </row>
    <row r="947" spans="1:10" ht="36" customHeight="1">
      <c r="A947" s="377" t="s">
        <v>12664</v>
      </c>
      <c r="B947" s="378" t="s">
        <v>13194</v>
      </c>
      <c r="C947" s="377" t="s">
        <v>9</v>
      </c>
      <c r="D947" s="377" t="s">
        <v>13195</v>
      </c>
      <c r="E947" s="518" t="s">
        <v>12693</v>
      </c>
      <c r="F947" s="518"/>
      <c r="G947" s="379" t="s">
        <v>27</v>
      </c>
      <c r="H947" s="380">
        <v>0.03</v>
      </c>
      <c r="I947" s="381">
        <v>30.43</v>
      </c>
      <c r="J947" s="381">
        <v>0.91</v>
      </c>
    </row>
    <row r="948" spans="1:10" ht="25.5">
      <c r="A948" s="382"/>
      <c r="B948" s="382"/>
      <c r="C948" s="382"/>
      <c r="D948" s="382"/>
      <c r="E948" s="382" t="s">
        <v>12679</v>
      </c>
      <c r="F948" s="383">
        <v>2.5154840812778443</v>
      </c>
      <c r="G948" s="382" t="s">
        <v>12680</v>
      </c>
      <c r="H948" s="383">
        <v>2.11</v>
      </c>
      <c r="I948" s="382" t="s">
        <v>12681</v>
      </c>
      <c r="J948" s="383">
        <v>4.63</v>
      </c>
    </row>
    <row r="949" spans="1:10" ht="13.5" thickBot="1">
      <c r="A949" s="382"/>
      <c r="B949" s="382"/>
      <c r="C949" s="382"/>
      <c r="D949" s="382"/>
      <c r="E949" s="382" t="s">
        <v>12682</v>
      </c>
      <c r="F949" s="383">
        <v>5.0599999999999996</v>
      </c>
      <c r="G949" s="382"/>
      <c r="H949" s="515" t="s">
        <v>12683</v>
      </c>
      <c r="I949" s="515"/>
      <c r="J949" s="383">
        <v>22.98</v>
      </c>
    </row>
    <row r="950" spans="1:10" ht="0.95" customHeight="1" thickTop="1">
      <c r="A950" s="384"/>
      <c r="B950" s="384"/>
      <c r="C950" s="384"/>
      <c r="D950" s="384"/>
      <c r="E950" s="384"/>
      <c r="F950" s="384"/>
      <c r="G950" s="384"/>
      <c r="H950" s="384"/>
      <c r="I950" s="384"/>
      <c r="J950" s="384"/>
    </row>
    <row r="951" spans="1:10" ht="18" customHeight="1">
      <c r="A951" s="364" t="s">
        <v>13216</v>
      </c>
      <c r="B951" s="365" t="s">
        <v>12651</v>
      </c>
      <c r="C951" s="364" t="s">
        <v>12652</v>
      </c>
      <c r="D951" s="364" t="s">
        <v>12653</v>
      </c>
      <c r="E951" s="516" t="s">
        <v>12654</v>
      </c>
      <c r="F951" s="516"/>
      <c r="G951" s="366" t="s">
        <v>12655</v>
      </c>
      <c r="H951" s="365" t="s">
        <v>12656</v>
      </c>
      <c r="I951" s="365" t="s">
        <v>12657</v>
      </c>
      <c r="J951" s="365" t="s">
        <v>12658</v>
      </c>
    </row>
    <row r="952" spans="1:10" ht="48" customHeight="1">
      <c r="A952" s="367" t="s">
        <v>12659</v>
      </c>
      <c r="B952" s="368" t="s">
        <v>13217</v>
      </c>
      <c r="C952" s="367" t="s">
        <v>9</v>
      </c>
      <c r="D952" s="367" t="s">
        <v>1532</v>
      </c>
      <c r="E952" s="517" t="s">
        <v>13008</v>
      </c>
      <c r="F952" s="517"/>
      <c r="G952" s="369" t="s">
        <v>27</v>
      </c>
      <c r="H952" s="370">
        <v>1</v>
      </c>
      <c r="I952" s="371">
        <v>22.19</v>
      </c>
      <c r="J952" s="371">
        <v>22.19</v>
      </c>
    </row>
    <row r="953" spans="1:10" ht="24" customHeight="1">
      <c r="A953" s="372" t="s">
        <v>12662</v>
      </c>
      <c r="B953" s="373" t="s">
        <v>13009</v>
      </c>
      <c r="C953" s="372" t="s">
        <v>9</v>
      </c>
      <c r="D953" s="372" t="s">
        <v>1055</v>
      </c>
      <c r="E953" s="519" t="s">
        <v>12661</v>
      </c>
      <c r="F953" s="519"/>
      <c r="G953" s="374" t="s">
        <v>19</v>
      </c>
      <c r="H953" s="375">
        <v>0.25</v>
      </c>
      <c r="I953" s="376">
        <v>13.48</v>
      </c>
      <c r="J953" s="376">
        <v>3.37</v>
      </c>
    </row>
    <row r="954" spans="1:10" ht="24" customHeight="1">
      <c r="A954" s="372" t="s">
        <v>12662</v>
      </c>
      <c r="B954" s="373" t="s">
        <v>12805</v>
      </c>
      <c r="C954" s="372" t="s">
        <v>9</v>
      </c>
      <c r="D954" s="372" t="s">
        <v>38</v>
      </c>
      <c r="E954" s="519" t="s">
        <v>12661</v>
      </c>
      <c r="F954" s="519"/>
      <c r="G954" s="374" t="s">
        <v>19</v>
      </c>
      <c r="H954" s="375">
        <v>0.25</v>
      </c>
      <c r="I954" s="376">
        <v>17.66</v>
      </c>
      <c r="J954" s="376">
        <v>4.41</v>
      </c>
    </row>
    <row r="955" spans="1:10" ht="24" customHeight="1">
      <c r="A955" s="377" t="s">
        <v>12664</v>
      </c>
      <c r="B955" s="378" t="s">
        <v>13190</v>
      </c>
      <c r="C955" s="377" t="s">
        <v>9</v>
      </c>
      <c r="D955" s="377" t="s">
        <v>13191</v>
      </c>
      <c r="E955" s="518" t="s">
        <v>12693</v>
      </c>
      <c r="F955" s="518"/>
      <c r="G955" s="379" t="s">
        <v>27</v>
      </c>
      <c r="H955" s="380">
        <v>1</v>
      </c>
      <c r="I955" s="381">
        <v>5.45</v>
      </c>
      <c r="J955" s="381">
        <v>5.45</v>
      </c>
    </row>
    <row r="956" spans="1:10" ht="24" customHeight="1">
      <c r="A956" s="377" t="s">
        <v>12664</v>
      </c>
      <c r="B956" s="378" t="s">
        <v>13218</v>
      </c>
      <c r="C956" s="377" t="s">
        <v>9</v>
      </c>
      <c r="D956" s="377" t="s">
        <v>13219</v>
      </c>
      <c r="E956" s="518" t="s">
        <v>12693</v>
      </c>
      <c r="F956" s="518"/>
      <c r="G956" s="379" t="s">
        <v>27</v>
      </c>
      <c r="H956" s="380">
        <v>1</v>
      </c>
      <c r="I956" s="381">
        <v>7.57</v>
      </c>
      <c r="J956" s="381">
        <v>7.57</v>
      </c>
    </row>
    <row r="957" spans="1:10" ht="36" customHeight="1">
      <c r="A957" s="377" t="s">
        <v>12664</v>
      </c>
      <c r="B957" s="378" t="s">
        <v>13194</v>
      </c>
      <c r="C957" s="377" t="s">
        <v>9</v>
      </c>
      <c r="D957" s="377" t="s">
        <v>13195</v>
      </c>
      <c r="E957" s="518" t="s">
        <v>12693</v>
      </c>
      <c r="F957" s="518"/>
      <c r="G957" s="379" t="s">
        <v>27</v>
      </c>
      <c r="H957" s="380">
        <v>4.5999999999999999E-2</v>
      </c>
      <c r="I957" s="381">
        <v>30.43</v>
      </c>
      <c r="J957" s="381">
        <v>1.39</v>
      </c>
    </row>
    <row r="958" spans="1:10" ht="25.5">
      <c r="A958" s="382"/>
      <c r="B958" s="382"/>
      <c r="C958" s="382"/>
      <c r="D958" s="382"/>
      <c r="E958" s="382" t="s">
        <v>12679</v>
      </c>
      <c r="F958" s="383">
        <v>3.3141366945561228</v>
      </c>
      <c r="G958" s="382" t="s">
        <v>12680</v>
      </c>
      <c r="H958" s="383">
        <v>2.79</v>
      </c>
      <c r="I958" s="382" t="s">
        <v>12681</v>
      </c>
      <c r="J958" s="383">
        <v>6.1</v>
      </c>
    </row>
    <row r="959" spans="1:10" ht="13.5" thickBot="1">
      <c r="A959" s="382"/>
      <c r="B959" s="382"/>
      <c r="C959" s="382"/>
      <c r="D959" s="382"/>
      <c r="E959" s="382" t="s">
        <v>12682</v>
      </c>
      <c r="F959" s="383">
        <v>6.26</v>
      </c>
      <c r="G959" s="382"/>
      <c r="H959" s="515" t="s">
        <v>12683</v>
      </c>
      <c r="I959" s="515"/>
      <c r="J959" s="383">
        <v>28.45</v>
      </c>
    </row>
    <row r="960" spans="1:10" ht="0.95" customHeight="1" thickTop="1">
      <c r="A960" s="384"/>
      <c r="B960" s="384"/>
      <c r="C960" s="384"/>
      <c r="D960" s="384"/>
      <c r="E960" s="384"/>
      <c r="F960" s="384"/>
      <c r="G960" s="384"/>
      <c r="H960" s="384"/>
      <c r="I960" s="384"/>
      <c r="J960" s="384"/>
    </row>
    <row r="961" spans="1:10" ht="18" customHeight="1">
      <c r="A961" s="364" t="s">
        <v>13220</v>
      </c>
      <c r="B961" s="365" t="s">
        <v>12651</v>
      </c>
      <c r="C961" s="364" t="s">
        <v>12652</v>
      </c>
      <c r="D961" s="364" t="s">
        <v>12653</v>
      </c>
      <c r="E961" s="516" t="s">
        <v>12654</v>
      </c>
      <c r="F961" s="516"/>
      <c r="G961" s="366" t="s">
        <v>12655</v>
      </c>
      <c r="H961" s="365" t="s">
        <v>12656</v>
      </c>
      <c r="I961" s="365" t="s">
        <v>12657</v>
      </c>
      <c r="J961" s="365" t="s">
        <v>12658</v>
      </c>
    </row>
    <row r="962" spans="1:10" ht="48" customHeight="1">
      <c r="A962" s="367" t="s">
        <v>12659</v>
      </c>
      <c r="B962" s="368" t="s">
        <v>13221</v>
      </c>
      <c r="C962" s="367" t="s">
        <v>9</v>
      </c>
      <c r="D962" s="367" t="s">
        <v>5754</v>
      </c>
      <c r="E962" s="517" t="s">
        <v>13008</v>
      </c>
      <c r="F962" s="517"/>
      <c r="G962" s="369" t="s">
        <v>27</v>
      </c>
      <c r="H962" s="370">
        <v>1</v>
      </c>
      <c r="I962" s="371">
        <v>51.92</v>
      </c>
      <c r="J962" s="371">
        <v>51.92</v>
      </c>
    </row>
    <row r="963" spans="1:10" ht="24" customHeight="1">
      <c r="A963" s="372" t="s">
        <v>12662</v>
      </c>
      <c r="B963" s="373" t="s">
        <v>13009</v>
      </c>
      <c r="C963" s="372" t="s">
        <v>9</v>
      </c>
      <c r="D963" s="372" t="s">
        <v>1055</v>
      </c>
      <c r="E963" s="519" t="s">
        <v>12661</v>
      </c>
      <c r="F963" s="519"/>
      <c r="G963" s="374" t="s">
        <v>19</v>
      </c>
      <c r="H963" s="375">
        <v>0.873</v>
      </c>
      <c r="I963" s="376">
        <v>13.48</v>
      </c>
      <c r="J963" s="376">
        <v>11.76</v>
      </c>
    </row>
    <row r="964" spans="1:10" ht="24" customHeight="1">
      <c r="A964" s="372" t="s">
        <v>12662</v>
      </c>
      <c r="B964" s="373" t="s">
        <v>12805</v>
      </c>
      <c r="C964" s="372" t="s">
        <v>9</v>
      </c>
      <c r="D964" s="372" t="s">
        <v>38</v>
      </c>
      <c r="E964" s="519" t="s">
        <v>12661</v>
      </c>
      <c r="F964" s="519"/>
      <c r="G964" s="374" t="s">
        <v>19</v>
      </c>
      <c r="H964" s="375">
        <v>0.873</v>
      </c>
      <c r="I964" s="376">
        <v>17.66</v>
      </c>
      <c r="J964" s="376">
        <v>15.41</v>
      </c>
    </row>
    <row r="965" spans="1:10" ht="24" customHeight="1">
      <c r="A965" s="377" t="s">
        <v>12664</v>
      </c>
      <c r="B965" s="378" t="s">
        <v>13222</v>
      </c>
      <c r="C965" s="377" t="s">
        <v>9</v>
      </c>
      <c r="D965" s="377" t="s">
        <v>13223</v>
      </c>
      <c r="E965" s="518" t="s">
        <v>12693</v>
      </c>
      <c r="F965" s="518"/>
      <c r="G965" s="379" t="s">
        <v>27</v>
      </c>
      <c r="H965" s="380">
        <v>1</v>
      </c>
      <c r="I965" s="381">
        <v>24.34</v>
      </c>
      <c r="J965" s="381">
        <v>24.34</v>
      </c>
    </row>
    <row r="966" spans="1:10" ht="24" customHeight="1">
      <c r="A966" s="377" t="s">
        <v>12664</v>
      </c>
      <c r="B966" s="378" t="s">
        <v>13010</v>
      </c>
      <c r="C966" s="377" t="s">
        <v>9</v>
      </c>
      <c r="D966" s="377" t="s">
        <v>13011</v>
      </c>
      <c r="E966" s="518" t="s">
        <v>12693</v>
      </c>
      <c r="F966" s="518"/>
      <c r="G966" s="379" t="s">
        <v>27</v>
      </c>
      <c r="H966" s="380">
        <v>1.7000000000000001E-2</v>
      </c>
      <c r="I966" s="381">
        <v>18.440000000000001</v>
      </c>
      <c r="J966" s="381">
        <v>0.31</v>
      </c>
    </row>
    <row r="967" spans="1:10" ht="24" customHeight="1">
      <c r="A967" s="377" t="s">
        <v>12664</v>
      </c>
      <c r="B967" s="378" t="s">
        <v>12925</v>
      </c>
      <c r="C967" s="377" t="s">
        <v>9</v>
      </c>
      <c r="D967" s="377" t="s">
        <v>12926</v>
      </c>
      <c r="E967" s="518" t="s">
        <v>12693</v>
      </c>
      <c r="F967" s="518"/>
      <c r="G967" s="379" t="s">
        <v>44</v>
      </c>
      <c r="H967" s="380">
        <v>4.0000000000000001E-3</v>
      </c>
      <c r="I967" s="381">
        <v>26.96</v>
      </c>
      <c r="J967" s="381">
        <v>0.1</v>
      </c>
    </row>
    <row r="968" spans="1:10" ht="25.5">
      <c r="A968" s="382"/>
      <c r="B968" s="382"/>
      <c r="C968" s="382"/>
      <c r="D968" s="382"/>
      <c r="E968" s="382" t="s">
        <v>12679</v>
      </c>
      <c r="F968" s="383">
        <v>11.577746387047702</v>
      </c>
      <c r="G968" s="382" t="s">
        <v>12680</v>
      </c>
      <c r="H968" s="383">
        <v>9.73</v>
      </c>
      <c r="I968" s="382" t="s">
        <v>12681</v>
      </c>
      <c r="J968" s="383">
        <v>21.31</v>
      </c>
    </row>
    <row r="969" spans="1:10" ht="13.5" thickBot="1">
      <c r="A969" s="382"/>
      <c r="B969" s="382"/>
      <c r="C969" s="382"/>
      <c r="D969" s="382"/>
      <c r="E969" s="382" t="s">
        <v>12682</v>
      </c>
      <c r="F969" s="383">
        <v>14.66</v>
      </c>
      <c r="G969" s="382"/>
      <c r="H969" s="515" t="s">
        <v>12683</v>
      </c>
      <c r="I969" s="515"/>
      <c r="J969" s="383">
        <v>66.58</v>
      </c>
    </row>
    <row r="970" spans="1:10" ht="0.95" customHeight="1" thickTop="1">
      <c r="A970" s="384"/>
      <c r="B970" s="384"/>
      <c r="C970" s="384"/>
      <c r="D970" s="384"/>
      <c r="E970" s="384"/>
      <c r="F970" s="384"/>
      <c r="G970" s="384"/>
      <c r="H970" s="384"/>
      <c r="I970" s="384"/>
      <c r="J970" s="384"/>
    </row>
    <row r="971" spans="1:10" ht="18" customHeight="1">
      <c r="A971" s="364" t="s">
        <v>13224</v>
      </c>
      <c r="B971" s="365" t="s">
        <v>12651</v>
      </c>
      <c r="C971" s="364" t="s">
        <v>12652</v>
      </c>
      <c r="D971" s="364" t="s">
        <v>12653</v>
      </c>
      <c r="E971" s="516" t="s">
        <v>12654</v>
      </c>
      <c r="F971" s="516"/>
      <c r="G971" s="366" t="s">
        <v>12655</v>
      </c>
      <c r="H971" s="365" t="s">
        <v>12656</v>
      </c>
      <c r="I971" s="365" t="s">
        <v>12657</v>
      </c>
      <c r="J971" s="365" t="s">
        <v>12658</v>
      </c>
    </row>
    <row r="972" spans="1:10" ht="36" customHeight="1">
      <c r="A972" s="367" t="s">
        <v>12659</v>
      </c>
      <c r="B972" s="368" t="s">
        <v>13225</v>
      </c>
      <c r="C972" s="367" t="s">
        <v>9</v>
      </c>
      <c r="D972" s="367" t="s">
        <v>1388</v>
      </c>
      <c r="E972" s="517" t="s">
        <v>13008</v>
      </c>
      <c r="F972" s="517"/>
      <c r="G972" s="369" t="s">
        <v>27</v>
      </c>
      <c r="H972" s="370">
        <v>1</v>
      </c>
      <c r="I972" s="371">
        <v>72.849999999999994</v>
      </c>
      <c r="J972" s="371">
        <v>72.849999999999994</v>
      </c>
    </row>
    <row r="973" spans="1:10" ht="24" customHeight="1">
      <c r="A973" s="372" t="s">
        <v>12662</v>
      </c>
      <c r="B973" s="373" t="s">
        <v>13009</v>
      </c>
      <c r="C973" s="372" t="s">
        <v>9</v>
      </c>
      <c r="D973" s="372" t="s">
        <v>1055</v>
      </c>
      <c r="E973" s="519" t="s">
        <v>12661</v>
      </c>
      <c r="F973" s="519"/>
      <c r="G973" s="374" t="s">
        <v>19</v>
      </c>
      <c r="H973" s="375">
        <v>0.185</v>
      </c>
      <c r="I973" s="376">
        <v>13.48</v>
      </c>
      <c r="J973" s="376">
        <v>2.4900000000000002</v>
      </c>
    </row>
    <row r="974" spans="1:10" ht="24" customHeight="1">
      <c r="A974" s="372" t="s">
        <v>12662</v>
      </c>
      <c r="B974" s="373" t="s">
        <v>12805</v>
      </c>
      <c r="C974" s="372" t="s">
        <v>9</v>
      </c>
      <c r="D974" s="372" t="s">
        <v>38</v>
      </c>
      <c r="E974" s="519" t="s">
        <v>12661</v>
      </c>
      <c r="F974" s="519"/>
      <c r="G974" s="374" t="s">
        <v>19</v>
      </c>
      <c r="H974" s="375">
        <v>0.185</v>
      </c>
      <c r="I974" s="376">
        <v>17.66</v>
      </c>
      <c r="J974" s="376">
        <v>3.26</v>
      </c>
    </row>
    <row r="975" spans="1:10" ht="24" customHeight="1">
      <c r="A975" s="377" t="s">
        <v>12664</v>
      </c>
      <c r="B975" s="378" t="s">
        <v>13190</v>
      </c>
      <c r="C975" s="377" t="s">
        <v>9</v>
      </c>
      <c r="D975" s="377" t="s">
        <v>13191</v>
      </c>
      <c r="E975" s="518" t="s">
        <v>12693</v>
      </c>
      <c r="F975" s="518"/>
      <c r="G975" s="379" t="s">
        <v>27</v>
      </c>
      <c r="H975" s="380">
        <v>2</v>
      </c>
      <c r="I975" s="381">
        <v>5.45</v>
      </c>
      <c r="J975" s="381">
        <v>10.9</v>
      </c>
    </row>
    <row r="976" spans="1:10" ht="24" customHeight="1">
      <c r="A976" s="377" t="s">
        <v>12664</v>
      </c>
      <c r="B976" s="378" t="s">
        <v>13226</v>
      </c>
      <c r="C976" s="377" t="s">
        <v>9</v>
      </c>
      <c r="D976" s="377" t="s">
        <v>13227</v>
      </c>
      <c r="E976" s="518" t="s">
        <v>12693</v>
      </c>
      <c r="F976" s="518"/>
      <c r="G976" s="379" t="s">
        <v>27</v>
      </c>
      <c r="H976" s="380">
        <v>1</v>
      </c>
      <c r="I976" s="381">
        <v>53.41</v>
      </c>
      <c r="J976" s="381">
        <v>53.41</v>
      </c>
    </row>
    <row r="977" spans="1:10" ht="36" customHeight="1">
      <c r="A977" s="377" t="s">
        <v>12664</v>
      </c>
      <c r="B977" s="378" t="s">
        <v>13194</v>
      </c>
      <c r="C977" s="377" t="s">
        <v>9</v>
      </c>
      <c r="D977" s="377" t="s">
        <v>13195</v>
      </c>
      <c r="E977" s="518" t="s">
        <v>12693</v>
      </c>
      <c r="F977" s="518"/>
      <c r="G977" s="379" t="s">
        <v>27</v>
      </c>
      <c r="H977" s="380">
        <v>9.1999999999999998E-2</v>
      </c>
      <c r="I977" s="381">
        <v>30.43</v>
      </c>
      <c r="J977" s="381">
        <v>2.79</v>
      </c>
    </row>
    <row r="978" spans="1:10" ht="25.5">
      <c r="A978" s="382"/>
      <c r="B978" s="382"/>
      <c r="C978" s="382"/>
      <c r="D978" s="382"/>
      <c r="E978" s="382" t="s">
        <v>12679</v>
      </c>
      <c r="F978" s="383">
        <v>2.4502879495816581</v>
      </c>
      <c r="G978" s="382" t="s">
        <v>12680</v>
      </c>
      <c r="H978" s="383">
        <v>2.06</v>
      </c>
      <c r="I978" s="382" t="s">
        <v>12681</v>
      </c>
      <c r="J978" s="383">
        <v>4.51</v>
      </c>
    </row>
    <row r="979" spans="1:10" ht="13.5" thickBot="1">
      <c r="A979" s="382"/>
      <c r="B979" s="382"/>
      <c r="C979" s="382"/>
      <c r="D979" s="382"/>
      <c r="E979" s="382" t="s">
        <v>12682</v>
      </c>
      <c r="F979" s="383">
        <v>20.57</v>
      </c>
      <c r="G979" s="382"/>
      <c r="H979" s="515" t="s">
        <v>12683</v>
      </c>
      <c r="I979" s="515"/>
      <c r="J979" s="383">
        <v>93.42</v>
      </c>
    </row>
    <row r="980" spans="1:10" ht="0.95" customHeight="1" thickTop="1">
      <c r="A980" s="384"/>
      <c r="B980" s="384"/>
      <c r="C980" s="384"/>
      <c r="D980" s="384"/>
      <c r="E980" s="384"/>
      <c r="F980" s="384"/>
      <c r="G980" s="384"/>
      <c r="H980" s="384"/>
      <c r="I980" s="384"/>
      <c r="J980" s="384"/>
    </row>
    <row r="981" spans="1:10" ht="18" customHeight="1">
      <c r="A981" s="364" t="s">
        <v>13228</v>
      </c>
      <c r="B981" s="365" t="s">
        <v>12651</v>
      </c>
      <c r="C981" s="364" t="s">
        <v>12652</v>
      </c>
      <c r="D981" s="364" t="s">
        <v>12653</v>
      </c>
      <c r="E981" s="516" t="s">
        <v>12654</v>
      </c>
      <c r="F981" s="516"/>
      <c r="G981" s="366" t="s">
        <v>12655</v>
      </c>
      <c r="H981" s="365" t="s">
        <v>12656</v>
      </c>
      <c r="I981" s="365" t="s">
        <v>12657</v>
      </c>
      <c r="J981" s="365" t="s">
        <v>12658</v>
      </c>
    </row>
    <row r="982" spans="1:10" ht="48" customHeight="1">
      <c r="A982" s="367" t="s">
        <v>12659</v>
      </c>
      <c r="B982" s="368" t="s">
        <v>13229</v>
      </c>
      <c r="C982" s="367" t="s">
        <v>9</v>
      </c>
      <c r="D982" s="367" t="s">
        <v>1566</v>
      </c>
      <c r="E982" s="517" t="s">
        <v>13008</v>
      </c>
      <c r="F982" s="517"/>
      <c r="G982" s="369" t="s">
        <v>27</v>
      </c>
      <c r="H982" s="370">
        <v>1</v>
      </c>
      <c r="I982" s="371">
        <v>20.72</v>
      </c>
      <c r="J982" s="371">
        <v>20.72</v>
      </c>
    </row>
    <row r="983" spans="1:10" ht="24" customHeight="1">
      <c r="A983" s="372" t="s">
        <v>12662</v>
      </c>
      <c r="B983" s="373" t="s">
        <v>13009</v>
      </c>
      <c r="C983" s="372" t="s">
        <v>9</v>
      </c>
      <c r="D983" s="372" t="s">
        <v>1055</v>
      </c>
      <c r="E983" s="519" t="s">
        <v>12661</v>
      </c>
      <c r="F983" s="519"/>
      <c r="G983" s="374" t="s">
        <v>19</v>
      </c>
      <c r="H983" s="375">
        <v>0.17</v>
      </c>
      <c r="I983" s="376">
        <v>13.48</v>
      </c>
      <c r="J983" s="376">
        <v>2.29</v>
      </c>
    </row>
    <row r="984" spans="1:10" ht="24" customHeight="1">
      <c r="A984" s="372" t="s">
        <v>12662</v>
      </c>
      <c r="B984" s="373" t="s">
        <v>12805</v>
      </c>
      <c r="C984" s="372" t="s">
        <v>9</v>
      </c>
      <c r="D984" s="372" t="s">
        <v>38</v>
      </c>
      <c r="E984" s="519" t="s">
        <v>12661</v>
      </c>
      <c r="F984" s="519"/>
      <c r="G984" s="374" t="s">
        <v>19</v>
      </c>
      <c r="H984" s="375">
        <v>0.17</v>
      </c>
      <c r="I984" s="376">
        <v>17.66</v>
      </c>
      <c r="J984" s="376">
        <v>3</v>
      </c>
    </row>
    <row r="985" spans="1:10" ht="24" customHeight="1">
      <c r="A985" s="377" t="s">
        <v>12664</v>
      </c>
      <c r="B985" s="378" t="s">
        <v>13206</v>
      </c>
      <c r="C985" s="377" t="s">
        <v>9</v>
      </c>
      <c r="D985" s="377" t="s">
        <v>13207</v>
      </c>
      <c r="E985" s="518" t="s">
        <v>12693</v>
      </c>
      <c r="F985" s="518"/>
      <c r="G985" s="379" t="s">
        <v>27</v>
      </c>
      <c r="H985" s="380">
        <v>2</v>
      </c>
      <c r="I985" s="381">
        <v>3.08</v>
      </c>
      <c r="J985" s="381">
        <v>6.16</v>
      </c>
    </row>
    <row r="986" spans="1:10" ht="24" customHeight="1">
      <c r="A986" s="377" t="s">
        <v>12664</v>
      </c>
      <c r="B986" s="378" t="s">
        <v>13230</v>
      </c>
      <c r="C986" s="377" t="s">
        <v>9</v>
      </c>
      <c r="D986" s="377" t="s">
        <v>13231</v>
      </c>
      <c r="E986" s="518" t="s">
        <v>12693</v>
      </c>
      <c r="F986" s="518"/>
      <c r="G986" s="379" t="s">
        <v>27</v>
      </c>
      <c r="H986" s="380">
        <v>1</v>
      </c>
      <c r="I986" s="381">
        <v>8.06</v>
      </c>
      <c r="J986" s="381">
        <v>8.06</v>
      </c>
    </row>
    <row r="987" spans="1:10" ht="36" customHeight="1">
      <c r="A987" s="377" t="s">
        <v>12664</v>
      </c>
      <c r="B987" s="378" t="s">
        <v>13194</v>
      </c>
      <c r="C987" s="377" t="s">
        <v>9</v>
      </c>
      <c r="D987" s="377" t="s">
        <v>13195</v>
      </c>
      <c r="E987" s="518" t="s">
        <v>12693</v>
      </c>
      <c r="F987" s="518"/>
      <c r="G987" s="379" t="s">
        <v>27</v>
      </c>
      <c r="H987" s="380">
        <v>0.04</v>
      </c>
      <c r="I987" s="381">
        <v>30.43</v>
      </c>
      <c r="J987" s="381">
        <v>1.21</v>
      </c>
    </row>
    <row r="988" spans="1:10" ht="25.5">
      <c r="A988" s="382"/>
      <c r="B988" s="382"/>
      <c r="C988" s="382"/>
      <c r="D988" s="382"/>
      <c r="E988" s="382" t="s">
        <v>12679</v>
      </c>
      <c r="F988" s="383">
        <v>2.2546995544930999</v>
      </c>
      <c r="G988" s="382" t="s">
        <v>12680</v>
      </c>
      <c r="H988" s="383">
        <v>1.9</v>
      </c>
      <c r="I988" s="382" t="s">
        <v>12681</v>
      </c>
      <c r="J988" s="383">
        <v>4.1500000000000004</v>
      </c>
    </row>
    <row r="989" spans="1:10" ht="13.5" thickBot="1">
      <c r="A989" s="382"/>
      <c r="B989" s="382"/>
      <c r="C989" s="382"/>
      <c r="D989" s="382"/>
      <c r="E989" s="382" t="s">
        <v>12682</v>
      </c>
      <c r="F989" s="383">
        <v>5.85</v>
      </c>
      <c r="G989" s="382"/>
      <c r="H989" s="515" t="s">
        <v>12683</v>
      </c>
      <c r="I989" s="515"/>
      <c r="J989" s="383">
        <v>26.57</v>
      </c>
    </row>
    <row r="990" spans="1:10" ht="0.95" customHeight="1" thickTop="1">
      <c r="A990" s="384"/>
      <c r="B990" s="384"/>
      <c r="C990" s="384"/>
      <c r="D990" s="384"/>
      <c r="E990" s="384"/>
      <c r="F990" s="384"/>
      <c r="G990" s="384"/>
      <c r="H990" s="384"/>
      <c r="I990" s="384"/>
      <c r="J990" s="384"/>
    </row>
    <row r="991" spans="1:10" ht="18" customHeight="1">
      <c r="A991" s="364" t="s">
        <v>13232</v>
      </c>
      <c r="B991" s="365" t="s">
        <v>12651</v>
      </c>
      <c r="C991" s="364" t="s">
        <v>12652</v>
      </c>
      <c r="D991" s="364" t="s">
        <v>12653</v>
      </c>
      <c r="E991" s="516" t="s">
        <v>12654</v>
      </c>
      <c r="F991" s="516"/>
      <c r="G991" s="366" t="s">
        <v>12655</v>
      </c>
      <c r="H991" s="365" t="s">
        <v>12656</v>
      </c>
      <c r="I991" s="365" t="s">
        <v>12657</v>
      </c>
      <c r="J991" s="365" t="s">
        <v>12658</v>
      </c>
    </row>
    <row r="992" spans="1:10" ht="36" customHeight="1">
      <c r="A992" s="367" t="s">
        <v>12659</v>
      </c>
      <c r="B992" s="368" t="s">
        <v>13233</v>
      </c>
      <c r="C992" s="367" t="s">
        <v>9</v>
      </c>
      <c r="D992" s="367" t="s">
        <v>1379</v>
      </c>
      <c r="E992" s="517" t="s">
        <v>13008</v>
      </c>
      <c r="F992" s="517"/>
      <c r="G992" s="369" t="s">
        <v>27</v>
      </c>
      <c r="H992" s="370">
        <v>1</v>
      </c>
      <c r="I992" s="371">
        <v>14.94</v>
      </c>
      <c r="J992" s="371">
        <v>14.94</v>
      </c>
    </row>
    <row r="993" spans="1:10" ht="24" customHeight="1">
      <c r="A993" s="372" t="s">
        <v>12662</v>
      </c>
      <c r="B993" s="373" t="s">
        <v>13009</v>
      </c>
      <c r="C993" s="372" t="s">
        <v>9</v>
      </c>
      <c r="D993" s="372" t="s">
        <v>1055</v>
      </c>
      <c r="E993" s="519" t="s">
        <v>12661</v>
      </c>
      <c r="F993" s="519"/>
      <c r="G993" s="374" t="s">
        <v>19</v>
      </c>
      <c r="H993" s="375">
        <v>7.0000000000000007E-2</v>
      </c>
      <c r="I993" s="376">
        <v>13.48</v>
      </c>
      <c r="J993" s="376">
        <v>0.94</v>
      </c>
    </row>
    <row r="994" spans="1:10" ht="24" customHeight="1">
      <c r="A994" s="372" t="s">
        <v>12662</v>
      </c>
      <c r="B994" s="373" t="s">
        <v>12805</v>
      </c>
      <c r="C994" s="372" t="s">
        <v>9</v>
      </c>
      <c r="D994" s="372" t="s">
        <v>38</v>
      </c>
      <c r="E994" s="519" t="s">
        <v>12661</v>
      </c>
      <c r="F994" s="519"/>
      <c r="G994" s="374" t="s">
        <v>19</v>
      </c>
      <c r="H994" s="375">
        <v>7.0000000000000007E-2</v>
      </c>
      <c r="I994" s="376">
        <v>17.66</v>
      </c>
      <c r="J994" s="376">
        <v>1.23</v>
      </c>
    </row>
    <row r="995" spans="1:10" ht="24" customHeight="1">
      <c r="A995" s="377" t="s">
        <v>12664</v>
      </c>
      <c r="B995" s="378" t="s">
        <v>13234</v>
      </c>
      <c r="C995" s="377" t="s">
        <v>9</v>
      </c>
      <c r="D995" s="377" t="s">
        <v>13235</v>
      </c>
      <c r="E995" s="518" t="s">
        <v>12693</v>
      </c>
      <c r="F995" s="518"/>
      <c r="G995" s="379" t="s">
        <v>27</v>
      </c>
      <c r="H995" s="380">
        <v>1</v>
      </c>
      <c r="I995" s="381">
        <v>4.9800000000000004</v>
      </c>
      <c r="J995" s="381">
        <v>4.9800000000000004</v>
      </c>
    </row>
    <row r="996" spans="1:10" ht="36" customHeight="1">
      <c r="A996" s="377" t="s">
        <v>12664</v>
      </c>
      <c r="B996" s="378" t="s">
        <v>13194</v>
      </c>
      <c r="C996" s="377" t="s">
        <v>9</v>
      </c>
      <c r="D996" s="377" t="s">
        <v>13195</v>
      </c>
      <c r="E996" s="518" t="s">
        <v>12693</v>
      </c>
      <c r="F996" s="518"/>
      <c r="G996" s="379" t="s">
        <v>27</v>
      </c>
      <c r="H996" s="380">
        <v>0.03</v>
      </c>
      <c r="I996" s="381">
        <v>30.43</v>
      </c>
      <c r="J996" s="381">
        <v>0.91</v>
      </c>
    </row>
    <row r="997" spans="1:10" ht="24" customHeight="1">
      <c r="A997" s="377" t="s">
        <v>12664</v>
      </c>
      <c r="B997" s="378" t="s">
        <v>13236</v>
      </c>
      <c r="C997" s="377" t="s">
        <v>9</v>
      </c>
      <c r="D997" s="377" t="s">
        <v>13237</v>
      </c>
      <c r="E997" s="518" t="s">
        <v>12693</v>
      </c>
      <c r="F997" s="518"/>
      <c r="G997" s="379" t="s">
        <v>27</v>
      </c>
      <c r="H997" s="380">
        <v>1</v>
      </c>
      <c r="I997" s="381">
        <v>6.88</v>
      </c>
      <c r="J997" s="381">
        <v>6.88</v>
      </c>
    </row>
    <row r="998" spans="1:10" ht="25.5">
      <c r="A998" s="382"/>
      <c r="B998" s="382"/>
      <c r="C998" s="382"/>
      <c r="D998" s="382"/>
      <c r="E998" s="382" t="s">
        <v>12679</v>
      </c>
      <c r="F998" s="383">
        <v>0.92361186569596876</v>
      </c>
      <c r="G998" s="382" t="s">
        <v>12680</v>
      </c>
      <c r="H998" s="383">
        <v>0.78</v>
      </c>
      <c r="I998" s="382" t="s">
        <v>12681</v>
      </c>
      <c r="J998" s="383">
        <v>1.7</v>
      </c>
    </row>
    <row r="999" spans="1:10" ht="13.5" thickBot="1">
      <c r="A999" s="382"/>
      <c r="B999" s="382"/>
      <c r="C999" s="382"/>
      <c r="D999" s="382"/>
      <c r="E999" s="382" t="s">
        <v>12682</v>
      </c>
      <c r="F999" s="383">
        <v>4.21</v>
      </c>
      <c r="G999" s="382"/>
      <c r="H999" s="515" t="s">
        <v>12683</v>
      </c>
      <c r="I999" s="515"/>
      <c r="J999" s="383">
        <v>19.149999999999999</v>
      </c>
    </row>
    <row r="1000" spans="1:10" ht="0.95" customHeight="1" thickTop="1">
      <c r="A1000" s="384"/>
      <c r="B1000" s="384"/>
      <c r="C1000" s="384"/>
      <c r="D1000" s="384"/>
      <c r="E1000" s="384"/>
      <c r="F1000" s="384"/>
      <c r="G1000" s="384"/>
      <c r="H1000" s="384"/>
      <c r="I1000" s="384"/>
      <c r="J1000" s="384"/>
    </row>
    <row r="1001" spans="1:10" ht="18" customHeight="1">
      <c r="A1001" s="364" t="s">
        <v>13238</v>
      </c>
      <c r="B1001" s="365" t="s">
        <v>12651</v>
      </c>
      <c r="C1001" s="364" t="s">
        <v>12652</v>
      </c>
      <c r="D1001" s="364" t="s">
        <v>12653</v>
      </c>
      <c r="E1001" s="516" t="s">
        <v>12654</v>
      </c>
      <c r="F1001" s="516"/>
      <c r="G1001" s="366" t="s">
        <v>12655</v>
      </c>
      <c r="H1001" s="365" t="s">
        <v>12656</v>
      </c>
      <c r="I1001" s="365" t="s">
        <v>12657</v>
      </c>
      <c r="J1001" s="365" t="s">
        <v>12658</v>
      </c>
    </row>
    <row r="1002" spans="1:10" ht="36" customHeight="1">
      <c r="A1002" s="367" t="s">
        <v>12659</v>
      </c>
      <c r="B1002" s="368" t="s">
        <v>13239</v>
      </c>
      <c r="C1002" s="367" t="s">
        <v>9</v>
      </c>
      <c r="D1002" s="367" t="s">
        <v>1506</v>
      </c>
      <c r="E1002" s="517" t="s">
        <v>13008</v>
      </c>
      <c r="F1002" s="517"/>
      <c r="G1002" s="369" t="s">
        <v>15</v>
      </c>
      <c r="H1002" s="370">
        <v>1</v>
      </c>
      <c r="I1002" s="371">
        <v>44.83</v>
      </c>
      <c r="J1002" s="371">
        <v>44.83</v>
      </c>
    </row>
    <row r="1003" spans="1:10" ht="24" customHeight="1">
      <c r="A1003" s="372" t="s">
        <v>12662</v>
      </c>
      <c r="B1003" s="373" t="s">
        <v>13009</v>
      </c>
      <c r="C1003" s="372" t="s">
        <v>9</v>
      </c>
      <c r="D1003" s="372" t="s">
        <v>1055</v>
      </c>
      <c r="E1003" s="519" t="s">
        <v>12661</v>
      </c>
      <c r="F1003" s="519"/>
      <c r="G1003" s="374" t="s">
        <v>19</v>
      </c>
      <c r="H1003" s="375">
        <v>0.74</v>
      </c>
      <c r="I1003" s="376">
        <v>13.48</v>
      </c>
      <c r="J1003" s="376">
        <v>9.9700000000000006</v>
      </c>
    </row>
    <row r="1004" spans="1:10" ht="24" customHeight="1">
      <c r="A1004" s="372" t="s">
        <v>12662</v>
      </c>
      <c r="B1004" s="373" t="s">
        <v>12805</v>
      </c>
      <c r="C1004" s="372" t="s">
        <v>9</v>
      </c>
      <c r="D1004" s="372" t="s">
        <v>38</v>
      </c>
      <c r="E1004" s="519" t="s">
        <v>12661</v>
      </c>
      <c r="F1004" s="519"/>
      <c r="G1004" s="374" t="s">
        <v>19</v>
      </c>
      <c r="H1004" s="375">
        <v>0.74</v>
      </c>
      <c r="I1004" s="376">
        <v>17.66</v>
      </c>
      <c r="J1004" s="376">
        <v>13.06</v>
      </c>
    </row>
    <row r="1005" spans="1:10" ht="24" customHeight="1">
      <c r="A1005" s="377" t="s">
        <v>12664</v>
      </c>
      <c r="B1005" s="378" t="s">
        <v>13046</v>
      </c>
      <c r="C1005" s="377" t="s">
        <v>9</v>
      </c>
      <c r="D1005" s="377" t="s">
        <v>13047</v>
      </c>
      <c r="E1005" s="518" t="s">
        <v>12693</v>
      </c>
      <c r="F1005" s="518"/>
      <c r="G1005" s="379" t="s">
        <v>27</v>
      </c>
      <c r="H1005" s="380">
        <v>3.6299999999999999E-2</v>
      </c>
      <c r="I1005" s="381">
        <v>83.11</v>
      </c>
      <c r="J1005" s="381">
        <v>3.01</v>
      </c>
    </row>
    <row r="1006" spans="1:10" ht="24" customHeight="1">
      <c r="A1006" s="377" t="s">
        <v>12664</v>
      </c>
      <c r="B1006" s="378" t="s">
        <v>13048</v>
      </c>
      <c r="C1006" s="377" t="s">
        <v>9</v>
      </c>
      <c r="D1006" s="377" t="s">
        <v>13049</v>
      </c>
      <c r="E1006" s="518" t="s">
        <v>12693</v>
      </c>
      <c r="F1006" s="518"/>
      <c r="G1006" s="379" t="s">
        <v>27</v>
      </c>
      <c r="H1006" s="380">
        <v>0.247</v>
      </c>
      <c r="I1006" s="381">
        <v>2.2000000000000002</v>
      </c>
      <c r="J1006" s="381">
        <v>0.54</v>
      </c>
    </row>
    <row r="1007" spans="1:10" ht="24" customHeight="1">
      <c r="A1007" s="377" t="s">
        <v>12664</v>
      </c>
      <c r="B1007" s="378" t="s">
        <v>13052</v>
      </c>
      <c r="C1007" s="377" t="s">
        <v>9</v>
      </c>
      <c r="D1007" s="377" t="s">
        <v>13053</v>
      </c>
      <c r="E1007" s="518" t="s">
        <v>12693</v>
      </c>
      <c r="F1007" s="518"/>
      <c r="G1007" s="379" t="s">
        <v>27</v>
      </c>
      <c r="H1007" s="380">
        <v>5.9299999999999999E-2</v>
      </c>
      <c r="I1007" s="381">
        <v>72.17</v>
      </c>
      <c r="J1007" s="381">
        <v>4.2699999999999996</v>
      </c>
    </row>
    <row r="1008" spans="1:10" ht="24" customHeight="1">
      <c r="A1008" s="377" t="s">
        <v>12664</v>
      </c>
      <c r="B1008" s="378" t="s">
        <v>13240</v>
      </c>
      <c r="C1008" s="377" t="s">
        <v>9</v>
      </c>
      <c r="D1008" s="377" t="s">
        <v>13241</v>
      </c>
      <c r="E1008" s="518" t="s">
        <v>12693</v>
      </c>
      <c r="F1008" s="518"/>
      <c r="G1008" s="379" t="s">
        <v>15</v>
      </c>
      <c r="H1008" s="380">
        <v>1.05</v>
      </c>
      <c r="I1008" s="381">
        <v>13.32</v>
      </c>
      <c r="J1008" s="381">
        <v>13.98</v>
      </c>
    </row>
    <row r="1009" spans="1:10" ht="25.5">
      <c r="A1009" s="382"/>
      <c r="B1009" s="382"/>
      <c r="C1009" s="382"/>
      <c r="D1009" s="382"/>
      <c r="E1009" s="382" t="s">
        <v>12679</v>
      </c>
      <c r="F1009" s="383">
        <v>9.8120178202759973</v>
      </c>
      <c r="G1009" s="382" t="s">
        <v>12680</v>
      </c>
      <c r="H1009" s="383">
        <v>8.25</v>
      </c>
      <c r="I1009" s="382" t="s">
        <v>12681</v>
      </c>
      <c r="J1009" s="383">
        <v>18.059999999999999</v>
      </c>
    </row>
    <row r="1010" spans="1:10" ht="13.5" thickBot="1">
      <c r="A1010" s="382"/>
      <c r="B1010" s="382"/>
      <c r="C1010" s="382"/>
      <c r="D1010" s="382"/>
      <c r="E1010" s="382" t="s">
        <v>12682</v>
      </c>
      <c r="F1010" s="383">
        <v>12.65</v>
      </c>
      <c r="G1010" s="382"/>
      <c r="H1010" s="515" t="s">
        <v>12683</v>
      </c>
      <c r="I1010" s="515"/>
      <c r="J1010" s="383">
        <v>57.48</v>
      </c>
    </row>
    <row r="1011" spans="1:10" ht="0.95" customHeight="1" thickTop="1">
      <c r="A1011" s="384"/>
      <c r="B1011" s="384"/>
      <c r="C1011" s="384"/>
      <c r="D1011" s="384"/>
      <c r="E1011" s="384"/>
      <c r="F1011" s="384"/>
      <c r="G1011" s="384"/>
      <c r="H1011" s="384"/>
      <c r="I1011" s="384"/>
      <c r="J1011" s="384"/>
    </row>
    <row r="1012" spans="1:10" ht="18" customHeight="1">
      <c r="A1012" s="364" t="s">
        <v>13242</v>
      </c>
      <c r="B1012" s="365" t="s">
        <v>12651</v>
      </c>
      <c r="C1012" s="364" t="s">
        <v>12652</v>
      </c>
      <c r="D1012" s="364" t="s">
        <v>12653</v>
      </c>
      <c r="E1012" s="516" t="s">
        <v>12654</v>
      </c>
      <c r="F1012" s="516"/>
      <c r="G1012" s="366" t="s">
        <v>12655</v>
      </c>
      <c r="H1012" s="365" t="s">
        <v>12656</v>
      </c>
      <c r="I1012" s="365" t="s">
        <v>12657</v>
      </c>
      <c r="J1012" s="365" t="s">
        <v>12658</v>
      </c>
    </row>
    <row r="1013" spans="1:10" ht="36" customHeight="1">
      <c r="A1013" s="367" t="s">
        <v>12659</v>
      </c>
      <c r="B1013" s="368" t="s">
        <v>13243</v>
      </c>
      <c r="C1013" s="367" t="s">
        <v>9</v>
      </c>
      <c r="D1013" s="367" t="s">
        <v>1503</v>
      </c>
      <c r="E1013" s="517" t="s">
        <v>13008</v>
      </c>
      <c r="F1013" s="517"/>
      <c r="G1013" s="369" t="s">
        <v>15</v>
      </c>
      <c r="H1013" s="370">
        <v>1</v>
      </c>
      <c r="I1013" s="371">
        <v>14.59</v>
      </c>
      <c r="J1013" s="371">
        <v>14.59</v>
      </c>
    </row>
    <row r="1014" spans="1:10" ht="24" customHeight="1">
      <c r="A1014" s="372" t="s">
        <v>12662</v>
      </c>
      <c r="B1014" s="373" t="s">
        <v>13009</v>
      </c>
      <c r="C1014" s="372" t="s">
        <v>9</v>
      </c>
      <c r="D1014" s="372" t="s">
        <v>1055</v>
      </c>
      <c r="E1014" s="519" t="s">
        <v>12661</v>
      </c>
      <c r="F1014" s="519"/>
      <c r="G1014" s="374" t="s">
        <v>19</v>
      </c>
      <c r="H1014" s="375">
        <v>0.3</v>
      </c>
      <c r="I1014" s="376">
        <v>13.48</v>
      </c>
      <c r="J1014" s="376">
        <v>4.04</v>
      </c>
    </row>
    <row r="1015" spans="1:10" ht="24" customHeight="1">
      <c r="A1015" s="372" t="s">
        <v>12662</v>
      </c>
      <c r="B1015" s="373" t="s">
        <v>12805</v>
      </c>
      <c r="C1015" s="372" t="s">
        <v>9</v>
      </c>
      <c r="D1015" s="372" t="s">
        <v>38</v>
      </c>
      <c r="E1015" s="519" t="s">
        <v>12661</v>
      </c>
      <c r="F1015" s="519"/>
      <c r="G1015" s="374" t="s">
        <v>19</v>
      </c>
      <c r="H1015" s="375">
        <v>0.3</v>
      </c>
      <c r="I1015" s="376">
        <v>17.66</v>
      </c>
      <c r="J1015" s="376">
        <v>5.29</v>
      </c>
    </row>
    <row r="1016" spans="1:10" ht="24" customHeight="1">
      <c r="A1016" s="377" t="s">
        <v>12664</v>
      </c>
      <c r="B1016" s="378" t="s">
        <v>13048</v>
      </c>
      <c r="C1016" s="377" t="s">
        <v>9</v>
      </c>
      <c r="D1016" s="377" t="s">
        <v>13049</v>
      </c>
      <c r="E1016" s="518" t="s">
        <v>12693</v>
      </c>
      <c r="F1016" s="518"/>
      <c r="G1016" s="379" t="s">
        <v>27</v>
      </c>
      <c r="H1016" s="380">
        <v>0.1</v>
      </c>
      <c r="I1016" s="381">
        <v>2.2000000000000002</v>
      </c>
      <c r="J1016" s="381">
        <v>0.22</v>
      </c>
    </row>
    <row r="1017" spans="1:10" ht="24" customHeight="1">
      <c r="A1017" s="377" t="s">
        <v>12664</v>
      </c>
      <c r="B1017" s="378" t="s">
        <v>13244</v>
      </c>
      <c r="C1017" s="377" t="s">
        <v>9</v>
      </c>
      <c r="D1017" s="377" t="s">
        <v>13245</v>
      </c>
      <c r="E1017" s="518" t="s">
        <v>12693</v>
      </c>
      <c r="F1017" s="518"/>
      <c r="G1017" s="379" t="s">
        <v>15</v>
      </c>
      <c r="H1017" s="380">
        <v>1.05</v>
      </c>
      <c r="I1017" s="381">
        <v>4.8</v>
      </c>
      <c r="J1017" s="381">
        <v>5.04</v>
      </c>
    </row>
    <row r="1018" spans="1:10" ht="25.5">
      <c r="A1018" s="382"/>
      <c r="B1018" s="382"/>
      <c r="C1018" s="382"/>
      <c r="D1018" s="382"/>
      <c r="E1018" s="382" t="s">
        <v>12679</v>
      </c>
      <c r="F1018" s="383">
        <v>3.9769640334673477</v>
      </c>
      <c r="G1018" s="382" t="s">
        <v>12680</v>
      </c>
      <c r="H1018" s="383">
        <v>3.34</v>
      </c>
      <c r="I1018" s="382" t="s">
        <v>12681</v>
      </c>
      <c r="J1018" s="383">
        <v>7.32</v>
      </c>
    </row>
    <row r="1019" spans="1:10" ht="13.5" thickBot="1">
      <c r="A1019" s="382"/>
      <c r="B1019" s="382"/>
      <c r="C1019" s="382"/>
      <c r="D1019" s="382"/>
      <c r="E1019" s="382" t="s">
        <v>12682</v>
      </c>
      <c r="F1019" s="383">
        <v>4.12</v>
      </c>
      <c r="G1019" s="382"/>
      <c r="H1019" s="515" t="s">
        <v>12683</v>
      </c>
      <c r="I1019" s="515"/>
      <c r="J1019" s="383">
        <v>18.71</v>
      </c>
    </row>
    <row r="1020" spans="1:10" ht="0.95" customHeight="1" thickTop="1">
      <c r="A1020" s="384"/>
      <c r="B1020" s="384"/>
      <c r="C1020" s="384"/>
      <c r="D1020" s="384"/>
      <c r="E1020" s="384"/>
      <c r="F1020" s="384"/>
      <c r="G1020" s="384"/>
      <c r="H1020" s="384"/>
      <c r="I1020" s="384"/>
      <c r="J1020" s="384"/>
    </row>
    <row r="1021" spans="1:10" ht="18" customHeight="1">
      <c r="A1021" s="364" t="s">
        <v>13246</v>
      </c>
      <c r="B1021" s="365" t="s">
        <v>12651</v>
      </c>
      <c r="C1021" s="364" t="s">
        <v>12652</v>
      </c>
      <c r="D1021" s="364" t="s">
        <v>12653</v>
      </c>
      <c r="E1021" s="516" t="s">
        <v>12654</v>
      </c>
      <c r="F1021" s="516"/>
      <c r="G1021" s="366" t="s">
        <v>12655</v>
      </c>
      <c r="H1021" s="365" t="s">
        <v>12656</v>
      </c>
      <c r="I1021" s="365" t="s">
        <v>12657</v>
      </c>
      <c r="J1021" s="365" t="s">
        <v>12658</v>
      </c>
    </row>
    <row r="1022" spans="1:10" ht="36" customHeight="1">
      <c r="A1022" s="367" t="s">
        <v>12659</v>
      </c>
      <c r="B1022" s="368" t="s">
        <v>13247</v>
      </c>
      <c r="C1022" s="367" t="s">
        <v>9</v>
      </c>
      <c r="D1022" s="367" t="s">
        <v>1504</v>
      </c>
      <c r="E1022" s="517" t="s">
        <v>13008</v>
      </c>
      <c r="F1022" s="517"/>
      <c r="G1022" s="369" t="s">
        <v>15</v>
      </c>
      <c r="H1022" s="370">
        <v>1</v>
      </c>
      <c r="I1022" s="371">
        <v>22.74</v>
      </c>
      <c r="J1022" s="371">
        <v>22.74</v>
      </c>
    </row>
    <row r="1023" spans="1:10" ht="24" customHeight="1">
      <c r="A1023" s="372" t="s">
        <v>12662</v>
      </c>
      <c r="B1023" s="373" t="s">
        <v>13009</v>
      </c>
      <c r="C1023" s="372" t="s">
        <v>9</v>
      </c>
      <c r="D1023" s="372" t="s">
        <v>1055</v>
      </c>
      <c r="E1023" s="519" t="s">
        <v>12661</v>
      </c>
      <c r="F1023" s="519"/>
      <c r="G1023" s="374" t="s">
        <v>19</v>
      </c>
      <c r="H1023" s="375">
        <v>0.38</v>
      </c>
      <c r="I1023" s="376">
        <v>13.48</v>
      </c>
      <c r="J1023" s="376">
        <v>5.12</v>
      </c>
    </row>
    <row r="1024" spans="1:10" ht="24" customHeight="1">
      <c r="A1024" s="372" t="s">
        <v>12662</v>
      </c>
      <c r="B1024" s="373" t="s">
        <v>12805</v>
      </c>
      <c r="C1024" s="372" t="s">
        <v>9</v>
      </c>
      <c r="D1024" s="372" t="s">
        <v>38</v>
      </c>
      <c r="E1024" s="519" t="s">
        <v>12661</v>
      </c>
      <c r="F1024" s="519"/>
      <c r="G1024" s="374" t="s">
        <v>19</v>
      </c>
      <c r="H1024" s="375">
        <v>0.38</v>
      </c>
      <c r="I1024" s="376">
        <v>17.66</v>
      </c>
      <c r="J1024" s="376">
        <v>6.71</v>
      </c>
    </row>
    <row r="1025" spans="1:10" ht="24" customHeight="1">
      <c r="A1025" s="377" t="s">
        <v>12664</v>
      </c>
      <c r="B1025" s="378" t="s">
        <v>13046</v>
      </c>
      <c r="C1025" s="377" t="s">
        <v>9</v>
      </c>
      <c r="D1025" s="377" t="s">
        <v>13047</v>
      </c>
      <c r="E1025" s="518" t="s">
        <v>12693</v>
      </c>
      <c r="F1025" s="518"/>
      <c r="G1025" s="379" t="s">
        <v>27</v>
      </c>
      <c r="H1025" s="380">
        <v>1.0800000000000001E-2</v>
      </c>
      <c r="I1025" s="381">
        <v>83.11</v>
      </c>
      <c r="J1025" s="381">
        <v>0.89</v>
      </c>
    </row>
    <row r="1026" spans="1:10" ht="24" customHeight="1">
      <c r="A1026" s="377" t="s">
        <v>12664</v>
      </c>
      <c r="B1026" s="378" t="s">
        <v>13048</v>
      </c>
      <c r="C1026" s="377" t="s">
        <v>9</v>
      </c>
      <c r="D1026" s="377" t="s">
        <v>13049</v>
      </c>
      <c r="E1026" s="518" t="s">
        <v>12693</v>
      </c>
      <c r="F1026" s="518"/>
      <c r="G1026" s="379" t="s">
        <v>27</v>
      </c>
      <c r="H1026" s="380">
        <v>0.127</v>
      </c>
      <c r="I1026" s="381">
        <v>2.2000000000000002</v>
      </c>
      <c r="J1026" s="381">
        <v>0.27</v>
      </c>
    </row>
    <row r="1027" spans="1:10" ht="24" customHeight="1">
      <c r="A1027" s="377" t="s">
        <v>12664</v>
      </c>
      <c r="B1027" s="378" t="s">
        <v>13052</v>
      </c>
      <c r="C1027" s="377" t="s">
        <v>9</v>
      </c>
      <c r="D1027" s="377" t="s">
        <v>13053</v>
      </c>
      <c r="E1027" s="518" t="s">
        <v>12693</v>
      </c>
      <c r="F1027" s="518"/>
      <c r="G1027" s="379" t="s">
        <v>27</v>
      </c>
      <c r="H1027" s="380">
        <v>1.6299999999999999E-2</v>
      </c>
      <c r="I1027" s="381">
        <v>72.17</v>
      </c>
      <c r="J1027" s="381">
        <v>1.17</v>
      </c>
    </row>
    <row r="1028" spans="1:10" ht="24" customHeight="1">
      <c r="A1028" s="377" t="s">
        <v>12664</v>
      </c>
      <c r="B1028" s="378" t="s">
        <v>13248</v>
      </c>
      <c r="C1028" s="377" t="s">
        <v>9</v>
      </c>
      <c r="D1028" s="377" t="s">
        <v>13249</v>
      </c>
      <c r="E1028" s="518" t="s">
        <v>12693</v>
      </c>
      <c r="F1028" s="518"/>
      <c r="G1028" s="379" t="s">
        <v>15</v>
      </c>
      <c r="H1028" s="380">
        <v>1.05</v>
      </c>
      <c r="I1028" s="381">
        <v>8.18</v>
      </c>
      <c r="J1028" s="381">
        <v>8.58</v>
      </c>
    </row>
    <row r="1029" spans="1:10" ht="25.5">
      <c r="A1029" s="382"/>
      <c r="B1029" s="382"/>
      <c r="C1029" s="382"/>
      <c r="D1029" s="382"/>
      <c r="E1029" s="382" t="s">
        <v>12679</v>
      </c>
      <c r="F1029" s="383">
        <v>5.0364011735303702</v>
      </c>
      <c r="G1029" s="382" t="s">
        <v>12680</v>
      </c>
      <c r="H1029" s="383">
        <v>4.2300000000000004</v>
      </c>
      <c r="I1029" s="382" t="s">
        <v>12681</v>
      </c>
      <c r="J1029" s="383">
        <v>9.27</v>
      </c>
    </row>
    <row r="1030" spans="1:10" ht="13.5" thickBot="1">
      <c r="A1030" s="382"/>
      <c r="B1030" s="382"/>
      <c r="C1030" s="382"/>
      <c r="D1030" s="382"/>
      <c r="E1030" s="382" t="s">
        <v>12682</v>
      </c>
      <c r="F1030" s="383">
        <v>6.42</v>
      </c>
      <c r="G1030" s="382"/>
      <c r="H1030" s="515" t="s">
        <v>12683</v>
      </c>
      <c r="I1030" s="515"/>
      <c r="J1030" s="383">
        <v>29.16</v>
      </c>
    </row>
    <row r="1031" spans="1:10" ht="0.95" customHeight="1" thickTop="1">
      <c r="A1031" s="384"/>
      <c r="B1031" s="384"/>
      <c r="C1031" s="384"/>
      <c r="D1031" s="384"/>
      <c r="E1031" s="384"/>
      <c r="F1031" s="384"/>
      <c r="G1031" s="384"/>
      <c r="H1031" s="384"/>
      <c r="I1031" s="384"/>
      <c r="J1031" s="384"/>
    </row>
    <row r="1032" spans="1:10" ht="18" customHeight="1">
      <c r="A1032" s="364" t="s">
        <v>13250</v>
      </c>
      <c r="B1032" s="365" t="s">
        <v>12651</v>
      </c>
      <c r="C1032" s="364" t="s">
        <v>12652</v>
      </c>
      <c r="D1032" s="364" t="s">
        <v>12653</v>
      </c>
      <c r="E1032" s="516" t="s">
        <v>12654</v>
      </c>
      <c r="F1032" s="516"/>
      <c r="G1032" s="366" t="s">
        <v>12655</v>
      </c>
      <c r="H1032" s="365" t="s">
        <v>12656</v>
      </c>
      <c r="I1032" s="365" t="s">
        <v>12657</v>
      </c>
      <c r="J1032" s="365" t="s">
        <v>12658</v>
      </c>
    </row>
    <row r="1033" spans="1:10" ht="36" customHeight="1">
      <c r="A1033" s="367" t="s">
        <v>12659</v>
      </c>
      <c r="B1033" s="368" t="s">
        <v>13251</v>
      </c>
      <c r="C1033" s="367" t="s">
        <v>9</v>
      </c>
      <c r="D1033" s="367" t="s">
        <v>1505</v>
      </c>
      <c r="E1033" s="517" t="s">
        <v>13008</v>
      </c>
      <c r="F1033" s="517"/>
      <c r="G1033" s="369" t="s">
        <v>15</v>
      </c>
      <c r="H1033" s="370">
        <v>1</v>
      </c>
      <c r="I1033" s="371">
        <v>35.04</v>
      </c>
      <c r="J1033" s="371">
        <v>35.04</v>
      </c>
    </row>
    <row r="1034" spans="1:10" ht="24" customHeight="1">
      <c r="A1034" s="372" t="s">
        <v>12662</v>
      </c>
      <c r="B1034" s="373" t="s">
        <v>13009</v>
      </c>
      <c r="C1034" s="372" t="s">
        <v>9</v>
      </c>
      <c r="D1034" s="372" t="s">
        <v>1055</v>
      </c>
      <c r="E1034" s="519" t="s">
        <v>12661</v>
      </c>
      <c r="F1034" s="519"/>
      <c r="G1034" s="374" t="s">
        <v>19</v>
      </c>
      <c r="H1034" s="375">
        <v>0.56000000000000005</v>
      </c>
      <c r="I1034" s="376">
        <v>13.48</v>
      </c>
      <c r="J1034" s="376">
        <v>7.54</v>
      </c>
    </row>
    <row r="1035" spans="1:10" ht="24" customHeight="1">
      <c r="A1035" s="372" t="s">
        <v>12662</v>
      </c>
      <c r="B1035" s="373" t="s">
        <v>12805</v>
      </c>
      <c r="C1035" s="372" t="s">
        <v>9</v>
      </c>
      <c r="D1035" s="372" t="s">
        <v>38</v>
      </c>
      <c r="E1035" s="519" t="s">
        <v>12661</v>
      </c>
      <c r="F1035" s="519"/>
      <c r="G1035" s="374" t="s">
        <v>19</v>
      </c>
      <c r="H1035" s="375">
        <v>0.56000000000000005</v>
      </c>
      <c r="I1035" s="376">
        <v>17.66</v>
      </c>
      <c r="J1035" s="376">
        <v>9.8800000000000008</v>
      </c>
    </row>
    <row r="1036" spans="1:10" ht="24" customHeight="1">
      <c r="A1036" s="377" t="s">
        <v>12664</v>
      </c>
      <c r="B1036" s="378" t="s">
        <v>13046</v>
      </c>
      <c r="C1036" s="377" t="s">
        <v>9</v>
      </c>
      <c r="D1036" s="377" t="s">
        <v>13047</v>
      </c>
      <c r="E1036" s="518" t="s">
        <v>12693</v>
      </c>
      <c r="F1036" s="518"/>
      <c r="G1036" s="379" t="s">
        <v>27</v>
      </c>
      <c r="H1036" s="380">
        <v>2.47E-2</v>
      </c>
      <c r="I1036" s="381">
        <v>83.11</v>
      </c>
      <c r="J1036" s="381">
        <v>2.0499999999999998</v>
      </c>
    </row>
    <row r="1037" spans="1:10" ht="24" customHeight="1">
      <c r="A1037" s="377" t="s">
        <v>12664</v>
      </c>
      <c r="B1037" s="378" t="s">
        <v>13048</v>
      </c>
      <c r="C1037" s="377" t="s">
        <v>9</v>
      </c>
      <c r="D1037" s="377" t="s">
        <v>13049</v>
      </c>
      <c r="E1037" s="518" t="s">
        <v>12693</v>
      </c>
      <c r="F1037" s="518"/>
      <c r="G1037" s="379" t="s">
        <v>27</v>
      </c>
      <c r="H1037" s="380">
        <v>0.187</v>
      </c>
      <c r="I1037" s="381">
        <v>2.2000000000000002</v>
      </c>
      <c r="J1037" s="381">
        <v>0.41</v>
      </c>
    </row>
    <row r="1038" spans="1:10" ht="24" customHeight="1">
      <c r="A1038" s="377" t="s">
        <v>12664</v>
      </c>
      <c r="B1038" s="378" t="s">
        <v>13052</v>
      </c>
      <c r="C1038" s="377" t="s">
        <v>9</v>
      </c>
      <c r="D1038" s="377" t="s">
        <v>13053</v>
      </c>
      <c r="E1038" s="518" t="s">
        <v>12693</v>
      </c>
      <c r="F1038" s="518"/>
      <c r="G1038" s="379" t="s">
        <v>27</v>
      </c>
      <c r="H1038" s="380">
        <v>3.85E-2</v>
      </c>
      <c r="I1038" s="381">
        <v>72.17</v>
      </c>
      <c r="J1038" s="381">
        <v>2.77</v>
      </c>
    </row>
    <row r="1039" spans="1:10" ht="24" customHeight="1">
      <c r="A1039" s="377" t="s">
        <v>12664</v>
      </c>
      <c r="B1039" s="378" t="s">
        <v>13252</v>
      </c>
      <c r="C1039" s="377" t="s">
        <v>9</v>
      </c>
      <c r="D1039" s="377" t="s">
        <v>13253</v>
      </c>
      <c r="E1039" s="518" t="s">
        <v>12693</v>
      </c>
      <c r="F1039" s="518"/>
      <c r="G1039" s="379" t="s">
        <v>15</v>
      </c>
      <c r="H1039" s="380">
        <v>1.05</v>
      </c>
      <c r="I1039" s="381">
        <v>11.8</v>
      </c>
      <c r="J1039" s="381">
        <v>12.39</v>
      </c>
    </row>
    <row r="1040" spans="1:10" ht="25.5">
      <c r="A1040" s="382"/>
      <c r="B1040" s="382"/>
      <c r="C1040" s="382"/>
      <c r="D1040" s="382"/>
      <c r="E1040" s="382" t="s">
        <v>12679</v>
      </c>
      <c r="F1040" s="383">
        <v>7.4214929914158425</v>
      </c>
      <c r="G1040" s="382" t="s">
        <v>12680</v>
      </c>
      <c r="H1040" s="383">
        <v>6.24</v>
      </c>
      <c r="I1040" s="382" t="s">
        <v>12681</v>
      </c>
      <c r="J1040" s="383">
        <v>13.66</v>
      </c>
    </row>
    <row r="1041" spans="1:10" ht="13.5" thickBot="1">
      <c r="A1041" s="382"/>
      <c r="B1041" s="382"/>
      <c r="C1041" s="382"/>
      <c r="D1041" s="382"/>
      <c r="E1041" s="382" t="s">
        <v>12682</v>
      </c>
      <c r="F1041" s="383">
        <v>9.89</v>
      </c>
      <c r="G1041" s="382"/>
      <c r="H1041" s="515" t="s">
        <v>12683</v>
      </c>
      <c r="I1041" s="515"/>
      <c r="J1041" s="383">
        <v>44.93</v>
      </c>
    </row>
    <row r="1042" spans="1:10" ht="0.95" customHeight="1" thickTop="1">
      <c r="A1042" s="384"/>
      <c r="B1042" s="384"/>
      <c r="C1042" s="384"/>
      <c r="D1042" s="384"/>
      <c r="E1042" s="384"/>
      <c r="F1042" s="384"/>
      <c r="G1042" s="384"/>
      <c r="H1042" s="384"/>
      <c r="I1042" s="384"/>
      <c r="J1042" s="384"/>
    </row>
    <row r="1043" spans="1:10" ht="18" customHeight="1">
      <c r="A1043" s="364" t="s">
        <v>13254</v>
      </c>
      <c r="B1043" s="365" t="s">
        <v>12651</v>
      </c>
      <c r="C1043" s="364" t="s">
        <v>12652</v>
      </c>
      <c r="D1043" s="364" t="s">
        <v>12653</v>
      </c>
      <c r="E1043" s="516" t="s">
        <v>12654</v>
      </c>
      <c r="F1043" s="516"/>
      <c r="G1043" s="366" t="s">
        <v>12655</v>
      </c>
      <c r="H1043" s="365" t="s">
        <v>12656</v>
      </c>
      <c r="I1043" s="365" t="s">
        <v>12657</v>
      </c>
      <c r="J1043" s="365" t="s">
        <v>12658</v>
      </c>
    </row>
    <row r="1044" spans="1:10" ht="48" customHeight="1">
      <c r="A1044" s="367" t="s">
        <v>12659</v>
      </c>
      <c r="B1044" s="368" t="s">
        <v>13255</v>
      </c>
      <c r="C1044" s="367" t="s">
        <v>9</v>
      </c>
      <c r="D1044" s="367" t="s">
        <v>1523</v>
      </c>
      <c r="E1044" s="517" t="s">
        <v>13008</v>
      </c>
      <c r="F1044" s="517"/>
      <c r="G1044" s="369" t="s">
        <v>27</v>
      </c>
      <c r="H1044" s="370">
        <v>1</v>
      </c>
      <c r="I1044" s="371">
        <v>16.63</v>
      </c>
      <c r="J1044" s="371">
        <v>16.63</v>
      </c>
    </row>
    <row r="1045" spans="1:10" ht="24" customHeight="1">
      <c r="A1045" s="372" t="s">
        <v>12662</v>
      </c>
      <c r="B1045" s="373" t="s">
        <v>13009</v>
      </c>
      <c r="C1045" s="372" t="s">
        <v>9</v>
      </c>
      <c r="D1045" s="372" t="s">
        <v>1055</v>
      </c>
      <c r="E1045" s="519" t="s">
        <v>12661</v>
      </c>
      <c r="F1045" s="519"/>
      <c r="G1045" s="374" t="s">
        <v>19</v>
      </c>
      <c r="H1045" s="375">
        <v>0.13</v>
      </c>
      <c r="I1045" s="376">
        <v>13.48</v>
      </c>
      <c r="J1045" s="376">
        <v>1.75</v>
      </c>
    </row>
    <row r="1046" spans="1:10" ht="24" customHeight="1">
      <c r="A1046" s="372" t="s">
        <v>12662</v>
      </c>
      <c r="B1046" s="373" t="s">
        <v>12805</v>
      </c>
      <c r="C1046" s="372" t="s">
        <v>9</v>
      </c>
      <c r="D1046" s="372" t="s">
        <v>38</v>
      </c>
      <c r="E1046" s="519" t="s">
        <v>12661</v>
      </c>
      <c r="F1046" s="519"/>
      <c r="G1046" s="374" t="s">
        <v>19</v>
      </c>
      <c r="H1046" s="375">
        <v>0.13</v>
      </c>
      <c r="I1046" s="376">
        <v>17.66</v>
      </c>
      <c r="J1046" s="376">
        <v>2.29</v>
      </c>
    </row>
    <row r="1047" spans="1:10" ht="24" customHeight="1">
      <c r="A1047" s="377" t="s">
        <v>12664</v>
      </c>
      <c r="B1047" s="378" t="s">
        <v>13206</v>
      </c>
      <c r="C1047" s="377" t="s">
        <v>9</v>
      </c>
      <c r="D1047" s="377" t="s">
        <v>13207</v>
      </c>
      <c r="E1047" s="518" t="s">
        <v>12693</v>
      </c>
      <c r="F1047" s="518"/>
      <c r="G1047" s="379" t="s">
        <v>27</v>
      </c>
      <c r="H1047" s="380">
        <v>1</v>
      </c>
      <c r="I1047" s="381">
        <v>3.08</v>
      </c>
      <c r="J1047" s="381">
        <v>3.08</v>
      </c>
    </row>
    <row r="1048" spans="1:10" ht="24" customHeight="1">
      <c r="A1048" s="377" t="s">
        <v>12664</v>
      </c>
      <c r="B1048" s="378" t="s">
        <v>13256</v>
      </c>
      <c r="C1048" s="377" t="s">
        <v>9</v>
      </c>
      <c r="D1048" s="377" t="s">
        <v>13257</v>
      </c>
      <c r="E1048" s="518" t="s">
        <v>12693</v>
      </c>
      <c r="F1048" s="518"/>
      <c r="G1048" s="379" t="s">
        <v>27</v>
      </c>
      <c r="H1048" s="380">
        <v>1</v>
      </c>
      <c r="I1048" s="381">
        <v>8.91</v>
      </c>
      <c r="J1048" s="381">
        <v>8.91</v>
      </c>
    </row>
    <row r="1049" spans="1:10" ht="36" customHeight="1">
      <c r="A1049" s="377" t="s">
        <v>12664</v>
      </c>
      <c r="B1049" s="378" t="s">
        <v>13194</v>
      </c>
      <c r="C1049" s="377" t="s">
        <v>9</v>
      </c>
      <c r="D1049" s="377" t="s">
        <v>13195</v>
      </c>
      <c r="E1049" s="518" t="s">
        <v>12693</v>
      </c>
      <c r="F1049" s="518"/>
      <c r="G1049" s="379" t="s">
        <v>27</v>
      </c>
      <c r="H1049" s="380">
        <v>0.02</v>
      </c>
      <c r="I1049" s="381">
        <v>30.43</v>
      </c>
      <c r="J1049" s="381">
        <v>0.6</v>
      </c>
    </row>
    <row r="1050" spans="1:10" ht="25.5">
      <c r="A1050" s="382"/>
      <c r="B1050" s="382"/>
      <c r="C1050" s="382"/>
      <c r="D1050" s="382"/>
      <c r="E1050" s="382" t="s">
        <v>12679</v>
      </c>
      <c r="F1050" s="383">
        <v>1.7168314679995653</v>
      </c>
      <c r="G1050" s="382" t="s">
        <v>12680</v>
      </c>
      <c r="H1050" s="383">
        <v>1.44</v>
      </c>
      <c r="I1050" s="382" t="s">
        <v>12681</v>
      </c>
      <c r="J1050" s="383">
        <v>3.16</v>
      </c>
    </row>
    <row r="1051" spans="1:10" ht="13.5" thickBot="1">
      <c r="A1051" s="382"/>
      <c r="B1051" s="382"/>
      <c r="C1051" s="382"/>
      <c r="D1051" s="382"/>
      <c r="E1051" s="382" t="s">
        <v>12682</v>
      </c>
      <c r="F1051" s="383">
        <v>4.6900000000000004</v>
      </c>
      <c r="G1051" s="382"/>
      <c r="H1051" s="515" t="s">
        <v>12683</v>
      </c>
      <c r="I1051" s="515"/>
      <c r="J1051" s="383">
        <v>21.32</v>
      </c>
    </row>
    <row r="1052" spans="1:10" ht="0.95" customHeight="1" thickTop="1">
      <c r="A1052" s="384"/>
      <c r="B1052" s="384"/>
      <c r="C1052" s="384"/>
      <c r="D1052" s="384"/>
      <c r="E1052" s="384"/>
      <c r="F1052" s="384"/>
      <c r="G1052" s="384"/>
      <c r="H1052" s="384"/>
      <c r="I1052" s="384"/>
      <c r="J1052" s="384"/>
    </row>
    <row r="1053" spans="1:10" ht="18" customHeight="1">
      <c r="A1053" s="364" t="s">
        <v>13258</v>
      </c>
      <c r="B1053" s="365" t="s">
        <v>12651</v>
      </c>
      <c r="C1053" s="364" t="s">
        <v>12652</v>
      </c>
      <c r="D1053" s="364" t="s">
        <v>12653</v>
      </c>
      <c r="E1053" s="516" t="s">
        <v>12654</v>
      </c>
      <c r="F1053" s="516"/>
      <c r="G1053" s="366" t="s">
        <v>12655</v>
      </c>
      <c r="H1053" s="365" t="s">
        <v>12656</v>
      </c>
      <c r="I1053" s="365" t="s">
        <v>12657</v>
      </c>
      <c r="J1053" s="365" t="s">
        <v>12658</v>
      </c>
    </row>
    <row r="1054" spans="1:10" ht="48" customHeight="1">
      <c r="A1054" s="367" t="s">
        <v>12659</v>
      </c>
      <c r="B1054" s="368" t="s">
        <v>13259</v>
      </c>
      <c r="C1054" s="367" t="s">
        <v>9</v>
      </c>
      <c r="D1054" s="367" t="s">
        <v>1567</v>
      </c>
      <c r="E1054" s="517" t="s">
        <v>13008</v>
      </c>
      <c r="F1054" s="517"/>
      <c r="G1054" s="369" t="s">
        <v>27</v>
      </c>
      <c r="H1054" s="370">
        <v>1</v>
      </c>
      <c r="I1054" s="371">
        <v>31.18</v>
      </c>
      <c r="J1054" s="371">
        <v>31.18</v>
      </c>
    </row>
    <row r="1055" spans="1:10" ht="24" customHeight="1">
      <c r="A1055" s="372" t="s">
        <v>12662</v>
      </c>
      <c r="B1055" s="373" t="s">
        <v>13009</v>
      </c>
      <c r="C1055" s="372" t="s">
        <v>9</v>
      </c>
      <c r="D1055" s="372" t="s">
        <v>1055</v>
      </c>
      <c r="E1055" s="519" t="s">
        <v>12661</v>
      </c>
      <c r="F1055" s="519"/>
      <c r="G1055" s="374" t="s">
        <v>19</v>
      </c>
      <c r="H1055" s="375">
        <v>0.25</v>
      </c>
      <c r="I1055" s="376">
        <v>13.48</v>
      </c>
      <c r="J1055" s="376">
        <v>3.37</v>
      </c>
    </row>
    <row r="1056" spans="1:10" ht="24" customHeight="1">
      <c r="A1056" s="372" t="s">
        <v>12662</v>
      </c>
      <c r="B1056" s="373" t="s">
        <v>12805</v>
      </c>
      <c r="C1056" s="372" t="s">
        <v>9</v>
      </c>
      <c r="D1056" s="372" t="s">
        <v>38</v>
      </c>
      <c r="E1056" s="519" t="s">
        <v>12661</v>
      </c>
      <c r="F1056" s="519"/>
      <c r="G1056" s="374" t="s">
        <v>19</v>
      </c>
      <c r="H1056" s="375">
        <v>0.25</v>
      </c>
      <c r="I1056" s="376">
        <v>17.66</v>
      </c>
      <c r="J1056" s="376">
        <v>4.41</v>
      </c>
    </row>
    <row r="1057" spans="1:10" ht="24" customHeight="1">
      <c r="A1057" s="377" t="s">
        <v>12664</v>
      </c>
      <c r="B1057" s="378" t="s">
        <v>13212</v>
      </c>
      <c r="C1057" s="377" t="s">
        <v>9</v>
      </c>
      <c r="D1057" s="377" t="s">
        <v>13213</v>
      </c>
      <c r="E1057" s="518" t="s">
        <v>12693</v>
      </c>
      <c r="F1057" s="518"/>
      <c r="G1057" s="379" t="s">
        <v>27</v>
      </c>
      <c r="H1057" s="380">
        <v>2</v>
      </c>
      <c r="I1057" s="381">
        <v>4.34</v>
      </c>
      <c r="J1057" s="381">
        <v>8.68</v>
      </c>
    </row>
    <row r="1058" spans="1:10" ht="36" customHeight="1">
      <c r="A1058" s="377" t="s">
        <v>12664</v>
      </c>
      <c r="B1058" s="378" t="s">
        <v>13194</v>
      </c>
      <c r="C1058" s="377" t="s">
        <v>9</v>
      </c>
      <c r="D1058" s="377" t="s">
        <v>13195</v>
      </c>
      <c r="E1058" s="518" t="s">
        <v>12693</v>
      </c>
      <c r="F1058" s="518"/>
      <c r="G1058" s="379" t="s">
        <v>27</v>
      </c>
      <c r="H1058" s="380">
        <v>0.06</v>
      </c>
      <c r="I1058" s="381">
        <v>30.43</v>
      </c>
      <c r="J1058" s="381">
        <v>1.82</v>
      </c>
    </row>
    <row r="1059" spans="1:10" ht="24" customHeight="1">
      <c r="A1059" s="377" t="s">
        <v>12664</v>
      </c>
      <c r="B1059" s="378" t="s">
        <v>13260</v>
      </c>
      <c r="C1059" s="377" t="s">
        <v>9</v>
      </c>
      <c r="D1059" s="377" t="s">
        <v>13261</v>
      </c>
      <c r="E1059" s="518" t="s">
        <v>12693</v>
      </c>
      <c r="F1059" s="518"/>
      <c r="G1059" s="379" t="s">
        <v>27</v>
      </c>
      <c r="H1059" s="380">
        <v>1</v>
      </c>
      <c r="I1059" s="381">
        <v>12.9</v>
      </c>
      <c r="J1059" s="381">
        <v>12.9</v>
      </c>
    </row>
    <row r="1060" spans="1:10" ht="25.5">
      <c r="A1060" s="382"/>
      <c r="B1060" s="382"/>
      <c r="C1060" s="382"/>
      <c r="D1060" s="382"/>
      <c r="E1060" s="382" t="s">
        <v>12679</v>
      </c>
      <c r="F1060" s="383">
        <v>3.3141366945561228</v>
      </c>
      <c r="G1060" s="382" t="s">
        <v>12680</v>
      </c>
      <c r="H1060" s="383">
        <v>2.79</v>
      </c>
      <c r="I1060" s="382" t="s">
        <v>12681</v>
      </c>
      <c r="J1060" s="383">
        <v>6.1</v>
      </c>
    </row>
    <row r="1061" spans="1:10" ht="13.5" thickBot="1">
      <c r="A1061" s="382"/>
      <c r="B1061" s="382"/>
      <c r="C1061" s="382"/>
      <c r="D1061" s="382"/>
      <c r="E1061" s="382" t="s">
        <v>12682</v>
      </c>
      <c r="F1061" s="383">
        <v>8.8000000000000007</v>
      </c>
      <c r="G1061" s="382"/>
      <c r="H1061" s="515" t="s">
        <v>12683</v>
      </c>
      <c r="I1061" s="515"/>
      <c r="J1061" s="383">
        <v>39.979999999999997</v>
      </c>
    </row>
    <row r="1062" spans="1:10" ht="0.95" customHeight="1" thickTop="1">
      <c r="A1062" s="384"/>
      <c r="B1062" s="384"/>
      <c r="C1062" s="384"/>
      <c r="D1062" s="384"/>
      <c r="E1062" s="384"/>
      <c r="F1062" s="384"/>
      <c r="G1062" s="384"/>
      <c r="H1062" s="384"/>
      <c r="I1062" s="384"/>
      <c r="J1062" s="384"/>
    </row>
    <row r="1063" spans="1:10" ht="18" customHeight="1">
      <c r="A1063" s="364" t="s">
        <v>13262</v>
      </c>
      <c r="B1063" s="365" t="s">
        <v>12651</v>
      </c>
      <c r="C1063" s="364" t="s">
        <v>12652</v>
      </c>
      <c r="D1063" s="364" t="s">
        <v>12653</v>
      </c>
      <c r="E1063" s="516" t="s">
        <v>12654</v>
      </c>
      <c r="F1063" s="516"/>
      <c r="G1063" s="366" t="s">
        <v>12655</v>
      </c>
      <c r="H1063" s="365" t="s">
        <v>12656</v>
      </c>
      <c r="I1063" s="365" t="s">
        <v>12657</v>
      </c>
      <c r="J1063" s="365" t="s">
        <v>12658</v>
      </c>
    </row>
    <row r="1064" spans="1:10" ht="36" customHeight="1">
      <c r="A1064" s="367" t="s">
        <v>12659</v>
      </c>
      <c r="B1064" s="368" t="s">
        <v>13263</v>
      </c>
      <c r="C1064" s="367" t="s">
        <v>9</v>
      </c>
      <c r="D1064" s="367" t="s">
        <v>1606</v>
      </c>
      <c r="E1064" s="517" t="s">
        <v>13008</v>
      </c>
      <c r="F1064" s="517"/>
      <c r="G1064" s="369" t="s">
        <v>27</v>
      </c>
      <c r="H1064" s="370">
        <v>1</v>
      </c>
      <c r="I1064" s="371">
        <v>15.68</v>
      </c>
      <c r="J1064" s="371">
        <v>15.68</v>
      </c>
    </row>
    <row r="1065" spans="1:10" ht="24" customHeight="1">
      <c r="A1065" s="372" t="s">
        <v>12662</v>
      </c>
      <c r="B1065" s="373" t="s">
        <v>13009</v>
      </c>
      <c r="C1065" s="372" t="s">
        <v>9</v>
      </c>
      <c r="D1065" s="372" t="s">
        <v>1055</v>
      </c>
      <c r="E1065" s="519" t="s">
        <v>12661</v>
      </c>
      <c r="F1065" s="519"/>
      <c r="G1065" s="374" t="s">
        <v>19</v>
      </c>
      <c r="H1065" s="375">
        <v>0.06</v>
      </c>
      <c r="I1065" s="376">
        <v>13.48</v>
      </c>
      <c r="J1065" s="376">
        <v>0.8</v>
      </c>
    </row>
    <row r="1066" spans="1:10" ht="24" customHeight="1">
      <c r="A1066" s="372" t="s">
        <v>12662</v>
      </c>
      <c r="B1066" s="373" t="s">
        <v>12805</v>
      </c>
      <c r="C1066" s="372" t="s">
        <v>9</v>
      </c>
      <c r="D1066" s="372" t="s">
        <v>38</v>
      </c>
      <c r="E1066" s="519" t="s">
        <v>12661</v>
      </c>
      <c r="F1066" s="519"/>
      <c r="G1066" s="374" t="s">
        <v>19</v>
      </c>
      <c r="H1066" s="375">
        <v>0.06</v>
      </c>
      <c r="I1066" s="376">
        <v>17.66</v>
      </c>
      <c r="J1066" s="376">
        <v>1.05</v>
      </c>
    </row>
    <row r="1067" spans="1:10" ht="24" customHeight="1">
      <c r="A1067" s="377" t="s">
        <v>12664</v>
      </c>
      <c r="B1067" s="378" t="s">
        <v>13206</v>
      </c>
      <c r="C1067" s="377" t="s">
        <v>9</v>
      </c>
      <c r="D1067" s="377" t="s">
        <v>13207</v>
      </c>
      <c r="E1067" s="518" t="s">
        <v>12693</v>
      </c>
      <c r="F1067" s="518"/>
      <c r="G1067" s="379" t="s">
        <v>27</v>
      </c>
      <c r="H1067" s="380">
        <v>2</v>
      </c>
      <c r="I1067" s="381">
        <v>3.08</v>
      </c>
      <c r="J1067" s="381">
        <v>6.16</v>
      </c>
    </row>
    <row r="1068" spans="1:10" ht="36" customHeight="1">
      <c r="A1068" s="377" t="s">
        <v>12664</v>
      </c>
      <c r="B1068" s="378" t="s">
        <v>13194</v>
      </c>
      <c r="C1068" s="377" t="s">
        <v>9</v>
      </c>
      <c r="D1068" s="377" t="s">
        <v>13195</v>
      </c>
      <c r="E1068" s="518" t="s">
        <v>12693</v>
      </c>
      <c r="F1068" s="518"/>
      <c r="G1068" s="379" t="s">
        <v>27</v>
      </c>
      <c r="H1068" s="380">
        <v>0.04</v>
      </c>
      <c r="I1068" s="381">
        <v>30.43</v>
      </c>
      <c r="J1068" s="381">
        <v>1.21</v>
      </c>
    </row>
    <row r="1069" spans="1:10" ht="24" customHeight="1">
      <c r="A1069" s="377" t="s">
        <v>12664</v>
      </c>
      <c r="B1069" s="378" t="s">
        <v>13264</v>
      </c>
      <c r="C1069" s="377" t="s">
        <v>9</v>
      </c>
      <c r="D1069" s="377" t="s">
        <v>13265</v>
      </c>
      <c r="E1069" s="518" t="s">
        <v>12693</v>
      </c>
      <c r="F1069" s="518"/>
      <c r="G1069" s="379" t="s">
        <v>27</v>
      </c>
      <c r="H1069" s="380">
        <v>1</v>
      </c>
      <c r="I1069" s="381">
        <v>6.46</v>
      </c>
      <c r="J1069" s="381">
        <v>6.46</v>
      </c>
    </row>
    <row r="1070" spans="1:10" ht="25.5">
      <c r="A1070" s="382"/>
      <c r="B1070" s="382"/>
      <c r="C1070" s="382"/>
      <c r="D1070" s="382"/>
      <c r="E1070" s="382" t="s">
        <v>12679</v>
      </c>
      <c r="F1070" s="383">
        <v>0.78778659132891449</v>
      </c>
      <c r="G1070" s="382" t="s">
        <v>12680</v>
      </c>
      <c r="H1070" s="383">
        <v>0.66</v>
      </c>
      <c r="I1070" s="382" t="s">
        <v>12681</v>
      </c>
      <c r="J1070" s="383">
        <v>1.45</v>
      </c>
    </row>
    <row r="1071" spans="1:10" ht="13.5" thickBot="1">
      <c r="A1071" s="382"/>
      <c r="B1071" s="382"/>
      <c r="C1071" s="382"/>
      <c r="D1071" s="382"/>
      <c r="E1071" s="382" t="s">
        <v>12682</v>
      </c>
      <c r="F1071" s="383">
        <v>4.42</v>
      </c>
      <c r="G1071" s="382"/>
      <c r="H1071" s="515" t="s">
        <v>12683</v>
      </c>
      <c r="I1071" s="515"/>
      <c r="J1071" s="383">
        <v>20.100000000000001</v>
      </c>
    </row>
    <row r="1072" spans="1:10" ht="0.95" customHeight="1" thickTop="1">
      <c r="A1072" s="384"/>
      <c r="B1072" s="384"/>
      <c r="C1072" s="384"/>
      <c r="D1072" s="384"/>
      <c r="E1072" s="384"/>
      <c r="F1072" s="384"/>
      <c r="G1072" s="384"/>
      <c r="H1072" s="384"/>
      <c r="I1072" s="384"/>
      <c r="J1072" s="384"/>
    </row>
    <row r="1073" spans="1:10" ht="18" customHeight="1">
      <c r="A1073" s="364" t="s">
        <v>13266</v>
      </c>
      <c r="B1073" s="365" t="s">
        <v>12651</v>
      </c>
      <c r="C1073" s="364" t="s">
        <v>12652</v>
      </c>
      <c r="D1073" s="364" t="s">
        <v>12653</v>
      </c>
      <c r="E1073" s="516" t="s">
        <v>12654</v>
      </c>
      <c r="F1073" s="516"/>
      <c r="G1073" s="366" t="s">
        <v>12655</v>
      </c>
      <c r="H1073" s="365" t="s">
        <v>12656</v>
      </c>
      <c r="I1073" s="365" t="s">
        <v>12657</v>
      </c>
      <c r="J1073" s="365" t="s">
        <v>12658</v>
      </c>
    </row>
    <row r="1074" spans="1:10" ht="48" customHeight="1">
      <c r="A1074" s="367" t="s">
        <v>12659</v>
      </c>
      <c r="B1074" s="368" t="s">
        <v>13267</v>
      </c>
      <c r="C1074" s="367" t="s">
        <v>9</v>
      </c>
      <c r="D1074" s="367" t="s">
        <v>6000</v>
      </c>
      <c r="E1074" s="517" t="s">
        <v>13008</v>
      </c>
      <c r="F1074" s="517"/>
      <c r="G1074" s="369" t="s">
        <v>27</v>
      </c>
      <c r="H1074" s="370">
        <v>1</v>
      </c>
      <c r="I1074" s="371">
        <v>2511.04</v>
      </c>
      <c r="J1074" s="371">
        <v>2511.04</v>
      </c>
    </row>
    <row r="1075" spans="1:10" ht="60" customHeight="1">
      <c r="A1075" s="372" t="s">
        <v>12662</v>
      </c>
      <c r="B1075" s="373" t="s">
        <v>12788</v>
      </c>
      <c r="C1075" s="372" t="s">
        <v>9</v>
      </c>
      <c r="D1075" s="372" t="s">
        <v>664</v>
      </c>
      <c r="E1075" s="519" t="s">
        <v>12730</v>
      </c>
      <c r="F1075" s="519"/>
      <c r="G1075" s="374" t="s">
        <v>32</v>
      </c>
      <c r="H1075" s="375">
        <v>0.39589999999999997</v>
      </c>
      <c r="I1075" s="376">
        <v>101.95</v>
      </c>
      <c r="J1075" s="376">
        <v>40.36</v>
      </c>
    </row>
    <row r="1076" spans="1:10" ht="60" customHeight="1">
      <c r="A1076" s="372" t="s">
        <v>12662</v>
      </c>
      <c r="B1076" s="373" t="s">
        <v>12789</v>
      </c>
      <c r="C1076" s="372" t="s">
        <v>9</v>
      </c>
      <c r="D1076" s="372" t="s">
        <v>665</v>
      </c>
      <c r="E1076" s="519" t="s">
        <v>12730</v>
      </c>
      <c r="F1076" s="519"/>
      <c r="G1076" s="374" t="s">
        <v>47</v>
      </c>
      <c r="H1076" s="375">
        <v>1.3315999999999999</v>
      </c>
      <c r="I1076" s="376">
        <v>36.340000000000003</v>
      </c>
      <c r="J1076" s="376">
        <v>48.39</v>
      </c>
    </row>
    <row r="1077" spans="1:10" ht="36" customHeight="1">
      <c r="A1077" s="372" t="s">
        <v>12662</v>
      </c>
      <c r="B1077" s="373" t="s">
        <v>13268</v>
      </c>
      <c r="C1077" s="372" t="s">
        <v>9</v>
      </c>
      <c r="D1077" s="372" t="s">
        <v>3536</v>
      </c>
      <c r="E1077" s="519" t="s">
        <v>12733</v>
      </c>
      <c r="F1077" s="519"/>
      <c r="G1077" s="374" t="s">
        <v>12734</v>
      </c>
      <c r="H1077" s="375">
        <v>1.54E-2</v>
      </c>
      <c r="I1077" s="376">
        <v>3665.35</v>
      </c>
      <c r="J1077" s="376">
        <v>56.44</v>
      </c>
    </row>
    <row r="1078" spans="1:10" ht="36" customHeight="1">
      <c r="A1078" s="372" t="s">
        <v>12662</v>
      </c>
      <c r="B1078" s="373" t="s">
        <v>13269</v>
      </c>
      <c r="C1078" s="372" t="s">
        <v>9</v>
      </c>
      <c r="D1078" s="372" t="s">
        <v>3467</v>
      </c>
      <c r="E1078" s="519" t="s">
        <v>12733</v>
      </c>
      <c r="F1078" s="519"/>
      <c r="G1078" s="374" t="s">
        <v>12734</v>
      </c>
      <c r="H1078" s="375">
        <v>0.13009999999999999</v>
      </c>
      <c r="I1078" s="376">
        <v>2269.67</v>
      </c>
      <c r="J1078" s="376">
        <v>295.27999999999997</v>
      </c>
    </row>
    <row r="1079" spans="1:10" ht="36" customHeight="1">
      <c r="A1079" s="372" t="s">
        <v>12662</v>
      </c>
      <c r="B1079" s="373" t="s">
        <v>13270</v>
      </c>
      <c r="C1079" s="372" t="s">
        <v>9</v>
      </c>
      <c r="D1079" s="372" t="s">
        <v>6204</v>
      </c>
      <c r="E1079" s="519" t="s">
        <v>12766</v>
      </c>
      <c r="F1079" s="519"/>
      <c r="G1079" s="374" t="s">
        <v>12734</v>
      </c>
      <c r="H1079" s="375">
        <v>0.22700000000000001</v>
      </c>
      <c r="I1079" s="376">
        <v>117.8</v>
      </c>
      <c r="J1079" s="376">
        <v>26.74</v>
      </c>
    </row>
    <row r="1080" spans="1:10" ht="36" customHeight="1">
      <c r="A1080" s="372" t="s">
        <v>12662</v>
      </c>
      <c r="B1080" s="373" t="s">
        <v>13173</v>
      </c>
      <c r="C1080" s="372" t="s">
        <v>9</v>
      </c>
      <c r="D1080" s="372" t="s">
        <v>4725</v>
      </c>
      <c r="E1080" s="519" t="s">
        <v>12661</v>
      </c>
      <c r="F1080" s="519"/>
      <c r="G1080" s="374" t="s">
        <v>12734</v>
      </c>
      <c r="H1080" s="375">
        <v>0.24590000000000001</v>
      </c>
      <c r="I1080" s="376">
        <v>547.29999999999995</v>
      </c>
      <c r="J1080" s="376">
        <v>134.58000000000001</v>
      </c>
    </row>
    <row r="1081" spans="1:10" ht="24" customHeight="1">
      <c r="A1081" s="372" t="s">
        <v>12662</v>
      </c>
      <c r="B1081" s="373" t="s">
        <v>12813</v>
      </c>
      <c r="C1081" s="372" t="s">
        <v>9</v>
      </c>
      <c r="D1081" s="372" t="s">
        <v>35</v>
      </c>
      <c r="E1081" s="519" t="s">
        <v>12661</v>
      </c>
      <c r="F1081" s="519"/>
      <c r="G1081" s="374" t="s">
        <v>19</v>
      </c>
      <c r="H1081" s="375">
        <v>3.6166999999999998</v>
      </c>
      <c r="I1081" s="376">
        <v>17.670000000000002</v>
      </c>
      <c r="J1081" s="376">
        <v>63.9</v>
      </c>
    </row>
    <row r="1082" spans="1:10" ht="24" customHeight="1">
      <c r="A1082" s="372" t="s">
        <v>12662</v>
      </c>
      <c r="B1082" s="373" t="s">
        <v>12771</v>
      </c>
      <c r="C1082" s="372" t="s">
        <v>9</v>
      </c>
      <c r="D1082" s="372" t="s">
        <v>21</v>
      </c>
      <c r="E1082" s="519" t="s">
        <v>12661</v>
      </c>
      <c r="F1082" s="519"/>
      <c r="G1082" s="374" t="s">
        <v>19</v>
      </c>
      <c r="H1082" s="375">
        <v>3.6166999999999998</v>
      </c>
      <c r="I1082" s="376">
        <v>14.02</v>
      </c>
      <c r="J1082" s="376">
        <v>50.7</v>
      </c>
    </row>
    <row r="1083" spans="1:10" ht="48" customHeight="1">
      <c r="A1083" s="377" t="s">
        <v>12664</v>
      </c>
      <c r="B1083" s="378" t="s">
        <v>13271</v>
      </c>
      <c r="C1083" s="377" t="s">
        <v>9</v>
      </c>
      <c r="D1083" s="377" t="s">
        <v>13272</v>
      </c>
      <c r="E1083" s="518" t="s">
        <v>12693</v>
      </c>
      <c r="F1083" s="518"/>
      <c r="G1083" s="379" t="s">
        <v>27</v>
      </c>
      <c r="H1083" s="380">
        <v>5</v>
      </c>
      <c r="I1083" s="381">
        <v>358.93</v>
      </c>
      <c r="J1083" s="381">
        <v>1794.65</v>
      </c>
    </row>
    <row r="1084" spans="1:10" ht="25.5">
      <c r="A1084" s="382"/>
      <c r="B1084" s="382"/>
      <c r="C1084" s="382"/>
      <c r="D1084" s="382"/>
      <c r="E1084" s="382" t="s">
        <v>12679</v>
      </c>
      <c r="F1084" s="383">
        <v>136.32511137672498</v>
      </c>
      <c r="G1084" s="382" t="s">
        <v>12680</v>
      </c>
      <c r="H1084" s="383">
        <v>114.59</v>
      </c>
      <c r="I1084" s="382" t="s">
        <v>12681</v>
      </c>
      <c r="J1084" s="383">
        <v>250.92</v>
      </c>
    </row>
    <row r="1085" spans="1:10" ht="13.5" thickBot="1">
      <c r="A1085" s="382"/>
      <c r="B1085" s="382"/>
      <c r="C1085" s="382"/>
      <c r="D1085" s="382"/>
      <c r="E1085" s="382" t="s">
        <v>12682</v>
      </c>
      <c r="F1085" s="383">
        <v>709.11</v>
      </c>
      <c r="G1085" s="382"/>
      <c r="H1085" s="515" t="s">
        <v>12683</v>
      </c>
      <c r="I1085" s="515"/>
      <c r="J1085" s="383">
        <v>3220.15</v>
      </c>
    </row>
    <row r="1086" spans="1:10" ht="0.95" customHeight="1" thickTop="1">
      <c r="A1086" s="384"/>
      <c r="B1086" s="384"/>
      <c r="C1086" s="384"/>
      <c r="D1086" s="384"/>
      <c r="E1086" s="384"/>
      <c r="F1086" s="384"/>
      <c r="G1086" s="384"/>
      <c r="H1086" s="384"/>
      <c r="I1086" s="384"/>
      <c r="J1086" s="384"/>
    </row>
    <row r="1087" spans="1:10" ht="18" customHeight="1">
      <c r="A1087" s="364" t="s">
        <v>13273</v>
      </c>
      <c r="B1087" s="365" t="s">
        <v>12651</v>
      </c>
      <c r="C1087" s="364" t="s">
        <v>12652</v>
      </c>
      <c r="D1087" s="364" t="s">
        <v>12653</v>
      </c>
      <c r="E1087" s="516" t="s">
        <v>12654</v>
      </c>
      <c r="F1087" s="516"/>
      <c r="G1087" s="366" t="s">
        <v>12655</v>
      </c>
      <c r="H1087" s="365" t="s">
        <v>12656</v>
      </c>
      <c r="I1087" s="365" t="s">
        <v>12657</v>
      </c>
      <c r="J1087" s="365" t="s">
        <v>12658</v>
      </c>
    </row>
    <row r="1088" spans="1:10" ht="48" customHeight="1">
      <c r="A1088" s="367" t="s">
        <v>12659</v>
      </c>
      <c r="B1088" s="368" t="s">
        <v>13274</v>
      </c>
      <c r="C1088" s="367" t="s">
        <v>9</v>
      </c>
      <c r="D1088" s="367" t="s">
        <v>6006</v>
      </c>
      <c r="E1088" s="517" t="s">
        <v>13008</v>
      </c>
      <c r="F1088" s="517"/>
      <c r="G1088" s="369" t="s">
        <v>27</v>
      </c>
      <c r="H1088" s="370">
        <v>1</v>
      </c>
      <c r="I1088" s="371">
        <v>3353.66</v>
      </c>
      <c r="J1088" s="371">
        <v>3353.66</v>
      </c>
    </row>
    <row r="1089" spans="1:10" ht="60" customHeight="1">
      <c r="A1089" s="372" t="s">
        <v>12662</v>
      </c>
      <c r="B1089" s="373" t="s">
        <v>12788</v>
      </c>
      <c r="C1089" s="372" t="s">
        <v>9</v>
      </c>
      <c r="D1089" s="372" t="s">
        <v>664</v>
      </c>
      <c r="E1089" s="519" t="s">
        <v>12730</v>
      </c>
      <c r="F1089" s="519"/>
      <c r="G1089" s="374" t="s">
        <v>32</v>
      </c>
      <c r="H1089" s="375">
        <v>0.80110000000000003</v>
      </c>
      <c r="I1089" s="376">
        <v>101.95</v>
      </c>
      <c r="J1089" s="376">
        <v>81.67</v>
      </c>
    </row>
    <row r="1090" spans="1:10" ht="60" customHeight="1">
      <c r="A1090" s="372" t="s">
        <v>12662</v>
      </c>
      <c r="B1090" s="373" t="s">
        <v>12789</v>
      </c>
      <c r="C1090" s="372" t="s">
        <v>9</v>
      </c>
      <c r="D1090" s="372" t="s">
        <v>665</v>
      </c>
      <c r="E1090" s="519" t="s">
        <v>12730</v>
      </c>
      <c r="F1090" s="519"/>
      <c r="G1090" s="374" t="s">
        <v>47</v>
      </c>
      <c r="H1090" s="375">
        <v>2.6945000000000001</v>
      </c>
      <c r="I1090" s="376">
        <v>36.340000000000003</v>
      </c>
      <c r="J1090" s="376">
        <v>97.91</v>
      </c>
    </row>
    <row r="1091" spans="1:10" ht="36" customHeight="1">
      <c r="A1091" s="372" t="s">
        <v>12662</v>
      </c>
      <c r="B1091" s="373" t="s">
        <v>13275</v>
      </c>
      <c r="C1091" s="372" t="s">
        <v>9</v>
      </c>
      <c r="D1091" s="372" t="s">
        <v>3468</v>
      </c>
      <c r="E1091" s="519" t="s">
        <v>12733</v>
      </c>
      <c r="F1091" s="519"/>
      <c r="G1091" s="374" t="s">
        <v>12734</v>
      </c>
      <c r="H1091" s="375">
        <v>0.34860000000000002</v>
      </c>
      <c r="I1091" s="376">
        <v>1853.25</v>
      </c>
      <c r="J1091" s="376">
        <v>646.04</v>
      </c>
    </row>
    <row r="1092" spans="1:10" ht="36" customHeight="1">
      <c r="A1092" s="372" t="s">
        <v>12662</v>
      </c>
      <c r="B1092" s="373" t="s">
        <v>13268</v>
      </c>
      <c r="C1092" s="372" t="s">
        <v>9</v>
      </c>
      <c r="D1092" s="372" t="s">
        <v>3536</v>
      </c>
      <c r="E1092" s="519" t="s">
        <v>12733</v>
      </c>
      <c r="F1092" s="519"/>
      <c r="G1092" s="374" t="s">
        <v>12734</v>
      </c>
      <c r="H1092" s="375">
        <v>1.54E-2</v>
      </c>
      <c r="I1092" s="376">
        <v>3665.35</v>
      </c>
      <c r="J1092" s="376">
        <v>56.44</v>
      </c>
    </row>
    <row r="1093" spans="1:10" ht="36" customHeight="1">
      <c r="A1093" s="372" t="s">
        <v>12662</v>
      </c>
      <c r="B1093" s="373" t="s">
        <v>13270</v>
      </c>
      <c r="C1093" s="372" t="s">
        <v>9</v>
      </c>
      <c r="D1093" s="372" t="s">
        <v>6204</v>
      </c>
      <c r="E1093" s="519" t="s">
        <v>12766</v>
      </c>
      <c r="F1093" s="519"/>
      <c r="G1093" s="374" t="s">
        <v>12734</v>
      </c>
      <c r="H1093" s="375">
        <v>0.37330000000000002</v>
      </c>
      <c r="I1093" s="376">
        <v>117.8</v>
      </c>
      <c r="J1093" s="376">
        <v>43.97</v>
      </c>
    </row>
    <row r="1094" spans="1:10" ht="36" customHeight="1">
      <c r="A1094" s="372" t="s">
        <v>12662</v>
      </c>
      <c r="B1094" s="373" t="s">
        <v>13173</v>
      </c>
      <c r="C1094" s="372" t="s">
        <v>9</v>
      </c>
      <c r="D1094" s="372" t="s">
        <v>4725</v>
      </c>
      <c r="E1094" s="519" t="s">
        <v>12661</v>
      </c>
      <c r="F1094" s="519"/>
      <c r="G1094" s="374" t="s">
        <v>12734</v>
      </c>
      <c r="H1094" s="375">
        <v>0.25169999999999998</v>
      </c>
      <c r="I1094" s="376">
        <v>547.29999999999995</v>
      </c>
      <c r="J1094" s="376">
        <v>137.75</v>
      </c>
    </row>
    <row r="1095" spans="1:10" ht="24" customHeight="1">
      <c r="A1095" s="372" t="s">
        <v>12662</v>
      </c>
      <c r="B1095" s="373" t="s">
        <v>12771</v>
      </c>
      <c r="C1095" s="372" t="s">
        <v>9</v>
      </c>
      <c r="D1095" s="372" t="s">
        <v>21</v>
      </c>
      <c r="E1095" s="519" t="s">
        <v>12661</v>
      </c>
      <c r="F1095" s="519"/>
      <c r="G1095" s="374" t="s">
        <v>19</v>
      </c>
      <c r="H1095" s="375">
        <v>3.7248999999999999</v>
      </c>
      <c r="I1095" s="376">
        <v>14.02</v>
      </c>
      <c r="J1095" s="376">
        <v>52.22</v>
      </c>
    </row>
    <row r="1096" spans="1:10" ht="24" customHeight="1">
      <c r="A1096" s="372" t="s">
        <v>12662</v>
      </c>
      <c r="B1096" s="373" t="s">
        <v>12813</v>
      </c>
      <c r="C1096" s="372" t="s">
        <v>9</v>
      </c>
      <c r="D1096" s="372" t="s">
        <v>35</v>
      </c>
      <c r="E1096" s="519" t="s">
        <v>12661</v>
      </c>
      <c r="F1096" s="519"/>
      <c r="G1096" s="374" t="s">
        <v>19</v>
      </c>
      <c r="H1096" s="375">
        <v>3.7248999999999999</v>
      </c>
      <c r="I1096" s="376">
        <v>17.670000000000002</v>
      </c>
      <c r="J1096" s="376">
        <v>65.81</v>
      </c>
    </row>
    <row r="1097" spans="1:10" ht="36" customHeight="1">
      <c r="A1097" s="377" t="s">
        <v>12664</v>
      </c>
      <c r="B1097" s="378" t="s">
        <v>13276</v>
      </c>
      <c r="C1097" s="377" t="s">
        <v>9</v>
      </c>
      <c r="D1097" s="377" t="s">
        <v>13277</v>
      </c>
      <c r="E1097" s="518" t="s">
        <v>12693</v>
      </c>
      <c r="F1097" s="518"/>
      <c r="G1097" s="379" t="s">
        <v>27</v>
      </c>
      <c r="H1097" s="380">
        <v>1</v>
      </c>
      <c r="I1097" s="381">
        <v>108.32</v>
      </c>
      <c r="J1097" s="381">
        <v>108.32</v>
      </c>
    </row>
    <row r="1098" spans="1:10" ht="36" customHeight="1">
      <c r="A1098" s="377" t="s">
        <v>12664</v>
      </c>
      <c r="B1098" s="378" t="s">
        <v>13278</v>
      </c>
      <c r="C1098" s="377" t="s">
        <v>9</v>
      </c>
      <c r="D1098" s="377" t="s">
        <v>13279</v>
      </c>
      <c r="E1098" s="518" t="s">
        <v>12693</v>
      </c>
      <c r="F1098" s="518"/>
      <c r="G1098" s="379" t="s">
        <v>27</v>
      </c>
      <c r="H1098" s="380">
        <v>3</v>
      </c>
      <c r="I1098" s="381">
        <v>622.51</v>
      </c>
      <c r="J1098" s="381">
        <v>1867.53</v>
      </c>
    </row>
    <row r="1099" spans="1:10" ht="24" customHeight="1">
      <c r="A1099" s="377" t="s">
        <v>12664</v>
      </c>
      <c r="B1099" s="378" t="s">
        <v>13280</v>
      </c>
      <c r="C1099" s="377" t="s">
        <v>9</v>
      </c>
      <c r="D1099" s="377" t="s">
        <v>13281</v>
      </c>
      <c r="E1099" s="518" t="s">
        <v>12693</v>
      </c>
      <c r="F1099" s="518"/>
      <c r="G1099" s="379" t="s">
        <v>12734</v>
      </c>
      <c r="H1099" s="380">
        <v>2.1375000000000002</v>
      </c>
      <c r="I1099" s="381">
        <v>91.7</v>
      </c>
      <c r="J1099" s="381">
        <v>196</v>
      </c>
    </row>
    <row r="1100" spans="1:10" ht="25.5">
      <c r="A1100" s="382"/>
      <c r="B1100" s="382"/>
      <c r="C1100" s="382"/>
      <c r="D1100" s="382"/>
      <c r="E1100" s="382" t="s">
        <v>12679</v>
      </c>
      <c r="F1100" s="383">
        <v>172.5143974790829</v>
      </c>
      <c r="G1100" s="382" t="s">
        <v>12680</v>
      </c>
      <c r="H1100" s="383">
        <v>145.02000000000001</v>
      </c>
      <c r="I1100" s="382" t="s">
        <v>12681</v>
      </c>
      <c r="J1100" s="383">
        <v>317.52999999999997</v>
      </c>
    </row>
    <row r="1101" spans="1:10" ht="13.5" thickBot="1">
      <c r="A1101" s="382"/>
      <c r="B1101" s="382"/>
      <c r="C1101" s="382"/>
      <c r="D1101" s="382"/>
      <c r="E1101" s="382" t="s">
        <v>12682</v>
      </c>
      <c r="F1101" s="383">
        <v>947.07</v>
      </c>
      <c r="G1101" s="382"/>
      <c r="H1101" s="515" t="s">
        <v>12683</v>
      </c>
      <c r="I1101" s="515"/>
      <c r="J1101" s="383">
        <v>4300.7299999999996</v>
      </c>
    </row>
    <row r="1102" spans="1:10" ht="0.95" customHeight="1" thickTop="1">
      <c r="A1102" s="384"/>
      <c r="B1102" s="384"/>
      <c r="C1102" s="384"/>
      <c r="D1102" s="384"/>
      <c r="E1102" s="384"/>
      <c r="F1102" s="384"/>
      <c r="G1102" s="384"/>
      <c r="H1102" s="384"/>
      <c r="I1102" s="384"/>
      <c r="J1102" s="384"/>
    </row>
    <row r="1103" spans="1:10" ht="18" customHeight="1">
      <c r="A1103" s="364" t="s">
        <v>13282</v>
      </c>
      <c r="B1103" s="365" t="s">
        <v>12651</v>
      </c>
      <c r="C1103" s="364" t="s">
        <v>12652</v>
      </c>
      <c r="D1103" s="364" t="s">
        <v>12653</v>
      </c>
      <c r="E1103" s="516" t="s">
        <v>12654</v>
      </c>
      <c r="F1103" s="516"/>
      <c r="G1103" s="366" t="s">
        <v>12655</v>
      </c>
      <c r="H1103" s="365" t="s">
        <v>12656</v>
      </c>
      <c r="I1103" s="365" t="s">
        <v>12657</v>
      </c>
      <c r="J1103" s="365" t="s">
        <v>12658</v>
      </c>
    </row>
    <row r="1104" spans="1:10" ht="48" customHeight="1">
      <c r="A1104" s="367" t="s">
        <v>12659</v>
      </c>
      <c r="B1104" s="368" t="s">
        <v>13283</v>
      </c>
      <c r="C1104" s="367" t="s">
        <v>9</v>
      </c>
      <c r="D1104" s="367" t="s">
        <v>6009</v>
      </c>
      <c r="E1104" s="517" t="s">
        <v>13008</v>
      </c>
      <c r="F1104" s="517"/>
      <c r="G1104" s="369" t="s">
        <v>27</v>
      </c>
      <c r="H1104" s="370">
        <v>1</v>
      </c>
      <c r="I1104" s="371">
        <v>2612.3000000000002</v>
      </c>
      <c r="J1104" s="371">
        <v>2612.3000000000002</v>
      </c>
    </row>
    <row r="1105" spans="1:10" ht="60" customHeight="1">
      <c r="A1105" s="372" t="s">
        <v>12662</v>
      </c>
      <c r="B1105" s="373" t="s">
        <v>12788</v>
      </c>
      <c r="C1105" s="372" t="s">
        <v>9</v>
      </c>
      <c r="D1105" s="372" t="s">
        <v>664</v>
      </c>
      <c r="E1105" s="519" t="s">
        <v>12730</v>
      </c>
      <c r="F1105" s="519"/>
      <c r="G1105" s="374" t="s">
        <v>32</v>
      </c>
      <c r="H1105" s="375">
        <v>0.40189999999999998</v>
      </c>
      <c r="I1105" s="376">
        <v>101.95</v>
      </c>
      <c r="J1105" s="376">
        <v>40.97</v>
      </c>
    </row>
    <row r="1106" spans="1:10" ht="60" customHeight="1">
      <c r="A1106" s="372" t="s">
        <v>12662</v>
      </c>
      <c r="B1106" s="373" t="s">
        <v>12789</v>
      </c>
      <c r="C1106" s="372" t="s">
        <v>9</v>
      </c>
      <c r="D1106" s="372" t="s">
        <v>665</v>
      </c>
      <c r="E1106" s="519" t="s">
        <v>12730</v>
      </c>
      <c r="F1106" s="519"/>
      <c r="G1106" s="374" t="s">
        <v>47</v>
      </c>
      <c r="H1106" s="375">
        <v>1.3516999999999999</v>
      </c>
      <c r="I1106" s="376">
        <v>36.340000000000003</v>
      </c>
      <c r="J1106" s="376">
        <v>49.12</v>
      </c>
    </row>
    <row r="1107" spans="1:10" ht="36" customHeight="1">
      <c r="A1107" s="372" t="s">
        <v>12662</v>
      </c>
      <c r="B1107" s="373" t="s">
        <v>13268</v>
      </c>
      <c r="C1107" s="372" t="s">
        <v>9</v>
      </c>
      <c r="D1107" s="372" t="s">
        <v>3536</v>
      </c>
      <c r="E1107" s="519" t="s">
        <v>12733</v>
      </c>
      <c r="F1107" s="519"/>
      <c r="G1107" s="374" t="s">
        <v>12734</v>
      </c>
      <c r="H1107" s="375">
        <v>1.54E-2</v>
      </c>
      <c r="I1107" s="376">
        <v>3665.35</v>
      </c>
      <c r="J1107" s="376">
        <v>56.44</v>
      </c>
    </row>
    <row r="1108" spans="1:10" ht="36" customHeight="1">
      <c r="A1108" s="372" t="s">
        <v>12662</v>
      </c>
      <c r="B1108" s="373" t="s">
        <v>13275</v>
      </c>
      <c r="C1108" s="372" t="s">
        <v>9</v>
      </c>
      <c r="D1108" s="372" t="s">
        <v>3468</v>
      </c>
      <c r="E1108" s="519" t="s">
        <v>12733</v>
      </c>
      <c r="F1108" s="519"/>
      <c r="G1108" s="374" t="s">
        <v>12734</v>
      </c>
      <c r="H1108" s="375">
        <v>0.23730000000000001</v>
      </c>
      <c r="I1108" s="376">
        <v>1853.25</v>
      </c>
      <c r="J1108" s="376">
        <v>439.77</v>
      </c>
    </row>
    <row r="1109" spans="1:10" ht="36" customHeight="1">
      <c r="A1109" s="372" t="s">
        <v>12662</v>
      </c>
      <c r="B1109" s="373" t="s">
        <v>13270</v>
      </c>
      <c r="C1109" s="372" t="s">
        <v>9</v>
      </c>
      <c r="D1109" s="372" t="s">
        <v>6204</v>
      </c>
      <c r="E1109" s="519" t="s">
        <v>12766</v>
      </c>
      <c r="F1109" s="519"/>
      <c r="G1109" s="374" t="s">
        <v>12734</v>
      </c>
      <c r="H1109" s="375">
        <v>0.37330000000000002</v>
      </c>
      <c r="I1109" s="376">
        <v>117.8</v>
      </c>
      <c r="J1109" s="376">
        <v>43.97</v>
      </c>
    </row>
    <row r="1110" spans="1:10" ht="36" customHeight="1">
      <c r="A1110" s="372" t="s">
        <v>12662</v>
      </c>
      <c r="B1110" s="373" t="s">
        <v>13284</v>
      </c>
      <c r="C1110" s="372" t="s">
        <v>9</v>
      </c>
      <c r="D1110" s="372" t="s">
        <v>4711</v>
      </c>
      <c r="E1110" s="519" t="s">
        <v>12661</v>
      </c>
      <c r="F1110" s="519"/>
      <c r="G1110" s="374" t="s">
        <v>12734</v>
      </c>
      <c r="H1110" s="375">
        <v>5.8299999999999998E-2</v>
      </c>
      <c r="I1110" s="376">
        <v>435.13</v>
      </c>
      <c r="J1110" s="376">
        <v>25.36</v>
      </c>
    </row>
    <row r="1111" spans="1:10" ht="24" customHeight="1">
      <c r="A1111" s="372" t="s">
        <v>12662</v>
      </c>
      <c r="B1111" s="373" t="s">
        <v>12813</v>
      </c>
      <c r="C1111" s="372" t="s">
        <v>9</v>
      </c>
      <c r="D1111" s="372" t="s">
        <v>35</v>
      </c>
      <c r="E1111" s="519" t="s">
        <v>12661</v>
      </c>
      <c r="F1111" s="519"/>
      <c r="G1111" s="374" t="s">
        <v>19</v>
      </c>
      <c r="H1111" s="375">
        <v>1.5879000000000001</v>
      </c>
      <c r="I1111" s="376">
        <v>17.670000000000002</v>
      </c>
      <c r="J1111" s="376">
        <v>28.05</v>
      </c>
    </row>
    <row r="1112" spans="1:10" ht="24" customHeight="1">
      <c r="A1112" s="372" t="s">
        <v>12662</v>
      </c>
      <c r="B1112" s="373" t="s">
        <v>12771</v>
      </c>
      <c r="C1112" s="372" t="s">
        <v>9</v>
      </c>
      <c r="D1112" s="372" t="s">
        <v>21</v>
      </c>
      <c r="E1112" s="519" t="s">
        <v>12661</v>
      </c>
      <c r="F1112" s="519"/>
      <c r="G1112" s="374" t="s">
        <v>19</v>
      </c>
      <c r="H1112" s="375">
        <v>1.5879000000000001</v>
      </c>
      <c r="I1112" s="376">
        <v>14.02</v>
      </c>
      <c r="J1112" s="376">
        <v>22.26</v>
      </c>
    </row>
    <row r="1113" spans="1:10" ht="36" customHeight="1">
      <c r="A1113" s="377" t="s">
        <v>12664</v>
      </c>
      <c r="B1113" s="378" t="s">
        <v>13285</v>
      </c>
      <c r="C1113" s="377" t="s">
        <v>9</v>
      </c>
      <c r="D1113" s="377" t="s">
        <v>13286</v>
      </c>
      <c r="E1113" s="518" t="s">
        <v>12693</v>
      </c>
      <c r="F1113" s="518"/>
      <c r="G1113" s="379" t="s">
        <v>27</v>
      </c>
      <c r="H1113" s="380">
        <v>4</v>
      </c>
      <c r="I1113" s="381">
        <v>476.59</v>
      </c>
      <c r="J1113" s="381">
        <v>1906.36</v>
      </c>
    </row>
    <row r="1114" spans="1:10" ht="25.5">
      <c r="A1114" s="382"/>
      <c r="B1114" s="382"/>
      <c r="C1114" s="382"/>
      <c r="D1114" s="382"/>
      <c r="E1114" s="382" t="s">
        <v>12679</v>
      </c>
      <c r="F1114" s="383">
        <v>102.42312289470826</v>
      </c>
      <c r="G1114" s="382" t="s">
        <v>12680</v>
      </c>
      <c r="H1114" s="383">
        <v>86.1</v>
      </c>
      <c r="I1114" s="382" t="s">
        <v>12681</v>
      </c>
      <c r="J1114" s="383">
        <v>188.52</v>
      </c>
    </row>
    <row r="1115" spans="1:10" ht="13.5" thickBot="1">
      <c r="A1115" s="382"/>
      <c r="B1115" s="382"/>
      <c r="C1115" s="382"/>
      <c r="D1115" s="382"/>
      <c r="E1115" s="382" t="s">
        <v>12682</v>
      </c>
      <c r="F1115" s="383">
        <v>737.71</v>
      </c>
      <c r="G1115" s="382"/>
      <c r="H1115" s="515" t="s">
        <v>12683</v>
      </c>
      <c r="I1115" s="515"/>
      <c r="J1115" s="383">
        <v>3350.01</v>
      </c>
    </row>
    <row r="1116" spans="1:10" ht="0.95" customHeight="1" thickTop="1">
      <c r="A1116" s="384"/>
      <c r="B1116" s="384"/>
      <c r="C1116" s="384"/>
      <c r="D1116" s="384"/>
      <c r="E1116" s="384"/>
      <c r="F1116" s="384"/>
      <c r="G1116" s="384"/>
      <c r="H1116" s="384"/>
      <c r="I1116" s="384"/>
      <c r="J1116" s="384"/>
    </row>
    <row r="1117" spans="1:10" ht="18" customHeight="1">
      <c r="A1117" s="364" t="s">
        <v>13287</v>
      </c>
      <c r="B1117" s="365" t="s">
        <v>12651</v>
      </c>
      <c r="C1117" s="364" t="s">
        <v>12652</v>
      </c>
      <c r="D1117" s="364" t="s">
        <v>12653</v>
      </c>
      <c r="E1117" s="516" t="s">
        <v>12654</v>
      </c>
      <c r="F1117" s="516"/>
      <c r="G1117" s="366" t="s">
        <v>12655</v>
      </c>
      <c r="H1117" s="365" t="s">
        <v>12656</v>
      </c>
      <c r="I1117" s="365" t="s">
        <v>12657</v>
      </c>
      <c r="J1117" s="365" t="s">
        <v>12658</v>
      </c>
    </row>
    <row r="1118" spans="1:10" ht="48" customHeight="1">
      <c r="A1118" s="367" t="s">
        <v>12659</v>
      </c>
      <c r="B1118" s="368" t="s">
        <v>13288</v>
      </c>
      <c r="C1118" s="367" t="s">
        <v>9</v>
      </c>
      <c r="D1118" s="367" t="s">
        <v>2794</v>
      </c>
      <c r="E1118" s="517" t="s">
        <v>13008</v>
      </c>
      <c r="F1118" s="517"/>
      <c r="G1118" s="369" t="s">
        <v>27</v>
      </c>
      <c r="H1118" s="370">
        <v>1</v>
      </c>
      <c r="I1118" s="371">
        <v>227.23</v>
      </c>
      <c r="J1118" s="371">
        <v>227.23</v>
      </c>
    </row>
    <row r="1119" spans="1:10" ht="24" customHeight="1">
      <c r="A1119" s="372" t="s">
        <v>12662</v>
      </c>
      <c r="B1119" s="373" t="s">
        <v>13289</v>
      </c>
      <c r="C1119" s="372" t="s">
        <v>9</v>
      </c>
      <c r="D1119" s="372" t="s">
        <v>4443</v>
      </c>
      <c r="E1119" s="519" t="s">
        <v>13008</v>
      </c>
      <c r="F1119" s="519"/>
      <c r="G1119" s="374" t="s">
        <v>27</v>
      </c>
      <c r="H1119" s="375">
        <v>1</v>
      </c>
      <c r="I1119" s="376">
        <v>219.67</v>
      </c>
      <c r="J1119" s="376">
        <v>219.67</v>
      </c>
    </row>
    <row r="1120" spans="1:10" ht="24" customHeight="1">
      <c r="A1120" s="377" t="s">
        <v>12664</v>
      </c>
      <c r="B1120" s="378" t="s">
        <v>13290</v>
      </c>
      <c r="C1120" s="377" t="s">
        <v>9</v>
      </c>
      <c r="D1120" s="377" t="s">
        <v>13291</v>
      </c>
      <c r="E1120" s="518" t="s">
        <v>12693</v>
      </c>
      <c r="F1120" s="518"/>
      <c r="G1120" s="379" t="s">
        <v>27</v>
      </c>
      <c r="H1120" s="380">
        <v>1</v>
      </c>
      <c r="I1120" s="381">
        <v>7.56</v>
      </c>
      <c r="J1120" s="381">
        <v>7.56</v>
      </c>
    </row>
    <row r="1121" spans="1:10" ht="25.5">
      <c r="A1121" s="382"/>
      <c r="B1121" s="382"/>
      <c r="C1121" s="382"/>
      <c r="D1121" s="382"/>
      <c r="E1121" s="382" t="s">
        <v>12679</v>
      </c>
      <c r="F1121" s="383">
        <v>5.8133217000000004</v>
      </c>
      <c r="G1121" s="382" t="s">
        <v>12680</v>
      </c>
      <c r="H1121" s="383">
        <v>4.8899999999999997</v>
      </c>
      <c r="I1121" s="382" t="s">
        <v>12681</v>
      </c>
      <c r="J1121" s="383">
        <v>10.7</v>
      </c>
    </row>
    <row r="1122" spans="1:10" ht="13.5" thickBot="1">
      <c r="A1122" s="382"/>
      <c r="B1122" s="382"/>
      <c r="C1122" s="382"/>
      <c r="D1122" s="382"/>
      <c r="E1122" s="382" t="s">
        <v>12682</v>
      </c>
      <c r="F1122" s="383">
        <v>64.16</v>
      </c>
      <c r="G1122" s="382"/>
      <c r="H1122" s="515" t="s">
        <v>12683</v>
      </c>
      <c r="I1122" s="515"/>
      <c r="J1122" s="383">
        <v>291.39</v>
      </c>
    </row>
    <row r="1123" spans="1:10" ht="0.95" customHeight="1" thickTop="1">
      <c r="A1123" s="384"/>
      <c r="B1123" s="384"/>
      <c r="C1123" s="384"/>
      <c r="D1123" s="384"/>
      <c r="E1123" s="384"/>
      <c r="F1123" s="384"/>
      <c r="G1123" s="384"/>
      <c r="H1123" s="384"/>
      <c r="I1123" s="384"/>
      <c r="J1123" s="384"/>
    </row>
    <row r="1124" spans="1:10" ht="18" customHeight="1">
      <c r="A1124" s="364" t="s">
        <v>13292</v>
      </c>
      <c r="B1124" s="365" t="s">
        <v>12651</v>
      </c>
      <c r="C1124" s="364" t="s">
        <v>12652</v>
      </c>
      <c r="D1124" s="364" t="s">
        <v>12653</v>
      </c>
      <c r="E1124" s="516" t="s">
        <v>12654</v>
      </c>
      <c r="F1124" s="516"/>
      <c r="G1124" s="366" t="s">
        <v>12655</v>
      </c>
      <c r="H1124" s="365" t="s">
        <v>12656</v>
      </c>
      <c r="I1124" s="365" t="s">
        <v>12657</v>
      </c>
      <c r="J1124" s="365" t="s">
        <v>12658</v>
      </c>
    </row>
    <row r="1125" spans="1:10" ht="60" customHeight="1">
      <c r="A1125" s="367" t="s">
        <v>12659</v>
      </c>
      <c r="B1125" s="368" t="s">
        <v>13293</v>
      </c>
      <c r="C1125" s="367" t="s">
        <v>9</v>
      </c>
      <c r="D1125" s="367" t="s">
        <v>4434</v>
      </c>
      <c r="E1125" s="517" t="s">
        <v>13008</v>
      </c>
      <c r="F1125" s="517"/>
      <c r="G1125" s="369" t="s">
        <v>27</v>
      </c>
      <c r="H1125" s="370">
        <v>1</v>
      </c>
      <c r="I1125" s="371">
        <v>305.68</v>
      </c>
      <c r="J1125" s="371">
        <v>305.68</v>
      </c>
    </row>
    <row r="1126" spans="1:10" ht="24" customHeight="1">
      <c r="A1126" s="372" t="s">
        <v>12662</v>
      </c>
      <c r="B1126" s="373" t="s">
        <v>13035</v>
      </c>
      <c r="C1126" s="372" t="s">
        <v>9</v>
      </c>
      <c r="D1126" s="372" t="s">
        <v>4389</v>
      </c>
      <c r="E1126" s="519" t="s">
        <v>13008</v>
      </c>
      <c r="F1126" s="519"/>
      <c r="G1126" s="374" t="s">
        <v>27</v>
      </c>
      <c r="H1126" s="375">
        <v>1</v>
      </c>
      <c r="I1126" s="376">
        <v>7.46</v>
      </c>
      <c r="J1126" s="376">
        <v>7.46</v>
      </c>
    </row>
    <row r="1127" spans="1:10" ht="36" customHeight="1">
      <c r="A1127" s="372" t="s">
        <v>12662</v>
      </c>
      <c r="B1127" s="373" t="s">
        <v>13185</v>
      </c>
      <c r="C1127" s="372" t="s">
        <v>9</v>
      </c>
      <c r="D1127" s="372" t="s">
        <v>4384</v>
      </c>
      <c r="E1127" s="519" t="s">
        <v>13008</v>
      </c>
      <c r="F1127" s="519"/>
      <c r="G1127" s="374" t="s">
        <v>27</v>
      </c>
      <c r="H1127" s="375">
        <v>1</v>
      </c>
      <c r="I1127" s="376">
        <v>6.08</v>
      </c>
      <c r="J1127" s="376">
        <v>6.08</v>
      </c>
    </row>
    <row r="1128" spans="1:10" ht="24" customHeight="1">
      <c r="A1128" s="372" t="s">
        <v>12662</v>
      </c>
      <c r="B1128" s="373" t="s">
        <v>13181</v>
      </c>
      <c r="C1128" s="372" t="s">
        <v>9</v>
      </c>
      <c r="D1128" s="372" t="s">
        <v>4388</v>
      </c>
      <c r="E1128" s="519" t="s">
        <v>13008</v>
      </c>
      <c r="F1128" s="519"/>
      <c r="G1128" s="374" t="s">
        <v>27</v>
      </c>
      <c r="H1128" s="375">
        <v>1</v>
      </c>
      <c r="I1128" s="376">
        <v>10.92</v>
      </c>
      <c r="J1128" s="376">
        <v>10.92</v>
      </c>
    </row>
    <row r="1129" spans="1:10" ht="36" customHeight="1">
      <c r="A1129" s="372" t="s">
        <v>12662</v>
      </c>
      <c r="B1129" s="373" t="s">
        <v>13294</v>
      </c>
      <c r="C1129" s="372" t="s">
        <v>9</v>
      </c>
      <c r="D1129" s="372" t="s">
        <v>4405</v>
      </c>
      <c r="E1129" s="519" t="s">
        <v>13008</v>
      </c>
      <c r="F1129" s="519"/>
      <c r="G1129" s="374" t="s">
        <v>27</v>
      </c>
      <c r="H1129" s="375">
        <v>1</v>
      </c>
      <c r="I1129" s="376">
        <v>54.21</v>
      </c>
      <c r="J1129" s="376">
        <v>54.21</v>
      </c>
    </row>
    <row r="1130" spans="1:10" ht="36" customHeight="1">
      <c r="A1130" s="372" t="s">
        <v>12662</v>
      </c>
      <c r="B1130" s="373" t="s">
        <v>13295</v>
      </c>
      <c r="C1130" s="372" t="s">
        <v>9</v>
      </c>
      <c r="D1130" s="372" t="s">
        <v>4401</v>
      </c>
      <c r="E1130" s="519" t="s">
        <v>13008</v>
      </c>
      <c r="F1130" s="519"/>
      <c r="G1130" s="374" t="s">
        <v>27</v>
      </c>
      <c r="H1130" s="375">
        <v>1</v>
      </c>
      <c r="I1130" s="376">
        <v>227.01</v>
      </c>
      <c r="J1130" s="376">
        <v>227.01</v>
      </c>
    </row>
    <row r="1131" spans="1:10" ht="25.5">
      <c r="A1131" s="382"/>
      <c r="B1131" s="382"/>
      <c r="C1131" s="382"/>
      <c r="D1131" s="382"/>
      <c r="E1131" s="382" t="s">
        <v>12679</v>
      </c>
      <c r="F1131" s="383">
        <v>13.647723600000001</v>
      </c>
      <c r="G1131" s="382" t="s">
        <v>12680</v>
      </c>
      <c r="H1131" s="383">
        <v>11.47</v>
      </c>
      <c r="I1131" s="382" t="s">
        <v>12681</v>
      </c>
      <c r="J1131" s="383">
        <v>25.12</v>
      </c>
    </row>
    <row r="1132" spans="1:10" ht="13.5" thickBot="1">
      <c r="A1132" s="382"/>
      <c r="B1132" s="382"/>
      <c r="C1132" s="382"/>
      <c r="D1132" s="382"/>
      <c r="E1132" s="382" t="s">
        <v>12682</v>
      </c>
      <c r="F1132" s="383">
        <v>86.32</v>
      </c>
      <c r="G1132" s="382"/>
      <c r="H1132" s="515" t="s">
        <v>12683</v>
      </c>
      <c r="I1132" s="515"/>
      <c r="J1132" s="383">
        <v>392</v>
      </c>
    </row>
    <row r="1133" spans="1:10" ht="0.95" customHeight="1" thickTop="1">
      <c r="A1133" s="384"/>
      <c r="B1133" s="384"/>
      <c r="C1133" s="384"/>
      <c r="D1133" s="384"/>
      <c r="E1133" s="384"/>
      <c r="F1133" s="384"/>
      <c r="G1133" s="384"/>
      <c r="H1133" s="384"/>
      <c r="I1133" s="384"/>
      <c r="J1133" s="384"/>
    </row>
    <row r="1134" spans="1:10" ht="18" customHeight="1">
      <c r="A1134" s="364" t="s">
        <v>13296</v>
      </c>
      <c r="B1134" s="365" t="s">
        <v>12651</v>
      </c>
      <c r="C1134" s="364" t="s">
        <v>12652</v>
      </c>
      <c r="D1134" s="364" t="s">
        <v>12653</v>
      </c>
      <c r="E1134" s="516" t="s">
        <v>12654</v>
      </c>
      <c r="F1134" s="516"/>
      <c r="G1134" s="366" t="s">
        <v>12655</v>
      </c>
      <c r="H1134" s="365" t="s">
        <v>12656</v>
      </c>
      <c r="I1134" s="365" t="s">
        <v>12657</v>
      </c>
      <c r="J1134" s="365" t="s">
        <v>12658</v>
      </c>
    </row>
    <row r="1135" spans="1:10" ht="24" customHeight="1">
      <c r="A1135" s="367" t="s">
        <v>12659</v>
      </c>
      <c r="B1135" s="368" t="s">
        <v>13297</v>
      </c>
      <c r="C1135" s="367" t="s">
        <v>9</v>
      </c>
      <c r="D1135" s="367" t="s">
        <v>4453</v>
      </c>
      <c r="E1135" s="517" t="s">
        <v>13008</v>
      </c>
      <c r="F1135" s="517"/>
      <c r="G1135" s="369" t="s">
        <v>27</v>
      </c>
      <c r="H1135" s="370">
        <v>1</v>
      </c>
      <c r="I1135" s="371">
        <v>41.88</v>
      </c>
      <c r="J1135" s="371">
        <v>41.88</v>
      </c>
    </row>
    <row r="1136" spans="1:10" ht="24" customHeight="1">
      <c r="A1136" s="372" t="s">
        <v>12662</v>
      </c>
      <c r="B1136" s="373" t="s">
        <v>12805</v>
      </c>
      <c r="C1136" s="372" t="s">
        <v>9</v>
      </c>
      <c r="D1136" s="372" t="s">
        <v>38</v>
      </c>
      <c r="E1136" s="519" t="s">
        <v>12661</v>
      </c>
      <c r="F1136" s="519"/>
      <c r="G1136" s="374" t="s">
        <v>19</v>
      </c>
      <c r="H1136" s="375">
        <v>0.15359999999999999</v>
      </c>
      <c r="I1136" s="376">
        <v>17.66</v>
      </c>
      <c r="J1136" s="376">
        <v>2.71</v>
      </c>
    </row>
    <row r="1137" spans="1:10" ht="24" customHeight="1">
      <c r="A1137" s="372" t="s">
        <v>12662</v>
      </c>
      <c r="B1137" s="373" t="s">
        <v>12771</v>
      </c>
      <c r="C1137" s="372" t="s">
        <v>9</v>
      </c>
      <c r="D1137" s="372" t="s">
        <v>21</v>
      </c>
      <c r="E1137" s="519" t="s">
        <v>12661</v>
      </c>
      <c r="F1137" s="519"/>
      <c r="G1137" s="374" t="s">
        <v>19</v>
      </c>
      <c r="H1137" s="375">
        <v>4.8399999999999999E-2</v>
      </c>
      <c r="I1137" s="376">
        <v>14.02</v>
      </c>
      <c r="J1137" s="376">
        <v>0.67</v>
      </c>
    </row>
    <row r="1138" spans="1:10" ht="24" customHeight="1">
      <c r="A1138" s="377" t="s">
        <v>12664</v>
      </c>
      <c r="B1138" s="378" t="s">
        <v>13298</v>
      </c>
      <c r="C1138" s="377" t="s">
        <v>9</v>
      </c>
      <c r="D1138" s="377" t="s">
        <v>13299</v>
      </c>
      <c r="E1138" s="518" t="s">
        <v>12693</v>
      </c>
      <c r="F1138" s="518"/>
      <c r="G1138" s="379" t="s">
        <v>27</v>
      </c>
      <c r="H1138" s="380">
        <v>1</v>
      </c>
      <c r="I1138" s="381">
        <v>38.5</v>
      </c>
      <c r="J1138" s="381">
        <v>38.5</v>
      </c>
    </row>
    <row r="1139" spans="1:10" ht="25.5">
      <c r="A1139" s="382"/>
      <c r="B1139" s="382"/>
      <c r="C1139" s="382"/>
      <c r="D1139" s="382"/>
      <c r="E1139" s="382" t="s">
        <v>12679</v>
      </c>
      <c r="F1139" s="383">
        <v>1.4560469412148211</v>
      </c>
      <c r="G1139" s="382" t="s">
        <v>12680</v>
      </c>
      <c r="H1139" s="383">
        <v>1.22</v>
      </c>
      <c r="I1139" s="382" t="s">
        <v>12681</v>
      </c>
      <c r="J1139" s="383">
        <v>2.68</v>
      </c>
    </row>
    <row r="1140" spans="1:10" ht="13.5" thickBot="1">
      <c r="A1140" s="382"/>
      <c r="B1140" s="382"/>
      <c r="C1140" s="382"/>
      <c r="D1140" s="382"/>
      <c r="E1140" s="382" t="s">
        <v>12682</v>
      </c>
      <c r="F1140" s="383">
        <v>11.82</v>
      </c>
      <c r="G1140" s="382"/>
      <c r="H1140" s="515" t="s">
        <v>12683</v>
      </c>
      <c r="I1140" s="515"/>
      <c r="J1140" s="383">
        <v>53.7</v>
      </c>
    </row>
    <row r="1141" spans="1:10" ht="0.95" customHeight="1" thickTop="1">
      <c r="A1141" s="384"/>
      <c r="B1141" s="384"/>
      <c r="C1141" s="384"/>
      <c r="D1141" s="384"/>
      <c r="E1141" s="384"/>
      <c r="F1141" s="384"/>
      <c r="G1141" s="384"/>
      <c r="H1141" s="384"/>
      <c r="I1141" s="384"/>
      <c r="J1141" s="384"/>
    </row>
    <row r="1142" spans="1:10" ht="18" customHeight="1">
      <c r="A1142" s="364" t="s">
        <v>13300</v>
      </c>
      <c r="B1142" s="365" t="s">
        <v>12651</v>
      </c>
      <c r="C1142" s="364" t="s">
        <v>12652</v>
      </c>
      <c r="D1142" s="364" t="s">
        <v>12653</v>
      </c>
      <c r="E1142" s="516" t="s">
        <v>12654</v>
      </c>
      <c r="F1142" s="516"/>
      <c r="G1142" s="366" t="s">
        <v>12655</v>
      </c>
      <c r="H1142" s="365" t="s">
        <v>12656</v>
      </c>
      <c r="I1142" s="365" t="s">
        <v>12657</v>
      </c>
      <c r="J1142" s="365" t="s">
        <v>12658</v>
      </c>
    </row>
    <row r="1143" spans="1:10" ht="48" customHeight="1">
      <c r="A1143" s="367" t="s">
        <v>12659</v>
      </c>
      <c r="B1143" s="368" t="s">
        <v>13301</v>
      </c>
      <c r="C1143" s="367" t="s">
        <v>9</v>
      </c>
      <c r="D1143" s="367" t="s">
        <v>4445</v>
      </c>
      <c r="E1143" s="517" t="s">
        <v>13008</v>
      </c>
      <c r="F1143" s="517"/>
      <c r="G1143" s="369" t="s">
        <v>27</v>
      </c>
      <c r="H1143" s="370">
        <v>1</v>
      </c>
      <c r="I1143" s="371">
        <v>596.79999999999995</v>
      </c>
      <c r="J1143" s="371">
        <v>596.79999999999995</v>
      </c>
    </row>
    <row r="1144" spans="1:10" ht="36" customHeight="1">
      <c r="A1144" s="372" t="s">
        <v>12662</v>
      </c>
      <c r="B1144" s="373" t="s">
        <v>13302</v>
      </c>
      <c r="C1144" s="372" t="s">
        <v>9</v>
      </c>
      <c r="D1144" s="372" t="s">
        <v>4444</v>
      </c>
      <c r="E1144" s="519" t="s">
        <v>13008</v>
      </c>
      <c r="F1144" s="519"/>
      <c r="G1144" s="374" t="s">
        <v>27</v>
      </c>
      <c r="H1144" s="375">
        <v>1</v>
      </c>
      <c r="I1144" s="376">
        <v>589.24</v>
      </c>
      <c r="J1144" s="376">
        <v>589.24</v>
      </c>
    </row>
    <row r="1145" spans="1:10" ht="24" customHeight="1">
      <c r="A1145" s="377" t="s">
        <v>12664</v>
      </c>
      <c r="B1145" s="378" t="s">
        <v>13290</v>
      </c>
      <c r="C1145" s="377" t="s">
        <v>9</v>
      </c>
      <c r="D1145" s="377" t="s">
        <v>13291</v>
      </c>
      <c r="E1145" s="518" t="s">
        <v>12693</v>
      </c>
      <c r="F1145" s="518"/>
      <c r="G1145" s="379" t="s">
        <v>27</v>
      </c>
      <c r="H1145" s="380">
        <v>1</v>
      </c>
      <c r="I1145" s="381">
        <v>7.56</v>
      </c>
      <c r="J1145" s="381">
        <v>7.56</v>
      </c>
    </row>
    <row r="1146" spans="1:10" ht="25.5">
      <c r="A1146" s="382"/>
      <c r="B1146" s="382"/>
      <c r="C1146" s="382"/>
      <c r="D1146" s="382"/>
      <c r="E1146" s="382" t="s">
        <v>12679</v>
      </c>
      <c r="F1146" s="383">
        <v>12.0830164</v>
      </c>
      <c r="G1146" s="382" t="s">
        <v>12680</v>
      </c>
      <c r="H1146" s="383">
        <v>10.16</v>
      </c>
      <c r="I1146" s="382" t="s">
        <v>12681</v>
      </c>
      <c r="J1146" s="383">
        <v>22.24</v>
      </c>
    </row>
    <row r="1147" spans="1:10" ht="13.5" thickBot="1">
      <c r="A1147" s="382"/>
      <c r="B1147" s="382"/>
      <c r="C1147" s="382"/>
      <c r="D1147" s="382"/>
      <c r="E1147" s="382" t="s">
        <v>12682</v>
      </c>
      <c r="F1147" s="383">
        <v>168.53</v>
      </c>
      <c r="G1147" s="382"/>
      <c r="H1147" s="515" t="s">
        <v>12683</v>
      </c>
      <c r="I1147" s="515"/>
      <c r="J1147" s="383">
        <v>765.33</v>
      </c>
    </row>
    <row r="1148" spans="1:10" ht="0.95" customHeight="1" thickTop="1">
      <c r="A1148" s="384"/>
      <c r="B1148" s="384"/>
      <c r="C1148" s="384"/>
      <c r="D1148" s="384"/>
      <c r="E1148" s="384"/>
      <c r="F1148" s="384"/>
      <c r="G1148" s="384"/>
      <c r="H1148" s="384"/>
      <c r="I1148" s="384"/>
      <c r="J1148" s="384"/>
    </row>
    <row r="1149" spans="1:10" ht="18" customHeight="1">
      <c r="A1149" s="364" t="s">
        <v>13303</v>
      </c>
      <c r="B1149" s="365" t="s">
        <v>12651</v>
      </c>
      <c r="C1149" s="364" t="s">
        <v>12652</v>
      </c>
      <c r="D1149" s="364" t="s">
        <v>12653</v>
      </c>
      <c r="E1149" s="516" t="s">
        <v>12654</v>
      </c>
      <c r="F1149" s="516"/>
      <c r="G1149" s="366" t="s">
        <v>12655</v>
      </c>
      <c r="H1149" s="365" t="s">
        <v>12656</v>
      </c>
      <c r="I1149" s="365" t="s">
        <v>12657</v>
      </c>
      <c r="J1149" s="365" t="s">
        <v>12658</v>
      </c>
    </row>
    <row r="1150" spans="1:10" ht="36" customHeight="1">
      <c r="A1150" s="367" t="s">
        <v>12659</v>
      </c>
      <c r="B1150" s="368" t="s">
        <v>13304</v>
      </c>
      <c r="C1150" s="367" t="s">
        <v>9</v>
      </c>
      <c r="D1150" s="367" t="s">
        <v>4403</v>
      </c>
      <c r="E1150" s="517" t="s">
        <v>13008</v>
      </c>
      <c r="F1150" s="517"/>
      <c r="G1150" s="369" t="s">
        <v>27</v>
      </c>
      <c r="H1150" s="370">
        <v>1</v>
      </c>
      <c r="I1150" s="371">
        <v>109.32</v>
      </c>
      <c r="J1150" s="371">
        <v>109.32</v>
      </c>
    </row>
    <row r="1151" spans="1:10" ht="24" customHeight="1">
      <c r="A1151" s="372" t="s">
        <v>12662</v>
      </c>
      <c r="B1151" s="373" t="s">
        <v>12805</v>
      </c>
      <c r="C1151" s="372" t="s">
        <v>9</v>
      </c>
      <c r="D1151" s="372" t="s">
        <v>38</v>
      </c>
      <c r="E1151" s="519" t="s">
        <v>12661</v>
      </c>
      <c r="F1151" s="519"/>
      <c r="G1151" s="374" t="s">
        <v>19</v>
      </c>
      <c r="H1151" s="375">
        <v>0.38700000000000001</v>
      </c>
      <c r="I1151" s="376">
        <v>17.66</v>
      </c>
      <c r="J1151" s="376">
        <v>6.83</v>
      </c>
    </row>
    <row r="1152" spans="1:10" ht="24" customHeight="1">
      <c r="A1152" s="372" t="s">
        <v>12662</v>
      </c>
      <c r="B1152" s="373" t="s">
        <v>12771</v>
      </c>
      <c r="C1152" s="372" t="s">
        <v>9</v>
      </c>
      <c r="D1152" s="372" t="s">
        <v>21</v>
      </c>
      <c r="E1152" s="519" t="s">
        <v>12661</v>
      </c>
      <c r="F1152" s="519"/>
      <c r="G1152" s="374" t="s">
        <v>19</v>
      </c>
      <c r="H1152" s="375">
        <v>0.18859999999999999</v>
      </c>
      <c r="I1152" s="376">
        <v>14.02</v>
      </c>
      <c r="J1152" s="376">
        <v>2.64</v>
      </c>
    </row>
    <row r="1153" spans="1:10" ht="24" customHeight="1">
      <c r="A1153" s="377" t="s">
        <v>12664</v>
      </c>
      <c r="B1153" s="378" t="s">
        <v>13305</v>
      </c>
      <c r="C1153" s="377" t="s">
        <v>9</v>
      </c>
      <c r="D1153" s="377" t="s">
        <v>13306</v>
      </c>
      <c r="E1153" s="518" t="s">
        <v>12693</v>
      </c>
      <c r="F1153" s="518"/>
      <c r="G1153" s="379" t="s">
        <v>27</v>
      </c>
      <c r="H1153" s="380">
        <v>1</v>
      </c>
      <c r="I1153" s="381">
        <v>74.900000000000006</v>
      </c>
      <c r="J1153" s="381">
        <v>74.900000000000006</v>
      </c>
    </row>
    <row r="1154" spans="1:10" ht="36" customHeight="1">
      <c r="A1154" s="377" t="s">
        <v>12664</v>
      </c>
      <c r="B1154" s="378" t="s">
        <v>13307</v>
      </c>
      <c r="C1154" s="377" t="s">
        <v>9</v>
      </c>
      <c r="D1154" s="377" t="s">
        <v>13308</v>
      </c>
      <c r="E1154" s="518" t="s">
        <v>12693</v>
      </c>
      <c r="F1154" s="518"/>
      <c r="G1154" s="379" t="s">
        <v>27</v>
      </c>
      <c r="H1154" s="380">
        <v>2</v>
      </c>
      <c r="I1154" s="381">
        <v>11.01</v>
      </c>
      <c r="J1154" s="381">
        <v>22.02</v>
      </c>
    </row>
    <row r="1155" spans="1:10" ht="24" customHeight="1">
      <c r="A1155" s="377" t="s">
        <v>12664</v>
      </c>
      <c r="B1155" s="378" t="s">
        <v>13309</v>
      </c>
      <c r="C1155" s="377" t="s">
        <v>9</v>
      </c>
      <c r="D1155" s="377" t="s">
        <v>13310</v>
      </c>
      <c r="E1155" s="518" t="s">
        <v>12693</v>
      </c>
      <c r="F1155" s="518"/>
      <c r="G1155" s="379" t="s">
        <v>17</v>
      </c>
      <c r="H1155" s="380">
        <v>3.04E-2</v>
      </c>
      <c r="I1155" s="381">
        <v>96.46</v>
      </c>
      <c r="J1155" s="381">
        <v>2.93</v>
      </c>
    </row>
    <row r="1156" spans="1:10" ht="25.5">
      <c r="A1156" s="382"/>
      <c r="B1156" s="382"/>
      <c r="C1156" s="382"/>
      <c r="D1156" s="382"/>
      <c r="E1156" s="382" t="s">
        <v>12679</v>
      </c>
      <c r="F1156" s="383">
        <v>4.0584591980875802</v>
      </c>
      <c r="G1156" s="382" t="s">
        <v>12680</v>
      </c>
      <c r="H1156" s="383">
        <v>3.41</v>
      </c>
      <c r="I1156" s="382" t="s">
        <v>12681</v>
      </c>
      <c r="J1156" s="383">
        <v>7.47</v>
      </c>
    </row>
    <row r="1157" spans="1:10" ht="13.5" thickBot="1">
      <c r="A1157" s="382"/>
      <c r="B1157" s="382"/>
      <c r="C1157" s="382"/>
      <c r="D1157" s="382"/>
      <c r="E1157" s="382" t="s">
        <v>12682</v>
      </c>
      <c r="F1157" s="383">
        <v>30.87</v>
      </c>
      <c r="G1157" s="382"/>
      <c r="H1157" s="515" t="s">
        <v>12683</v>
      </c>
      <c r="I1157" s="515"/>
      <c r="J1157" s="383">
        <v>140.19</v>
      </c>
    </row>
    <row r="1158" spans="1:10" ht="0.95" customHeight="1" thickTop="1">
      <c r="A1158" s="384"/>
      <c r="B1158" s="384"/>
      <c r="C1158" s="384"/>
      <c r="D1158" s="384"/>
      <c r="E1158" s="384"/>
      <c r="F1158" s="384"/>
      <c r="G1158" s="384"/>
      <c r="H1158" s="384"/>
      <c r="I1158" s="384"/>
      <c r="J1158" s="384"/>
    </row>
    <row r="1159" spans="1:10" ht="18" customHeight="1">
      <c r="A1159" s="364" t="s">
        <v>13311</v>
      </c>
      <c r="B1159" s="365" t="s">
        <v>12651</v>
      </c>
      <c r="C1159" s="364" t="s">
        <v>12652</v>
      </c>
      <c r="D1159" s="364" t="s">
        <v>12653</v>
      </c>
      <c r="E1159" s="516" t="s">
        <v>12654</v>
      </c>
      <c r="F1159" s="516"/>
      <c r="G1159" s="366" t="s">
        <v>12655</v>
      </c>
      <c r="H1159" s="365" t="s">
        <v>12656</v>
      </c>
      <c r="I1159" s="365" t="s">
        <v>12657</v>
      </c>
      <c r="J1159" s="365" t="s">
        <v>12658</v>
      </c>
    </row>
    <row r="1160" spans="1:10" ht="36" customHeight="1">
      <c r="A1160" s="367" t="s">
        <v>12659</v>
      </c>
      <c r="B1160" s="368" t="s">
        <v>13312</v>
      </c>
      <c r="C1160" s="367" t="s">
        <v>9</v>
      </c>
      <c r="D1160" s="367" t="s">
        <v>4469</v>
      </c>
      <c r="E1160" s="517" t="s">
        <v>13008</v>
      </c>
      <c r="F1160" s="517"/>
      <c r="G1160" s="369" t="s">
        <v>27</v>
      </c>
      <c r="H1160" s="370">
        <v>1</v>
      </c>
      <c r="I1160" s="371">
        <v>326.99</v>
      </c>
      <c r="J1160" s="371">
        <v>326.99</v>
      </c>
    </row>
    <row r="1161" spans="1:10" ht="24" customHeight="1">
      <c r="A1161" s="372" t="s">
        <v>12662</v>
      </c>
      <c r="B1161" s="373" t="s">
        <v>12805</v>
      </c>
      <c r="C1161" s="372" t="s">
        <v>9</v>
      </c>
      <c r="D1161" s="372" t="s">
        <v>38</v>
      </c>
      <c r="E1161" s="519" t="s">
        <v>12661</v>
      </c>
      <c r="F1161" s="519"/>
      <c r="G1161" s="374" t="s">
        <v>19</v>
      </c>
      <c r="H1161" s="375">
        <v>0.94850000000000001</v>
      </c>
      <c r="I1161" s="376">
        <v>17.66</v>
      </c>
      <c r="J1161" s="376">
        <v>16.75</v>
      </c>
    </row>
    <row r="1162" spans="1:10" ht="24" customHeight="1">
      <c r="A1162" s="372" t="s">
        <v>12662</v>
      </c>
      <c r="B1162" s="373" t="s">
        <v>12771</v>
      </c>
      <c r="C1162" s="372" t="s">
        <v>9</v>
      </c>
      <c r="D1162" s="372" t="s">
        <v>21</v>
      </c>
      <c r="E1162" s="519" t="s">
        <v>12661</v>
      </c>
      <c r="F1162" s="519"/>
      <c r="G1162" s="374" t="s">
        <v>19</v>
      </c>
      <c r="H1162" s="375">
        <v>0.29880000000000001</v>
      </c>
      <c r="I1162" s="376">
        <v>14.02</v>
      </c>
      <c r="J1162" s="376">
        <v>4.18</v>
      </c>
    </row>
    <row r="1163" spans="1:10" ht="24" customHeight="1">
      <c r="A1163" s="377" t="s">
        <v>12664</v>
      </c>
      <c r="B1163" s="378" t="s">
        <v>13313</v>
      </c>
      <c r="C1163" s="377" t="s">
        <v>9</v>
      </c>
      <c r="D1163" s="377" t="s">
        <v>13314</v>
      </c>
      <c r="E1163" s="518" t="s">
        <v>12693</v>
      </c>
      <c r="F1163" s="518"/>
      <c r="G1163" s="379" t="s">
        <v>27</v>
      </c>
      <c r="H1163" s="380">
        <v>1</v>
      </c>
      <c r="I1163" s="381">
        <v>240</v>
      </c>
      <c r="J1163" s="381">
        <v>240</v>
      </c>
    </row>
    <row r="1164" spans="1:10" ht="36" customHeight="1">
      <c r="A1164" s="377" t="s">
        <v>12664</v>
      </c>
      <c r="B1164" s="378" t="s">
        <v>13307</v>
      </c>
      <c r="C1164" s="377" t="s">
        <v>9</v>
      </c>
      <c r="D1164" s="377" t="s">
        <v>13308</v>
      </c>
      <c r="E1164" s="518" t="s">
        <v>12693</v>
      </c>
      <c r="F1164" s="518"/>
      <c r="G1164" s="379" t="s">
        <v>27</v>
      </c>
      <c r="H1164" s="380">
        <v>6</v>
      </c>
      <c r="I1164" s="381">
        <v>11.01</v>
      </c>
      <c r="J1164" s="381">
        <v>66.06</v>
      </c>
    </row>
    <row r="1165" spans="1:10" ht="25.5">
      <c r="A1165" s="382"/>
      <c r="B1165" s="382"/>
      <c r="C1165" s="382"/>
      <c r="D1165" s="382"/>
      <c r="E1165" s="382" t="s">
        <v>12679</v>
      </c>
      <c r="F1165" s="383">
        <v>9.0405302618711296</v>
      </c>
      <c r="G1165" s="382" t="s">
        <v>12680</v>
      </c>
      <c r="H1165" s="383">
        <v>7.6</v>
      </c>
      <c r="I1165" s="382" t="s">
        <v>12681</v>
      </c>
      <c r="J1165" s="383">
        <v>16.64</v>
      </c>
    </row>
    <row r="1166" spans="1:10" ht="13.5" thickBot="1">
      <c r="A1166" s="382"/>
      <c r="B1166" s="382"/>
      <c r="C1166" s="382"/>
      <c r="D1166" s="382"/>
      <c r="E1166" s="382" t="s">
        <v>12682</v>
      </c>
      <c r="F1166" s="383">
        <v>92.34</v>
      </c>
      <c r="G1166" s="382"/>
      <c r="H1166" s="515" t="s">
        <v>12683</v>
      </c>
      <c r="I1166" s="515"/>
      <c r="J1166" s="383">
        <v>419.33</v>
      </c>
    </row>
    <row r="1167" spans="1:10" ht="0.95" customHeight="1" thickTop="1">
      <c r="A1167" s="384"/>
      <c r="B1167" s="384"/>
      <c r="C1167" s="384"/>
      <c r="D1167" s="384"/>
      <c r="E1167" s="384"/>
      <c r="F1167" s="384"/>
      <c r="G1167" s="384"/>
      <c r="H1167" s="384"/>
      <c r="I1167" s="384"/>
      <c r="J1167" s="384"/>
    </row>
    <row r="1168" spans="1:10" ht="18" customHeight="1">
      <c r="A1168" s="364" t="s">
        <v>13315</v>
      </c>
      <c r="B1168" s="365" t="s">
        <v>12651</v>
      </c>
      <c r="C1168" s="364" t="s">
        <v>12652</v>
      </c>
      <c r="D1168" s="364" t="s">
        <v>12653</v>
      </c>
      <c r="E1168" s="516" t="s">
        <v>12654</v>
      </c>
      <c r="F1168" s="516"/>
      <c r="G1168" s="366" t="s">
        <v>12655</v>
      </c>
      <c r="H1168" s="365" t="s">
        <v>12656</v>
      </c>
      <c r="I1168" s="365" t="s">
        <v>12657</v>
      </c>
      <c r="J1168" s="365" t="s">
        <v>12658</v>
      </c>
    </row>
    <row r="1169" spans="1:10" ht="24" customHeight="1">
      <c r="A1169" s="367" t="s">
        <v>12659</v>
      </c>
      <c r="B1169" s="368" t="s">
        <v>13316</v>
      </c>
      <c r="C1169" s="367" t="s">
        <v>9</v>
      </c>
      <c r="D1169" s="367" t="s">
        <v>4461</v>
      </c>
      <c r="E1169" s="517" t="s">
        <v>13008</v>
      </c>
      <c r="F1169" s="517"/>
      <c r="G1169" s="369" t="s">
        <v>27</v>
      </c>
      <c r="H1169" s="370">
        <v>1</v>
      </c>
      <c r="I1169" s="371">
        <v>78.95</v>
      </c>
      <c r="J1169" s="371">
        <v>78.95</v>
      </c>
    </row>
    <row r="1170" spans="1:10" ht="24" customHeight="1">
      <c r="A1170" s="372" t="s">
        <v>12662</v>
      </c>
      <c r="B1170" s="373" t="s">
        <v>12805</v>
      </c>
      <c r="C1170" s="372" t="s">
        <v>9</v>
      </c>
      <c r="D1170" s="372" t="s">
        <v>38</v>
      </c>
      <c r="E1170" s="519" t="s">
        <v>12661</v>
      </c>
      <c r="F1170" s="519"/>
      <c r="G1170" s="374" t="s">
        <v>19</v>
      </c>
      <c r="H1170" s="375">
        <v>0.44669999999999999</v>
      </c>
      <c r="I1170" s="376">
        <v>17.66</v>
      </c>
      <c r="J1170" s="376">
        <v>7.88</v>
      </c>
    </row>
    <row r="1171" spans="1:10" ht="24" customHeight="1">
      <c r="A1171" s="372" t="s">
        <v>12662</v>
      </c>
      <c r="B1171" s="373" t="s">
        <v>12771</v>
      </c>
      <c r="C1171" s="372" t="s">
        <v>9</v>
      </c>
      <c r="D1171" s="372" t="s">
        <v>21</v>
      </c>
      <c r="E1171" s="519" t="s">
        <v>12661</v>
      </c>
      <c r="F1171" s="519"/>
      <c r="G1171" s="374" t="s">
        <v>19</v>
      </c>
      <c r="H1171" s="375">
        <v>0.14069999999999999</v>
      </c>
      <c r="I1171" s="376">
        <v>14.02</v>
      </c>
      <c r="J1171" s="376">
        <v>1.97</v>
      </c>
    </row>
    <row r="1172" spans="1:10" ht="24" customHeight="1">
      <c r="A1172" s="377" t="s">
        <v>12664</v>
      </c>
      <c r="B1172" s="378" t="s">
        <v>13317</v>
      </c>
      <c r="C1172" s="377" t="s">
        <v>9</v>
      </c>
      <c r="D1172" s="377" t="s">
        <v>13318</v>
      </c>
      <c r="E1172" s="518" t="s">
        <v>12693</v>
      </c>
      <c r="F1172" s="518"/>
      <c r="G1172" s="379" t="s">
        <v>27</v>
      </c>
      <c r="H1172" s="380">
        <v>1</v>
      </c>
      <c r="I1172" s="381">
        <v>69</v>
      </c>
      <c r="J1172" s="381">
        <v>69</v>
      </c>
    </row>
    <row r="1173" spans="1:10" ht="24" customHeight="1">
      <c r="A1173" s="377" t="s">
        <v>12664</v>
      </c>
      <c r="B1173" s="378" t="s">
        <v>13038</v>
      </c>
      <c r="C1173" s="377" t="s">
        <v>9</v>
      </c>
      <c r="D1173" s="377" t="s">
        <v>13039</v>
      </c>
      <c r="E1173" s="518" t="s">
        <v>12693</v>
      </c>
      <c r="F1173" s="518"/>
      <c r="G1173" s="379" t="s">
        <v>27</v>
      </c>
      <c r="H1173" s="380">
        <v>2.1000000000000001E-2</v>
      </c>
      <c r="I1173" s="381">
        <v>5</v>
      </c>
      <c r="J1173" s="381">
        <v>0.1</v>
      </c>
    </row>
    <row r="1174" spans="1:10" ht="25.5">
      <c r="A1174" s="382"/>
      <c r="B1174" s="382"/>
      <c r="C1174" s="382"/>
      <c r="D1174" s="382"/>
      <c r="E1174" s="382" t="s">
        <v>12679</v>
      </c>
      <c r="F1174" s="383">
        <v>4.2540475931761383</v>
      </c>
      <c r="G1174" s="382" t="s">
        <v>12680</v>
      </c>
      <c r="H1174" s="383">
        <v>3.58</v>
      </c>
      <c r="I1174" s="382" t="s">
        <v>12681</v>
      </c>
      <c r="J1174" s="383">
        <v>7.83</v>
      </c>
    </row>
    <row r="1175" spans="1:10" ht="13.5" thickBot="1">
      <c r="A1175" s="382"/>
      <c r="B1175" s="382"/>
      <c r="C1175" s="382"/>
      <c r="D1175" s="382"/>
      <c r="E1175" s="382" t="s">
        <v>12682</v>
      </c>
      <c r="F1175" s="383">
        <v>22.29</v>
      </c>
      <c r="G1175" s="382"/>
      <c r="H1175" s="515" t="s">
        <v>12683</v>
      </c>
      <c r="I1175" s="515"/>
      <c r="J1175" s="383">
        <v>101.24</v>
      </c>
    </row>
    <row r="1176" spans="1:10" ht="0.95" customHeight="1" thickTop="1">
      <c r="A1176" s="384"/>
      <c r="B1176" s="384"/>
      <c r="C1176" s="384"/>
      <c r="D1176" s="384"/>
      <c r="E1176" s="384"/>
      <c r="F1176" s="384"/>
      <c r="G1176" s="384"/>
      <c r="H1176" s="384"/>
      <c r="I1176" s="384"/>
      <c r="J1176" s="384"/>
    </row>
    <row r="1177" spans="1:10" ht="18" customHeight="1">
      <c r="A1177" s="364" t="s">
        <v>13319</v>
      </c>
      <c r="B1177" s="365" t="s">
        <v>12651</v>
      </c>
      <c r="C1177" s="364" t="s">
        <v>12652</v>
      </c>
      <c r="D1177" s="364" t="s">
        <v>12653</v>
      </c>
      <c r="E1177" s="516" t="s">
        <v>12654</v>
      </c>
      <c r="F1177" s="516"/>
      <c r="G1177" s="366" t="s">
        <v>12655</v>
      </c>
      <c r="H1177" s="365" t="s">
        <v>12656</v>
      </c>
      <c r="I1177" s="365" t="s">
        <v>12657</v>
      </c>
      <c r="J1177" s="365" t="s">
        <v>12658</v>
      </c>
    </row>
    <row r="1178" spans="1:10" ht="36" customHeight="1">
      <c r="A1178" s="367" t="s">
        <v>12659</v>
      </c>
      <c r="B1178" s="368" t="s">
        <v>13320</v>
      </c>
      <c r="C1178" s="367" t="s">
        <v>9</v>
      </c>
      <c r="D1178" s="367" t="s">
        <v>1957</v>
      </c>
      <c r="E1178" s="517" t="s">
        <v>12747</v>
      </c>
      <c r="F1178" s="517"/>
      <c r="G1178" s="369" t="s">
        <v>15</v>
      </c>
      <c r="H1178" s="370">
        <v>1</v>
      </c>
      <c r="I1178" s="371">
        <v>3.89</v>
      </c>
      <c r="J1178" s="371">
        <v>3.89</v>
      </c>
    </row>
    <row r="1179" spans="1:10" ht="24" customHeight="1">
      <c r="A1179" s="372" t="s">
        <v>12662</v>
      </c>
      <c r="B1179" s="373" t="s">
        <v>12754</v>
      </c>
      <c r="C1179" s="372" t="s">
        <v>9</v>
      </c>
      <c r="D1179" s="372" t="s">
        <v>39</v>
      </c>
      <c r="E1179" s="519" t="s">
        <v>12661</v>
      </c>
      <c r="F1179" s="519"/>
      <c r="G1179" s="374" t="s">
        <v>19</v>
      </c>
      <c r="H1179" s="375">
        <v>0.03</v>
      </c>
      <c r="I1179" s="376">
        <v>18.3</v>
      </c>
      <c r="J1179" s="376">
        <v>0.54</v>
      </c>
    </row>
    <row r="1180" spans="1:10" ht="24" customHeight="1">
      <c r="A1180" s="372" t="s">
        <v>12662</v>
      </c>
      <c r="B1180" s="373" t="s">
        <v>12755</v>
      </c>
      <c r="C1180" s="372" t="s">
        <v>9</v>
      </c>
      <c r="D1180" s="372" t="s">
        <v>41</v>
      </c>
      <c r="E1180" s="519" t="s">
        <v>12661</v>
      </c>
      <c r="F1180" s="519"/>
      <c r="G1180" s="374" t="s">
        <v>19</v>
      </c>
      <c r="H1180" s="375">
        <v>0.03</v>
      </c>
      <c r="I1180" s="376">
        <v>14</v>
      </c>
      <c r="J1180" s="376">
        <v>0.42</v>
      </c>
    </row>
    <row r="1181" spans="1:10" ht="36" customHeight="1">
      <c r="A1181" s="377" t="s">
        <v>12664</v>
      </c>
      <c r="B1181" s="378" t="s">
        <v>13321</v>
      </c>
      <c r="C1181" s="377" t="s">
        <v>9</v>
      </c>
      <c r="D1181" s="377" t="s">
        <v>13322</v>
      </c>
      <c r="E1181" s="518" t="s">
        <v>12693</v>
      </c>
      <c r="F1181" s="518"/>
      <c r="G1181" s="379" t="s">
        <v>15</v>
      </c>
      <c r="H1181" s="380">
        <v>1.19</v>
      </c>
      <c r="I1181" s="381">
        <v>2.44</v>
      </c>
      <c r="J1181" s="381">
        <v>2.9</v>
      </c>
    </row>
    <row r="1182" spans="1:10" ht="24" customHeight="1">
      <c r="A1182" s="377" t="s">
        <v>12664</v>
      </c>
      <c r="B1182" s="378" t="s">
        <v>13323</v>
      </c>
      <c r="C1182" s="377" t="s">
        <v>9</v>
      </c>
      <c r="D1182" s="377" t="s">
        <v>13324</v>
      </c>
      <c r="E1182" s="518" t="s">
        <v>12693</v>
      </c>
      <c r="F1182" s="518"/>
      <c r="G1182" s="379" t="s">
        <v>27</v>
      </c>
      <c r="H1182" s="380">
        <v>8.9999999999999993E-3</v>
      </c>
      <c r="I1182" s="381">
        <v>3.78</v>
      </c>
      <c r="J1182" s="381">
        <v>0.03</v>
      </c>
    </row>
    <row r="1183" spans="1:10" ht="25.5">
      <c r="A1183" s="382"/>
      <c r="B1183" s="382"/>
      <c r="C1183" s="382"/>
      <c r="D1183" s="382"/>
      <c r="E1183" s="382" t="s">
        <v>12679</v>
      </c>
      <c r="F1183" s="383">
        <v>0.39660980115179834</v>
      </c>
      <c r="G1183" s="382" t="s">
        <v>12680</v>
      </c>
      <c r="H1183" s="383">
        <v>0.33</v>
      </c>
      <c r="I1183" s="382" t="s">
        <v>12681</v>
      </c>
      <c r="J1183" s="383">
        <v>0.73</v>
      </c>
    </row>
    <row r="1184" spans="1:10" ht="13.5" thickBot="1">
      <c r="A1184" s="382"/>
      <c r="B1184" s="382"/>
      <c r="C1184" s="382"/>
      <c r="D1184" s="382"/>
      <c r="E1184" s="382" t="s">
        <v>12682</v>
      </c>
      <c r="F1184" s="383">
        <v>1.0900000000000001</v>
      </c>
      <c r="G1184" s="382"/>
      <c r="H1184" s="515" t="s">
        <v>12683</v>
      </c>
      <c r="I1184" s="515"/>
      <c r="J1184" s="383">
        <v>4.9800000000000004</v>
      </c>
    </row>
    <row r="1185" spans="1:10" ht="0.95" customHeight="1" thickTop="1">
      <c r="A1185" s="384"/>
      <c r="B1185" s="384"/>
      <c r="C1185" s="384"/>
      <c r="D1185" s="384"/>
      <c r="E1185" s="384"/>
      <c r="F1185" s="384"/>
      <c r="G1185" s="384"/>
      <c r="H1185" s="384"/>
      <c r="I1185" s="384"/>
      <c r="J1185" s="384"/>
    </row>
    <row r="1186" spans="1:10" ht="18" customHeight="1">
      <c r="A1186" s="364" t="s">
        <v>13325</v>
      </c>
      <c r="B1186" s="365" t="s">
        <v>12651</v>
      </c>
      <c r="C1186" s="364" t="s">
        <v>12652</v>
      </c>
      <c r="D1186" s="364" t="s">
        <v>12653</v>
      </c>
      <c r="E1186" s="516" t="s">
        <v>12654</v>
      </c>
      <c r="F1186" s="516"/>
      <c r="G1186" s="366" t="s">
        <v>12655</v>
      </c>
      <c r="H1186" s="365" t="s">
        <v>12656</v>
      </c>
      <c r="I1186" s="365" t="s">
        <v>12657</v>
      </c>
      <c r="J1186" s="365" t="s">
        <v>12658</v>
      </c>
    </row>
    <row r="1187" spans="1:10" ht="36" customHeight="1">
      <c r="A1187" s="367" t="s">
        <v>12659</v>
      </c>
      <c r="B1187" s="368" t="s">
        <v>13326</v>
      </c>
      <c r="C1187" s="367" t="s">
        <v>9</v>
      </c>
      <c r="D1187" s="367" t="s">
        <v>1959</v>
      </c>
      <c r="E1187" s="517" t="s">
        <v>12747</v>
      </c>
      <c r="F1187" s="517"/>
      <c r="G1187" s="369" t="s">
        <v>15</v>
      </c>
      <c r="H1187" s="370">
        <v>1</v>
      </c>
      <c r="I1187" s="371">
        <v>6.52</v>
      </c>
      <c r="J1187" s="371">
        <v>6.52</v>
      </c>
    </row>
    <row r="1188" spans="1:10" ht="24" customHeight="1">
      <c r="A1188" s="372" t="s">
        <v>12662</v>
      </c>
      <c r="B1188" s="373" t="s">
        <v>12754</v>
      </c>
      <c r="C1188" s="372" t="s">
        <v>9</v>
      </c>
      <c r="D1188" s="372" t="s">
        <v>39</v>
      </c>
      <c r="E1188" s="519" t="s">
        <v>12661</v>
      </c>
      <c r="F1188" s="519"/>
      <c r="G1188" s="374" t="s">
        <v>19</v>
      </c>
      <c r="H1188" s="375">
        <v>0.04</v>
      </c>
      <c r="I1188" s="376">
        <v>18.3</v>
      </c>
      <c r="J1188" s="376">
        <v>0.73</v>
      </c>
    </row>
    <row r="1189" spans="1:10" ht="24" customHeight="1">
      <c r="A1189" s="372" t="s">
        <v>12662</v>
      </c>
      <c r="B1189" s="373" t="s">
        <v>12755</v>
      </c>
      <c r="C1189" s="372" t="s">
        <v>9</v>
      </c>
      <c r="D1189" s="372" t="s">
        <v>41</v>
      </c>
      <c r="E1189" s="519" t="s">
        <v>12661</v>
      </c>
      <c r="F1189" s="519"/>
      <c r="G1189" s="374" t="s">
        <v>19</v>
      </c>
      <c r="H1189" s="375">
        <v>0.04</v>
      </c>
      <c r="I1189" s="376">
        <v>14</v>
      </c>
      <c r="J1189" s="376">
        <v>0.56000000000000005</v>
      </c>
    </row>
    <row r="1190" spans="1:10" ht="36" customHeight="1">
      <c r="A1190" s="377" t="s">
        <v>12664</v>
      </c>
      <c r="B1190" s="378" t="s">
        <v>13327</v>
      </c>
      <c r="C1190" s="377" t="s">
        <v>9</v>
      </c>
      <c r="D1190" s="377" t="s">
        <v>13328</v>
      </c>
      <c r="E1190" s="518" t="s">
        <v>12693</v>
      </c>
      <c r="F1190" s="518"/>
      <c r="G1190" s="379" t="s">
        <v>15</v>
      </c>
      <c r="H1190" s="380">
        <v>1.19</v>
      </c>
      <c r="I1190" s="381">
        <v>4.37</v>
      </c>
      <c r="J1190" s="381">
        <v>5.2</v>
      </c>
    </row>
    <row r="1191" spans="1:10" ht="24" customHeight="1">
      <c r="A1191" s="377" t="s">
        <v>12664</v>
      </c>
      <c r="B1191" s="378" t="s">
        <v>13323</v>
      </c>
      <c r="C1191" s="377" t="s">
        <v>9</v>
      </c>
      <c r="D1191" s="377" t="s">
        <v>13324</v>
      </c>
      <c r="E1191" s="518" t="s">
        <v>12693</v>
      </c>
      <c r="F1191" s="518"/>
      <c r="G1191" s="379" t="s">
        <v>27</v>
      </c>
      <c r="H1191" s="380">
        <v>8.9999999999999993E-3</v>
      </c>
      <c r="I1191" s="381">
        <v>3.78</v>
      </c>
      <c r="J1191" s="381">
        <v>0.03</v>
      </c>
    </row>
    <row r="1192" spans="1:10" ht="25.5">
      <c r="A1192" s="382"/>
      <c r="B1192" s="382"/>
      <c r="C1192" s="382"/>
      <c r="D1192" s="382"/>
      <c r="E1192" s="382" t="s">
        <v>12679</v>
      </c>
      <c r="F1192" s="383">
        <v>0.52700206454417042</v>
      </c>
      <c r="G1192" s="382" t="s">
        <v>12680</v>
      </c>
      <c r="H1192" s="383">
        <v>0.44</v>
      </c>
      <c r="I1192" s="382" t="s">
        <v>12681</v>
      </c>
      <c r="J1192" s="383">
        <v>0.97</v>
      </c>
    </row>
    <row r="1193" spans="1:10" ht="13.5" thickBot="1">
      <c r="A1193" s="382"/>
      <c r="B1193" s="382"/>
      <c r="C1193" s="382"/>
      <c r="D1193" s="382"/>
      <c r="E1193" s="382" t="s">
        <v>12682</v>
      </c>
      <c r="F1193" s="383">
        <v>1.84</v>
      </c>
      <c r="G1193" s="382"/>
      <c r="H1193" s="515" t="s">
        <v>12683</v>
      </c>
      <c r="I1193" s="515"/>
      <c r="J1193" s="383">
        <v>8.36</v>
      </c>
    </row>
    <row r="1194" spans="1:10" ht="0.95" customHeight="1" thickTop="1">
      <c r="A1194" s="384"/>
      <c r="B1194" s="384"/>
      <c r="C1194" s="384"/>
      <c r="D1194" s="384"/>
      <c r="E1194" s="384"/>
      <c r="F1194" s="384"/>
      <c r="G1194" s="384"/>
      <c r="H1194" s="384"/>
      <c r="I1194" s="384"/>
      <c r="J1194" s="384"/>
    </row>
    <row r="1195" spans="1:10" ht="18" customHeight="1">
      <c r="A1195" s="364" t="s">
        <v>13329</v>
      </c>
      <c r="B1195" s="365" t="s">
        <v>12651</v>
      </c>
      <c r="C1195" s="364" t="s">
        <v>12652</v>
      </c>
      <c r="D1195" s="364" t="s">
        <v>12653</v>
      </c>
      <c r="E1195" s="516" t="s">
        <v>12654</v>
      </c>
      <c r="F1195" s="516"/>
      <c r="G1195" s="366" t="s">
        <v>12655</v>
      </c>
      <c r="H1195" s="365" t="s">
        <v>12656</v>
      </c>
      <c r="I1195" s="365" t="s">
        <v>12657</v>
      </c>
      <c r="J1195" s="365" t="s">
        <v>12658</v>
      </c>
    </row>
    <row r="1196" spans="1:10" ht="36" customHeight="1">
      <c r="A1196" s="367" t="s">
        <v>12659</v>
      </c>
      <c r="B1196" s="368" t="s">
        <v>13330</v>
      </c>
      <c r="C1196" s="367" t="s">
        <v>9</v>
      </c>
      <c r="D1196" s="367" t="s">
        <v>1962</v>
      </c>
      <c r="E1196" s="517" t="s">
        <v>12747</v>
      </c>
      <c r="F1196" s="517"/>
      <c r="G1196" s="369" t="s">
        <v>15</v>
      </c>
      <c r="H1196" s="370">
        <v>1</v>
      </c>
      <c r="I1196" s="371">
        <v>10.16</v>
      </c>
      <c r="J1196" s="371">
        <v>10.16</v>
      </c>
    </row>
    <row r="1197" spans="1:10" ht="24" customHeight="1">
      <c r="A1197" s="372" t="s">
        <v>12662</v>
      </c>
      <c r="B1197" s="373" t="s">
        <v>12754</v>
      </c>
      <c r="C1197" s="372" t="s">
        <v>9</v>
      </c>
      <c r="D1197" s="372" t="s">
        <v>39</v>
      </c>
      <c r="E1197" s="519" t="s">
        <v>12661</v>
      </c>
      <c r="F1197" s="519"/>
      <c r="G1197" s="374" t="s">
        <v>19</v>
      </c>
      <c r="H1197" s="375">
        <v>5.1999999999999998E-2</v>
      </c>
      <c r="I1197" s="376">
        <v>18.3</v>
      </c>
      <c r="J1197" s="376">
        <v>0.95</v>
      </c>
    </row>
    <row r="1198" spans="1:10" ht="24" customHeight="1">
      <c r="A1198" s="372" t="s">
        <v>12662</v>
      </c>
      <c r="B1198" s="373" t="s">
        <v>12755</v>
      </c>
      <c r="C1198" s="372" t="s">
        <v>9</v>
      </c>
      <c r="D1198" s="372" t="s">
        <v>41</v>
      </c>
      <c r="E1198" s="519" t="s">
        <v>12661</v>
      </c>
      <c r="F1198" s="519"/>
      <c r="G1198" s="374" t="s">
        <v>19</v>
      </c>
      <c r="H1198" s="375">
        <v>5.1999999999999998E-2</v>
      </c>
      <c r="I1198" s="376">
        <v>14</v>
      </c>
      <c r="J1198" s="376">
        <v>0.72</v>
      </c>
    </row>
    <row r="1199" spans="1:10" ht="48" customHeight="1">
      <c r="A1199" s="377" t="s">
        <v>12664</v>
      </c>
      <c r="B1199" s="378" t="s">
        <v>13331</v>
      </c>
      <c r="C1199" s="377" t="s">
        <v>9</v>
      </c>
      <c r="D1199" s="377" t="s">
        <v>13332</v>
      </c>
      <c r="E1199" s="518" t="s">
        <v>12693</v>
      </c>
      <c r="F1199" s="518"/>
      <c r="G1199" s="379" t="s">
        <v>15</v>
      </c>
      <c r="H1199" s="380">
        <v>1.19</v>
      </c>
      <c r="I1199" s="381">
        <v>7.11</v>
      </c>
      <c r="J1199" s="381">
        <v>8.4600000000000009</v>
      </c>
    </row>
    <row r="1200" spans="1:10" ht="24" customHeight="1">
      <c r="A1200" s="377" t="s">
        <v>12664</v>
      </c>
      <c r="B1200" s="378" t="s">
        <v>13323</v>
      </c>
      <c r="C1200" s="377" t="s">
        <v>9</v>
      </c>
      <c r="D1200" s="377" t="s">
        <v>13324</v>
      </c>
      <c r="E1200" s="518" t="s">
        <v>12693</v>
      </c>
      <c r="F1200" s="518"/>
      <c r="G1200" s="379" t="s">
        <v>27</v>
      </c>
      <c r="H1200" s="380">
        <v>8.9999999999999993E-3</v>
      </c>
      <c r="I1200" s="381">
        <v>3.78</v>
      </c>
      <c r="J1200" s="381">
        <v>0.03</v>
      </c>
    </row>
    <row r="1201" spans="1:10" ht="25.5">
      <c r="A1201" s="382"/>
      <c r="B1201" s="382"/>
      <c r="C1201" s="382"/>
      <c r="D1201" s="382"/>
      <c r="E1201" s="382" t="s">
        <v>12679</v>
      </c>
      <c r="F1201" s="383">
        <v>0.68999239378463539</v>
      </c>
      <c r="G1201" s="382" t="s">
        <v>12680</v>
      </c>
      <c r="H1201" s="383">
        <v>0.57999999999999996</v>
      </c>
      <c r="I1201" s="382" t="s">
        <v>12681</v>
      </c>
      <c r="J1201" s="383">
        <v>1.27</v>
      </c>
    </row>
    <row r="1202" spans="1:10" ht="13.5" thickBot="1">
      <c r="A1202" s="382"/>
      <c r="B1202" s="382"/>
      <c r="C1202" s="382"/>
      <c r="D1202" s="382"/>
      <c r="E1202" s="382" t="s">
        <v>12682</v>
      </c>
      <c r="F1202" s="383">
        <v>2.86</v>
      </c>
      <c r="G1202" s="382"/>
      <c r="H1202" s="515" t="s">
        <v>12683</v>
      </c>
      <c r="I1202" s="515"/>
      <c r="J1202" s="383">
        <v>13.02</v>
      </c>
    </row>
    <row r="1203" spans="1:10" ht="0.95" customHeight="1" thickTop="1">
      <c r="A1203" s="384"/>
      <c r="B1203" s="384"/>
      <c r="C1203" s="384"/>
      <c r="D1203" s="384"/>
      <c r="E1203" s="384"/>
      <c r="F1203" s="384"/>
      <c r="G1203" s="384"/>
      <c r="H1203" s="384"/>
      <c r="I1203" s="384"/>
      <c r="J1203" s="384"/>
    </row>
    <row r="1204" spans="1:10" ht="18" customHeight="1">
      <c r="A1204" s="364" t="s">
        <v>13333</v>
      </c>
      <c r="B1204" s="365" t="s">
        <v>12651</v>
      </c>
      <c r="C1204" s="364" t="s">
        <v>12652</v>
      </c>
      <c r="D1204" s="364" t="s">
        <v>12653</v>
      </c>
      <c r="E1204" s="516" t="s">
        <v>12654</v>
      </c>
      <c r="F1204" s="516"/>
      <c r="G1204" s="366" t="s">
        <v>12655</v>
      </c>
      <c r="H1204" s="365" t="s">
        <v>12656</v>
      </c>
      <c r="I1204" s="365" t="s">
        <v>12657</v>
      </c>
      <c r="J1204" s="365" t="s">
        <v>12658</v>
      </c>
    </row>
    <row r="1205" spans="1:10" ht="36" customHeight="1">
      <c r="A1205" s="367" t="s">
        <v>12659</v>
      </c>
      <c r="B1205" s="368" t="s">
        <v>13334</v>
      </c>
      <c r="C1205" s="367" t="s">
        <v>9</v>
      </c>
      <c r="D1205" s="367" t="s">
        <v>2267</v>
      </c>
      <c r="E1205" s="517" t="s">
        <v>12747</v>
      </c>
      <c r="F1205" s="517"/>
      <c r="G1205" s="369" t="s">
        <v>15</v>
      </c>
      <c r="H1205" s="370">
        <v>1</v>
      </c>
      <c r="I1205" s="371">
        <v>18.38</v>
      </c>
      <c r="J1205" s="371">
        <v>18.38</v>
      </c>
    </row>
    <row r="1206" spans="1:10" ht="24" customHeight="1">
      <c r="A1206" s="372" t="s">
        <v>12662</v>
      </c>
      <c r="B1206" s="373" t="s">
        <v>12754</v>
      </c>
      <c r="C1206" s="372" t="s">
        <v>9</v>
      </c>
      <c r="D1206" s="372" t="s">
        <v>39</v>
      </c>
      <c r="E1206" s="519" t="s">
        <v>12661</v>
      </c>
      <c r="F1206" s="519"/>
      <c r="G1206" s="374" t="s">
        <v>19</v>
      </c>
      <c r="H1206" s="375">
        <v>1.2999999999999999E-2</v>
      </c>
      <c r="I1206" s="376">
        <v>18.3</v>
      </c>
      <c r="J1206" s="376">
        <v>0.23</v>
      </c>
    </row>
    <row r="1207" spans="1:10" ht="24" customHeight="1">
      <c r="A1207" s="372" t="s">
        <v>12662</v>
      </c>
      <c r="B1207" s="373" t="s">
        <v>12755</v>
      </c>
      <c r="C1207" s="372" t="s">
        <v>9</v>
      </c>
      <c r="D1207" s="372" t="s">
        <v>41</v>
      </c>
      <c r="E1207" s="519" t="s">
        <v>12661</v>
      </c>
      <c r="F1207" s="519"/>
      <c r="G1207" s="374" t="s">
        <v>19</v>
      </c>
      <c r="H1207" s="375">
        <v>1.2999999999999999E-2</v>
      </c>
      <c r="I1207" s="376">
        <v>14</v>
      </c>
      <c r="J1207" s="376">
        <v>0.18</v>
      </c>
    </row>
    <row r="1208" spans="1:10" ht="48" customHeight="1">
      <c r="A1208" s="377" t="s">
        <v>12664</v>
      </c>
      <c r="B1208" s="378" t="s">
        <v>13335</v>
      </c>
      <c r="C1208" s="377" t="s">
        <v>9</v>
      </c>
      <c r="D1208" s="377" t="s">
        <v>13336</v>
      </c>
      <c r="E1208" s="518" t="s">
        <v>12693</v>
      </c>
      <c r="F1208" s="518"/>
      <c r="G1208" s="379" t="s">
        <v>15</v>
      </c>
      <c r="H1208" s="380">
        <v>1.0269999999999999</v>
      </c>
      <c r="I1208" s="381">
        <v>17.47</v>
      </c>
      <c r="J1208" s="381">
        <v>17.940000000000001</v>
      </c>
    </row>
    <row r="1209" spans="1:10" ht="24" customHeight="1">
      <c r="A1209" s="377" t="s">
        <v>12664</v>
      </c>
      <c r="B1209" s="378" t="s">
        <v>13323</v>
      </c>
      <c r="C1209" s="377" t="s">
        <v>9</v>
      </c>
      <c r="D1209" s="377" t="s">
        <v>13324</v>
      </c>
      <c r="E1209" s="518" t="s">
        <v>12693</v>
      </c>
      <c r="F1209" s="518"/>
      <c r="G1209" s="379" t="s">
        <v>27</v>
      </c>
      <c r="H1209" s="380">
        <v>0.01</v>
      </c>
      <c r="I1209" s="381">
        <v>3.78</v>
      </c>
      <c r="J1209" s="381">
        <v>0.03</v>
      </c>
    </row>
    <row r="1210" spans="1:10" ht="25.5">
      <c r="A1210" s="382"/>
      <c r="B1210" s="382"/>
      <c r="C1210" s="382"/>
      <c r="D1210" s="382"/>
      <c r="E1210" s="382" t="s">
        <v>12679</v>
      </c>
      <c r="F1210" s="383">
        <v>0.16842334021514724</v>
      </c>
      <c r="G1210" s="382" t="s">
        <v>12680</v>
      </c>
      <c r="H1210" s="383">
        <v>0.14000000000000001</v>
      </c>
      <c r="I1210" s="382" t="s">
        <v>12681</v>
      </c>
      <c r="J1210" s="383">
        <v>0.31</v>
      </c>
    </row>
    <row r="1211" spans="1:10" ht="13.5" thickBot="1">
      <c r="A1211" s="382"/>
      <c r="B1211" s="382"/>
      <c r="C1211" s="382"/>
      <c r="D1211" s="382"/>
      <c r="E1211" s="382" t="s">
        <v>12682</v>
      </c>
      <c r="F1211" s="383">
        <v>5.19</v>
      </c>
      <c r="G1211" s="382"/>
      <c r="H1211" s="515" t="s">
        <v>12683</v>
      </c>
      <c r="I1211" s="515"/>
      <c r="J1211" s="383">
        <v>23.57</v>
      </c>
    </row>
    <row r="1212" spans="1:10" ht="0.95" customHeight="1" thickTop="1">
      <c r="A1212" s="384"/>
      <c r="B1212" s="384"/>
      <c r="C1212" s="384"/>
      <c r="D1212" s="384"/>
      <c r="E1212" s="384"/>
      <c r="F1212" s="384"/>
      <c r="G1212" s="384"/>
      <c r="H1212" s="384"/>
      <c r="I1212" s="384"/>
      <c r="J1212" s="384"/>
    </row>
    <row r="1213" spans="1:10" ht="18" customHeight="1">
      <c r="A1213" s="364" t="s">
        <v>13337</v>
      </c>
      <c r="B1213" s="365" t="s">
        <v>12651</v>
      </c>
      <c r="C1213" s="364" t="s">
        <v>12652</v>
      </c>
      <c r="D1213" s="364" t="s">
        <v>12653</v>
      </c>
      <c r="E1213" s="516" t="s">
        <v>12654</v>
      </c>
      <c r="F1213" s="516"/>
      <c r="G1213" s="366" t="s">
        <v>12655</v>
      </c>
      <c r="H1213" s="365" t="s">
        <v>12656</v>
      </c>
      <c r="I1213" s="365" t="s">
        <v>12657</v>
      </c>
      <c r="J1213" s="365" t="s">
        <v>12658</v>
      </c>
    </row>
    <row r="1214" spans="1:10" ht="36" customHeight="1">
      <c r="A1214" s="367" t="s">
        <v>12659</v>
      </c>
      <c r="B1214" s="368" t="s">
        <v>13338</v>
      </c>
      <c r="C1214" s="367" t="s">
        <v>9</v>
      </c>
      <c r="D1214" s="367" t="s">
        <v>2017</v>
      </c>
      <c r="E1214" s="517" t="s">
        <v>12747</v>
      </c>
      <c r="F1214" s="517"/>
      <c r="G1214" s="369" t="s">
        <v>27</v>
      </c>
      <c r="H1214" s="370">
        <v>1</v>
      </c>
      <c r="I1214" s="371">
        <v>33</v>
      </c>
      <c r="J1214" s="371">
        <v>33</v>
      </c>
    </row>
    <row r="1215" spans="1:10" ht="36" customHeight="1">
      <c r="A1215" s="372" t="s">
        <v>12662</v>
      </c>
      <c r="B1215" s="373" t="s">
        <v>13339</v>
      </c>
      <c r="C1215" s="372" t="s">
        <v>9</v>
      </c>
      <c r="D1215" s="372" t="s">
        <v>428</v>
      </c>
      <c r="E1215" s="519" t="s">
        <v>12747</v>
      </c>
      <c r="F1215" s="519"/>
      <c r="G1215" s="374" t="s">
        <v>27</v>
      </c>
      <c r="H1215" s="375">
        <v>1</v>
      </c>
      <c r="I1215" s="376">
        <v>5.84</v>
      </c>
      <c r="J1215" s="376">
        <v>5.84</v>
      </c>
    </row>
    <row r="1216" spans="1:10" ht="36" customHeight="1">
      <c r="A1216" s="372" t="s">
        <v>12662</v>
      </c>
      <c r="B1216" s="373" t="s">
        <v>13340</v>
      </c>
      <c r="C1216" s="372" t="s">
        <v>9</v>
      </c>
      <c r="D1216" s="372" t="s">
        <v>448</v>
      </c>
      <c r="E1216" s="519" t="s">
        <v>12747</v>
      </c>
      <c r="F1216" s="519"/>
      <c r="G1216" s="374" t="s">
        <v>27</v>
      </c>
      <c r="H1216" s="375">
        <v>1</v>
      </c>
      <c r="I1216" s="376">
        <v>27.16</v>
      </c>
      <c r="J1216" s="376">
        <v>27.16</v>
      </c>
    </row>
    <row r="1217" spans="1:10" ht="25.5">
      <c r="A1217" s="382"/>
      <c r="B1217" s="382"/>
      <c r="C1217" s="382"/>
      <c r="D1217" s="382"/>
      <c r="E1217" s="382" t="s">
        <v>12679</v>
      </c>
      <c r="F1217" s="383">
        <v>7.2911007000000003</v>
      </c>
      <c r="G1217" s="382" t="s">
        <v>12680</v>
      </c>
      <c r="H1217" s="383">
        <v>6.13</v>
      </c>
      <c r="I1217" s="382" t="s">
        <v>12681</v>
      </c>
      <c r="J1217" s="383">
        <v>13.42</v>
      </c>
    </row>
    <row r="1218" spans="1:10" ht="13.5" thickBot="1">
      <c r="A1218" s="382"/>
      <c r="B1218" s="382"/>
      <c r="C1218" s="382"/>
      <c r="D1218" s="382"/>
      <c r="E1218" s="382" t="s">
        <v>12682</v>
      </c>
      <c r="F1218" s="383">
        <v>9.31</v>
      </c>
      <c r="G1218" s="382"/>
      <c r="H1218" s="515" t="s">
        <v>12683</v>
      </c>
      <c r="I1218" s="515"/>
      <c r="J1218" s="383">
        <v>42.31</v>
      </c>
    </row>
    <row r="1219" spans="1:10" ht="0.95" customHeight="1" thickTop="1">
      <c r="A1219" s="384"/>
      <c r="B1219" s="384"/>
      <c r="C1219" s="384"/>
      <c r="D1219" s="384"/>
      <c r="E1219" s="384"/>
      <c r="F1219" s="384"/>
      <c r="G1219" s="384"/>
      <c r="H1219" s="384"/>
      <c r="I1219" s="384"/>
      <c r="J1219" s="384"/>
    </row>
    <row r="1220" spans="1:10" ht="18" customHeight="1">
      <c r="A1220" s="364" t="s">
        <v>13341</v>
      </c>
      <c r="B1220" s="365" t="s">
        <v>12651</v>
      </c>
      <c r="C1220" s="364" t="s">
        <v>12652</v>
      </c>
      <c r="D1220" s="364" t="s">
        <v>12653</v>
      </c>
      <c r="E1220" s="516" t="s">
        <v>12654</v>
      </c>
      <c r="F1220" s="516"/>
      <c r="G1220" s="366" t="s">
        <v>12655</v>
      </c>
      <c r="H1220" s="365" t="s">
        <v>12656</v>
      </c>
      <c r="I1220" s="365" t="s">
        <v>12657</v>
      </c>
      <c r="J1220" s="365" t="s">
        <v>12658</v>
      </c>
    </row>
    <row r="1221" spans="1:10" ht="36" customHeight="1">
      <c r="A1221" s="367" t="s">
        <v>12659</v>
      </c>
      <c r="B1221" s="368" t="s">
        <v>13342</v>
      </c>
      <c r="C1221" s="367" t="s">
        <v>9</v>
      </c>
      <c r="D1221" s="367" t="s">
        <v>438</v>
      </c>
      <c r="E1221" s="517" t="s">
        <v>12747</v>
      </c>
      <c r="F1221" s="517"/>
      <c r="G1221" s="369" t="s">
        <v>27</v>
      </c>
      <c r="H1221" s="370">
        <v>1</v>
      </c>
      <c r="I1221" s="371">
        <v>40.5</v>
      </c>
      <c r="J1221" s="371">
        <v>40.5</v>
      </c>
    </row>
    <row r="1222" spans="1:10" ht="36" customHeight="1">
      <c r="A1222" s="372" t="s">
        <v>12662</v>
      </c>
      <c r="B1222" s="373" t="s">
        <v>13339</v>
      </c>
      <c r="C1222" s="372" t="s">
        <v>9</v>
      </c>
      <c r="D1222" s="372" t="s">
        <v>428</v>
      </c>
      <c r="E1222" s="519" t="s">
        <v>12747</v>
      </c>
      <c r="F1222" s="519"/>
      <c r="G1222" s="374" t="s">
        <v>27</v>
      </c>
      <c r="H1222" s="375">
        <v>1</v>
      </c>
      <c r="I1222" s="376">
        <v>5.84</v>
      </c>
      <c r="J1222" s="376">
        <v>5.84</v>
      </c>
    </row>
    <row r="1223" spans="1:10" ht="36" customHeight="1">
      <c r="A1223" s="372" t="s">
        <v>12662</v>
      </c>
      <c r="B1223" s="373" t="s">
        <v>13343</v>
      </c>
      <c r="C1223" s="372" t="s">
        <v>9</v>
      </c>
      <c r="D1223" s="372" t="s">
        <v>1984</v>
      </c>
      <c r="E1223" s="519" t="s">
        <v>12747</v>
      </c>
      <c r="F1223" s="519"/>
      <c r="G1223" s="374" t="s">
        <v>27</v>
      </c>
      <c r="H1223" s="375">
        <v>1</v>
      </c>
      <c r="I1223" s="376">
        <v>34.659999999999997</v>
      </c>
      <c r="J1223" s="376">
        <v>34.659999999999997</v>
      </c>
    </row>
    <row r="1224" spans="1:10" ht="25.5">
      <c r="A1224" s="382"/>
      <c r="B1224" s="382"/>
      <c r="C1224" s="382"/>
      <c r="D1224" s="382"/>
      <c r="E1224" s="382" t="s">
        <v>12679</v>
      </c>
      <c r="F1224" s="383">
        <v>8.4103010000000005</v>
      </c>
      <c r="G1224" s="382" t="s">
        <v>12680</v>
      </c>
      <c r="H1224" s="383">
        <v>7.07</v>
      </c>
      <c r="I1224" s="382" t="s">
        <v>12681</v>
      </c>
      <c r="J1224" s="383">
        <v>15.48</v>
      </c>
    </row>
    <row r="1225" spans="1:10" ht="13.5" thickBot="1">
      <c r="A1225" s="382"/>
      <c r="B1225" s="382"/>
      <c r="C1225" s="382"/>
      <c r="D1225" s="382"/>
      <c r="E1225" s="382" t="s">
        <v>12682</v>
      </c>
      <c r="F1225" s="383">
        <v>11.43</v>
      </c>
      <c r="G1225" s="382"/>
      <c r="H1225" s="515" t="s">
        <v>12683</v>
      </c>
      <c r="I1225" s="515"/>
      <c r="J1225" s="383">
        <v>51.93</v>
      </c>
    </row>
    <row r="1226" spans="1:10" ht="0.95" customHeight="1" thickTop="1">
      <c r="A1226" s="384"/>
      <c r="B1226" s="384"/>
      <c r="C1226" s="384"/>
      <c r="D1226" s="384"/>
      <c r="E1226" s="384"/>
      <c r="F1226" s="384"/>
      <c r="G1226" s="384"/>
      <c r="H1226" s="384"/>
      <c r="I1226" s="384"/>
      <c r="J1226" s="384"/>
    </row>
    <row r="1227" spans="1:10" ht="18" customHeight="1">
      <c r="A1227" s="364" t="s">
        <v>13344</v>
      </c>
      <c r="B1227" s="365" t="s">
        <v>12651</v>
      </c>
      <c r="C1227" s="364" t="s">
        <v>12652</v>
      </c>
      <c r="D1227" s="364" t="s">
        <v>12653</v>
      </c>
      <c r="E1227" s="516" t="s">
        <v>12654</v>
      </c>
      <c r="F1227" s="516"/>
      <c r="G1227" s="366" t="s">
        <v>12655</v>
      </c>
      <c r="H1227" s="365" t="s">
        <v>12656</v>
      </c>
      <c r="I1227" s="365" t="s">
        <v>12657</v>
      </c>
      <c r="J1227" s="365" t="s">
        <v>12658</v>
      </c>
    </row>
    <row r="1228" spans="1:10" ht="36" customHeight="1">
      <c r="A1228" s="367" t="s">
        <v>12659</v>
      </c>
      <c r="B1228" s="368" t="s">
        <v>13345</v>
      </c>
      <c r="C1228" s="367" t="s">
        <v>9</v>
      </c>
      <c r="D1228" s="367" t="s">
        <v>1991</v>
      </c>
      <c r="E1228" s="517" t="s">
        <v>12747</v>
      </c>
      <c r="F1228" s="517"/>
      <c r="G1228" s="369" t="s">
        <v>27</v>
      </c>
      <c r="H1228" s="370">
        <v>1</v>
      </c>
      <c r="I1228" s="371">
        <v>28.2</v>
      </c>
      <c r="J1228" s="371">
        <v>28.2</v>
      </c>
    </row>
    <row r="1229" spans="1:10" ht="36" customHeight="1">
      <c r="A1229" s="372" t="s">
        <v>12662</v>
      </c>
      <c r="B1229" s="373" t="s">
        <v>13339</v>
      </c>
      <c r="C1229" s="372" t="s">
        <v>9</v>
      </c>
      <c r="D1229" s="372" t="s">
        <v>428</v>
      </c>
      <c r="E1229" s="519" t="s">
        <v>12747</v>
      </c>
      <c r="F1229" s="519"/>
      <c r="G1229" s="374" t="s">
        <v>27</v>
      </c>
      <c r="H1229" s="375">
        <v>1</v>
      </c>
      <c r="I1229" s="376">
        <v>5.84</v>
      </c>
      <c r="J1229" s="376">
        <v>5.84</v>
      </c>
    </row>
    <row r="1230" spans="1:10" ht="36" customHeight="1">
      <c r="A1230" s="372" t="s">
        <v>12662</v>
      </c>
      <c r="B1230" s="373" t="s">
        <v>13346</v>
      </c>
      <c r="C1230" s="372" t="s">
        <v>9</v>
      </c>
      <c r="D1230" s="372" t="s">
        <v>43</v>
      </c>
      <c r="E1230" s="519" t="s">
        <v>12747</v>
      </c>
      <c r="F1230" s="519"/>
      <c r="G1230" s="374" t="s">
        <v>27</v>
      </c>
      <c r="H1230" s="375">
        <v>1</v>
      </c>
      <c r="I1230" s="376">
        <v>22.36</v>
      </c>
      <c r="J1230" s="376">
        <v>22.36</v>
      </c>
    </row>
    <row r="1231" spans="1:10" ht="25.5">
      <c r="A1231" s="382"/>
      <c r="B1231" s="382"/>
      <c r="C1231" s="382"/>
      <c r="D1231" s="382"/>
      <c r="E1231" s="382" t="s">
        <v>12679</v>
      </c>
      <c r="F1231" s="383">
        <v>7.6170814</v>
      </c>
      <c r="G1231" s="382" t="s">
        <v>12680</v>
      </c>
      <c r="H1231" s="383">
        <v>6.4</v>
      </c>
      <c r="I1231" s="382" t="s">
        <v>12681</v>
      </c>
      <c r="J1231" s="383">
        <v>14.02</v>
      </c>
    </row>
    <row r="1232" spans="1:10" ht="13.5" thickBot="1">
      <c r="A1232" s="382"/>
      <c r="B1232" s="382"/>
      <c r="C1232" s="382"/>
      <c r="D1232" s="382"/>
      <c r="E1232" s="382" t="s">
        <v>12682</v>
      </c>
      <c r="F1232" s="383">
        <v>7.96</v>
      </c>
      <c r="G1232" s="382"/>
      <c r="H1232" s="515" t="s">
        <v>12683</v>
      </c>
      <c r="I1232" s="515"/>
      <c r="J1232" s="383">
        <v>36.159999999999997</v>
      </c>
    </row>
    <row r="1233" spans="1:10" ht="0.95" customHeight="1" thickTop="1">
      <c r="A1233" s="384"/>
      <c r="B1233" s="384"/>
      <c r="C1233" s="384"/>
      <c r="D1233" s="384"/>
      <c r="E1233" s="384"/>
      <c r="F1233" s="384"/>
      <c r="G1233" s="384"/>
      <c r="H1233" s="384"/>
      <c r="I1233" s="384"/>
      <c r="J1233" s="384"/>
    </row>
    <row r="1234" spans="1:10" ht="18" customHeight="1">
      <c r="A1234" s="364" t="s">
        <v>13347</v>
      </c>
      <c r="B1234" s="365" t="s">
        <v>12651</v>
      </c>
      <c r="C1234" s="364" t="s">
        <v>12652</v>
      </c>
      <c r="D1234" s="364" t="s">
        <v>12653</v>
      </c>
      <c r="E1234" s="516" t="s">
        <v>12654</v>
      </c>
      <c r="F1234" s="516"/>
      <c r="G1234" s="366" t="s">
        <v>12655</v>
      </c>
      <c r="H1234" s="365" t="s">
        <v>12656</v>
      </c>
      <c r="I1234" s="365" t="s">
        <v>12657</v>
      </c>
      <c r="J1234" s="365" t="s">
        <v>12658</v>
      </c>
    </row>
    <row r="1235" spans="1:10" ht="36" customHeight="1">
      <c r="A1235" s="367" t="s">
        <v>12659</v>
      </c>
      <c r="B1235" s="368" t="s">
        <v>13348</v>
      </c>
      <c r="C1235" s="367" t="s">
        <v>9</v>
      </c>
      <c r="D1235" s="367" t="s">
        <v>1992</v>
      </c>
      <c r="E1235" s="517" t="s">
        <v>12747</v>
      </c>
      <c r="F1235" s="517"/>
      <c r="G1235" s="369" t="s">
        <v>27</v>
      </c>
      <c r="H1235" s="370">
        <v>1</v>
      </c>
      <c r="I1235" s="371">
        <v>29.97</v>
      </c>
      <c r="J1235" s="371">
        <v>29.97</v>
      </c>
    </row>
    <row r="1236" spans="1:10" ht="36" customHeight="1">
      <c r="A1236" s="372" t="s">
        <v>12662</v>
      </c>
      <c r="B1236" s="373" t="s">
        <v>13339</v>
      </c>
      <c r="C1236" s="372" t="s">
        <v>9</v>
      </c>
      <c r="D1236" s="372" t="s">
        <v>428</v>
      </c>
      <c r="E1236" s="519" t="s">
        <v>12747</v>
      </c>
      <c r="F1236" s="519"/>
      <c r="G1236" s="374" t="s">
        <v>27</v>
      </c>
      <c r="H1236" s="375">
        <v>1</v>
      </c>
      <c r="I1236" s="376">
        <v>5.84</v>
      </c>
      <c r="J1236" s="376">
        <v>5.84</v>
      </c>
    </row>
    <row r="1237" spans="1:10" ht="36" customHeight="1">
      <c r="A1237" s="372" t="s">
        <v>12662</v>
      </c>
      <c r="B1237" s="373" t="s">
        <v>13349</v>
      </c>
      <c r="C1237" s="372" t="s">
        <v>9</v>
      </c>
      <c r="D1237" s="372" t="s">
        <v>443</v>
      </c>
      <c r="E1237" s="519" t="s">
        <v>12747</v>
      </c>
      <c r="F1237" s="519"/>
      <c r="G1237" s="374" t="s">
        <v>27</v>
      </c>
      <c r="H1237" s="375">
        <v>1</v>
      </c>
      <c r="I1237" s="376">
        <v>24.13</v>
      </c>
      <c r="J1237" s="376">
        <v>24.13</v>
      </c>
    </row>
    <row r="1238" spans="1:10" ht="25.5">
      <c r="A1238" s="382"/>
      <c r="B1238" s="382"/>
      <c r="C1238" s="382"/>
      <c r="D1238" s="382"/>
      <c r="E1238" s="382" t="s">
        <v>12679</v>
      </c>
      <c r="F1238" s="383">
        <v>7.6170814</v>
      </c>
      <c r="G1238" s="382" t="s">
        <v>12680</v>
      </c>
      <c r="H1238" s="383">
        <v>6.4</v>
      </c>
      <c r="I1238" s="382" t="s">
        <v>12681</v>
      </c>
      <c r="J1238" s="383">
        <v>14.02</v>
      </c>
    </row>
    <row r="1239" spans="1:10" ht="13.5" thickBot="1">
      <c r="A1239" s="382"/>
      <c r="B1239" s="382"/>
      <c r="C1239" s="382"/>
      <c r="D1239" s="382"/>
      <c r="E1239" s="382" t="s">
        <v>12682</v>
      </c>
      <c r="F1239" s="383">
        <v>8.4600000000000009</v>
      </c>
      <c r="G1239" s="382"/>
      <c r="H1239" s="515" t="s">
        <v>12683</v>
      </c>
      <c r="I1239" s="515"/>
      <c r="J1239" s="383">
        <v>38.43</v>
      </c>
    </row>
    <row r="1240" spans="1:10" ht="0.95" customHeight="1" thickTop="1">
      <c r="A1240" s="384"/>
      <c r="B1240" s="384"/>
      <c r="C1240" s="384"/>
      <c r="D1240" s="384"/>
      <c r="E1240" s="384"/>
      <c r="F1240" s="384"/>
      <c r="G1240" s="384"/>
      <c r="H1240" s="384"/>
      <c r="I1240" s="384"/>
      <c r="J1240" s="384"/>
    </row>
    <row r="1241" spans="1:10" ht="18" customHeight="1">
      <c r="A1241" s="364" t="s">
        <v>13350</v>
      </c>
      <c r="B1241" s="365" t="s">
        <v>12651</v>
      </c>
      <c r="C1241" s="364" t="s">
        <v>12652</v>
      </c>
      <c r="D1241" s="364" t="s">
        <v>12653</v>
      </c>
      <c r="E1241" s="516" t="s">
        <v>12654</v>
      </c>
      <c r="F1241" s="516"/>
      <c r="G1241" s="366" t="s">
        <v>12655</v>
      </c>
      <c r="H1241" s="365" t="s">
        <v>12656</v>
      </c>
      <c r="I1241" s="365" t="s">
        <v>12657</v>
      </c>
      <c r="J1241" s="365" t="s">
        <v>12658</v>
      </c>
    </row>
    <row r="1242" spans="1:10" ht="36" customHeight="1">
      <c r="A1242" s="367" t="s">
        <v>12659</v>
      </c>
      <c r="B1242" s="368" t="s">
        <v>13351</v>
      </c>
      <c r="C1242" s="367" t="s">
        <v>9</v>
      </c>
      <c r="D1242" s="367" t="s">
        <v>1995</v>
      </c>
      <c r="E1242" s="517" t="s">
        <v>12747</v>
      </c>
      <c r="F1242" s="517"/>
      <c r="G1242" s="369" t="s">
        <v>27</v>
      </c>
      <c r="H1242" s="370">
        <v>1</v>
      </c>
      <c r="I1242" s="371">
        <v>19.78</v>
      </c>
      <c r="J1242" s="371">
        <v>19.78</v>
      </c>
    </row>
    <row r="1243" spans="1:10" ht="36" customHeight="1">
      <c r="A1243" s="372" t="s">
        <v>12662</v>
      </c>
      <c r="B1243" s="373" t="s">
        <v>13339</v>
      </c>
      <c r="C1243" s="372" t="s">
        <v>9</v>
      </c>
      <c r="D1243" s="372" t="s">
        <v>428</v>
      </c>
      <c r="E1243" s="519" t="s">
        <v>12747</v>
      </c>
      <c r="F1243" s="519"/>
      <c r="G1243" s="374" t="s">
        <v>27</v>
      </c>
      <c r="H1243" s="375">
        <v>1</v>
      </c>
      <c r="I1243" s="376">
        <v>5.84</v>
      </c>
      <c r="J1243" s="376">
        <v>5.84</v>
      </c>
    </row>
    <row r="1244" spans="1:10" ht="36" customHeight="1">
      <c r="A1244" s="372" t="s">
        <v>12662</v>
      </c>
      <c r="B1244" s="373" t="s">
        <v>13352</v>
      </c>
      <c r="C1244" s="372" t="s">
        <v>9</v>
      </c>
      <c r="D1244" s="372" t="s">
        <v>446</v>
      </c>
      <c r="E1244" s="519" t="s">
        <v>12747</v>
      </c>
      <c r="F1244" s="519"/>
      <c r="G1244" s="374" t="s">
        <v>27</v>
      </c>
      <c r="H1244" s="375">
        <v>1</v>
      </c>
      <c r="I1244" s="376">
        <v>13.94</v>
      </c>
      <c r="J1244" s="376">
        <v>13.94</v>
      </c>
    </row>
    <row r="1245" spans="1:10" ht="25.5">
      <c r="A1245" s="382"/>
      <c r="B1245" s="382"/>
      <c r="C1245" s="382"/>
      <c r="D1245" s="382"/>
      <c r="E1245" s="382" t="s">
        <v>12679</v>
      </c>
      <c r="F1245" s="383">
        <v>4.1182223000000002</v>
      </c>
      <c r="G1245" s="382" t="s">
        <v>12680</v>
      </c>
      <c r="H1245" s="383">
        <v>3.46</v>
      </c>
      <c r="I1245" s="382" t="s">
        <v>12681</v>
      </c>
      <c r="J1245" s="383">
        <v>7.58</v>
      </c>
    </row>
    <row r="1246" spans="1:10" ht="13.5" thickBot="1">
      <c r="A1246" s="382"/>
      <c r="B1246" s="382"/>
      <c r="C1246" s="382"/>
      <c r="D1246" s="382"/>
      <c r="E1246" s="382" t="s">
        <v>12682</v>
      </c>
      <c r="F1246" s="383">
        <v>5.58</v>
      </c>
      <c r="G1246" s="382"/>
      <c r="H1246" s="515" t="s">
        <v>12683</v>
      </c>
      <c r="I1246" s="515"/>
      <c r="J1246" s="383">
        <v>25.36</v>
      </c>
    </row>
    <row r="1247" spans="1:10" ht="0.95" customHeight="1" thickTop="1">
      <c r="A1247" s="384"/>
      <c r="B1247" s="384"/>
      <c r="C1247" s="384"/>
      <c r="D1247" s="384"/>
      <c r="E1247" s="384"/>
      <c r="F1247" s="384"/>
      <c r="G1247" s="384"/>
      <c r="H1247" s="384"/>
      <c r="I1247" s="384"/>
      <c r="J1247" s="384"/>
    </row>
    <row r="1248" spans="1:10" ht="18" customHeight="1">
      <c r="A1248" s="364" t="s">
        <v>13353</v>
      </c>
      <c r="B1248" s="365" t="s">
        <v>12651</v>
      </c>
      <c r="C1248" s="364" t="s">
        <v>12652</v>
      </c>
      <c r="D1248" s="364" t="s">
        <v>12653</v>
      </c>
      <c r="E1248" s="516" t="s">
        <v>12654</v>
      </c>
      <c r="F1248" s="516"/>
      <c r="G1248" s="366" t="s">
        <v>12655</v>
      </c>
      <c r="H1248" s="365" t="s">
        <v>12656</v>
      </c>
      <c r="I1248" s="365" t="s">
        <v>12657</v>
      </c>
      <c r="J1248" s="365" t="s">
        <v>12658</v>
      </c>
    </row>
    <row r="1249" spans="1:10" ht="36" customHeight="1">
      <c r="A1249" s="367" t="s">
        <v>12659</v>
      </c>
      <c r="B1249" s="368" t="s">
        <v>13354</v>
      </c>
      <c r="C1249" s="367" t="s">
        <v>9</v>
      </c>
      <c r="D1249" s="367" t="s">
        <v>1970</v>
      </c>
      <c r="E1249" s="517" t="s">
        <v>12747</v>
      </c>
      <c r="F1249" s="517"/>
      <c r="G1249" s="369" t="s">
        <v>27</v>
      </c>
      <c r="H1249" s="370">
        <v>1</v>
      </c>
      <c r="I1249" s="371">
        <v>10.16</v>
      </c>
      <c r="J1249" s="371">
        <v>10.16</v>
      </c>
    </row>
    <row r="1250" spans="1:10" ht="24" customHeight="1">
      <c r="A1250" s="372" t="s">
        <v>12662</v>
      </c>
      <c r="B1250" s="373" t="s">
        <v>13355</v>
      </c>
      <c r="C1250" s="372" t="s">
        <v>9</v>
      </c>
      <c r="D1250" s="372" t="s">
        <v>4712</v>
      </c>
      <c r="E1250" s="519" t="s">
        <v>12661</v>
      </c>
      <c r="F1250" s="519"/>
      <c r="G1250" s="374" t="s">
        <v>12734</v>
      </c>
      <c r="H1250" s="375">
        <v>8.9999999999999998E-4</v>
      </c>
      <c r="I1250" s="376">
        <v>509.05</v>
      </c>
      <c r="J1250" s="376">
        <v>0.45</v>
      </c>
    </row>
    <row r="1251" spans="1:10" ht="24" customHeight="1">
      <c r="A1251" s="372" t="s">
        <v>12662</v>
      </c>
      <c r="B1251" s="373" t="s">
        <v>12754</v>
      </c>
      <c r="C1251" s="372" t="s">
        <v>9</v>
      </c>
      <c r="D1251" s="372" t="s">
        <v>39</v>
      </c>
      <c r="E1251" s="519" t="s">
        <v>12661</v>
      </c>
      <c r="F1251" s="519"/>
      <c r="G1251" s="374" t="s">
        <v>19</v>
      </c>
      <c r="H1251" s="375">
        <v>0.247</v>
      </c>
      <c r="I1251" s="376">
        <v>18.3</v>
      </c>
      <c r="J1251" s="376">
        <v>4.5199999999999996</v>
      </c>
    </row>
    <row r="1252" spans="1:10" ht="24" customHeight="1">
      <c r="A1252" s="372" t="s">
        <v>12662</v>
      </c>
      <c r="B1252" s="373" t="s">
        <v>12755</v>
      </c>
      <c r="C1252" s="372" t="s">
        <v>9</v>
      </c>
      <c r="D1252" s="372" t="s">
        <v>41</v>
      </c>
      <c r="E1252" s="519" t="s">
        <v>12661</v>
      </c>
      <c r="F1252" s="519"/>
      <c r="G1252" s="374" t="s">
        <v>19</v>
      </c>
      <c r="H1252" s="375">
        <v>0.247</v>
      </c>
      <c r="I1252" s="376">
        <v>14</v>
      </c>
      <c r="J1252" s="376">
        <v>3.45</v>
      </c>
    </row>
    <row r="1253" spans="1:10" ht="24" customHeight="1">
      <c r="A1253" s="377" t="s">
        <v>12664</v>
      </c>
      <c r="B1253" s="378" t="s">
        <v>13356</v>
      </c>
      <c r="C1253" s="377" t="s">
        <v>9</v>
      </c>
      <c r="D1253" s="377" t="s">
        <v>13357</v>
      </c>
      <c r="E1253" s="518" t="s">
        <v>12693</v>
      </c>
      <c r="F1253" s="518"/>
      <c r="G1253" s="379" t="s">
        <v>27</v>
      </c>
      <c r="H1253" s="380">
        <v>1</v>
      </c>
      <c r="I1253" s="381">
        <v>1.74</v>
      </c>
      <c r="J1253" s="381">
        <v>1.74</v>
      </c>
    </row>
    <row r="1254" spans="1:10" ht="25.5">
      <c r="A1254" s="382"/>
      <c r="B1254" s="382"/>
      <c r="C1254" s="382"/>
      <c r="D1254" s="382"/>
      <c r="E1254" s="382" t="s">
        <v>12679</v>
      </c>
      <c r="F1254" s="383">
        <v>3.3413017494295341</v>
      </c>
      <c r="G1254" s="382" t="s">
        <v>12680</v>
      </c>
      <c r="H1254" s="383">
        <v>2.81</v>
      </c>
      <c r="I1254" s="382" t="s">
        <v>12681</v>
      </c>
      <c r="J1254" s="383">
        <v>6.15</v>
      </c>
    </row>
    <row r="1255" spans="1:10" ht="13.5" thickBot="1">
      <c r="A1255" s="382"/>
      <c r="B1255" s="382"/>
      <c r="C1255" s="382"/>
      <c r="D1255" s="382"/>
      <c r="E1255" s="382" t="s">
        <v>12682</v>
      </c>
      <c r="F1255" s="383">
        <v>2.86</v>
      </c>
      <c r="G1255" s="382"/>
      <c r="H1255" s="515" t="s">
        <v>12683</v>
      </c>
      <c r="I1255" s="515"/>
      <c r="J1255" s="383">
        <v>13.02</v>
      </c>
    </row>
    <row r="1256" spans="1:10" ht="0.95" customHeight="1" thickTop="1">
      <c r="A1256" s="384"/>
      <c r="B1256" s="384"/>
      <c r="C1256" s="384"/>
      <c r="D1256" s="384"/>
      <c r="E1256" s="384"/>
      <c r="F1256" s="384"/>
      <c r="G1256" s="384"/>
      <c r="H1256" s="384"/>
      <c r="I1256" s="384"/>
      <c r="J1256" s="384"/>
    </row>
    <row r="1257" spans="1:10" ht="18" customHeight="1">
      <c r="A1257" s="364" t="s">
        <v>13358</v>
      </c>
      <c r="B1257" s="365" t="s">
        <v>12651</v>
      </c>
      <c r="C1257" s="364" t="s">
        <v>12652</v>
      </c>
      <c r="D1257" s="364" t="s">
        <v>12653</v>
      </c>
      <c r="E1257" s="516" t="s">
        <v>12654</v>
      </c>
      <c r="F1257" s="516"/>
      <c r="G1257" s="366" t="s">
        <v>12655</v>
      </c>
      <c r="H1257" s="365" t="s">
        <v>12656</v>
      </c>
      <c r="I1257" s="365" t="s">
        <v>12657</v>
      </c>
      <c r="J1257" s="365" t="s">
        <v>12658</v>
      </c>
    </row>
    <row r="1258" spans="1:10" ht="36" customHeight="1">
      <c r="A1258" s="367" t="s">
        <v>12659</v>
      </c>
      <c r="B1258" s="368" t="s">
        <v>13359</v>
      </c>
      <c r="C1258" s="367" t="s">
        <v>9</v>
      </c>
      <c r="D1258" s="367" t="s">
        <v>5464</v>
      </c>
      <c r="E1258" s="517" t="s">
        <v>12747</v>
      </c>
      <c r="F1258" s="517"/>
      <c r="G1258" s="369" t="s">
        <v>27</v>
      </c>
      <c r="H1258" s="370">
        <v>1</v>
      </c>
      <c r="I1258" s="371">
        <v>113.94</v>
      </c>
      <c r="J1258" s="371">
        <v>113.94</v>
      </c>
    </row>
    <row r="1259" spans="1:10" ht="36" customHeight="1">
      <c r="A1259" s="372" t="s">
        <v>12662</v>
      </c>
      <c r="B1259" s="373" t="s">
        <v>13360</v>
      </c>
      <c r="C1259" s="372" t="s">
        <v>9</v>
      </c>
      <c r="D1259" s="372" t="s">
        <v>3462</v>
      </c>
      <c r="E1259" s="519" t="s">
        <v>12733</v>
      </c>
      <c r="F1259" s="519"/>
      <c r="G1259" s="374" t="s">
        <v>12734</v>
      </c>
      <c r="H1259" s="375">
        <v>9.1000000000000004E-3</v>
      </c>
      <c r="I1259" s="376">
        <v>2730.49</v>
      </c>
      <c r="J1259" s="376">
        <v>24.84</v>
      </c>
    </row>
    <row r="1260" spans="1:10" ht="36" customHeight="1">
      <c r="A1260" s="372" t="s">
        <v>12662</v>
      </c>
      <c r="B1260" s="373" t="s">
        <v>13361</v>
      </c>
      <c r="C1260" s="372" t="s">
        <v>9</v>
      </c>
      <c r="D1260" s="372" t="s">
        <v>6198</v>
      </c>
      <c r="E1260" s="519" t="s">
        <v>12766</v>
      </c>
      <c r="F1260" s="519"/>
      <c r="G1260" s="374" t="s">
        <v>12734</v>
      </c>
      <c r="H1260" s="375">
        <v>3.5999999999999997E-2</v>
      </c>
      <c r="I1260" s="376">
        <v>199.82</v>
      </c>
      <c r="J1260" s="376">
        <v>7.19</v>
      </c>
    </row>
    <row r="1261" spans="1:10" ht="24" customHeight="1">
      <c r="A1261" s="372" t="s">
        <v>12662</v>
      </c>
      <c r="B1261" s="373" t="s">
        <v>12771</v>
      </c>
      <c r="C1261" s="372" t="s">
        <v>9</v>
      </c>
      <c r="D1261" s="372" t="s">
        <v>21</v>
      </c>
      <c r="E1261" s="519" t="s">
        <v>12661</v>
      </c>
      <c r="F1261" s="519"/>
      <c r="G1261" s="374" t="s">
        <v>19</v>
      </c>
      <c r="H1261" s="375">
        <v>5.9499999999999997E-2</v>
      </c>
      <c r="I1261" s="376">
        <v>14.02</v>
      </c>
      <c r="J1261" s="376">
        <v>0.83</v>
      </c>
    </row>
    <row r="1262" spans="1:10" ht="24" customHeight="1">
      <c r="A1262" s="372" t="s">
        <v>12662</v>
      </c>
      <c r="B1262" s="373" t="s">
        <v>12813</v>
      </c>
      <c r="C1262" s="372" t="s">
        <v>9</v>
      </c>
      <c r="D1262" s="372" t="s">
        <v>35</v>
      </c>
      <c r="E1262" s="519" t="s">
        <v>12661</v>
      </c>
      <c r="F1262" s="519"/>
      <c r="G1262" s="374" t="s">
        <v>19</v>
      </c>
      <c r="H1262" s="375">
        <v>5.9499999999999997E-2</v>
      </c>
      <c r="I1262" s="376">
        <v>17.670000000000002</v>
      </c>
      <c r="J1262" s="376">
        <v>1.05</v>
      </c>
    </row>
    <row r="1263" spans="1:10" ht="24" customHeight="1">
      <c r="A1263" s="377" t="s">
        <v>12664</v>
      </c>
      <c r="B1263" s="378" t="s">
        <v>13362</v>
      </c>
      <c r="C1263" s="377" t="s">
        <v>9</v>
      </c>
      <c r="D1263" s="377" t="s">
        <v>13363</v>
      </c>
      <c r="E1263" s="518" t="s">
        <v>12693</v>
      </c>
      <c r="F1263" s="518"/>
      <c r="G1263" s="379" t="s">
        <v>27</v>
      </c>
      <c r="H1263" s="380">
        <v>1</v>
      </c>
      <c r="I1263" s="381">
        <v>80.03</v>
      </c>
      <c r="J1263" s="381">
        <v>80.03</v>
      </c>
    </row>
    <row r="1264" spans="1:10" ht="25.5">
      <c r="A1264" s="382"/>
      <c r="B1264" s="382"/>
      <c r="C1264" s="382"/>
      <c r="D1264" s="382"/>
      <c r="E1264" s="382" t="s">
        <v>12679</v>
      </c>
      <c r="F1264" s="383">
        <v>8.0462892535042929</v>
      </c>
      <c r="G1264" s="382" t="s">
        <v>12680</v>
      </c>
      <c r="H1264" s="383">
        <v>6.76</v>
      </c>
      <c r="I1264" s="382" t="s">
        <v>12681</v>
      </c>
      <c r="J1264" s="383">
        <v>14.81</v>
      </c>
    </row>
    <row r="1265" spans="1:10" ht="13.5" thickBot="1">
      <c r="A1265" s="382"/>
      <c r="B1265" s="382"/>
      <c r="C1265" s="382"/>
      <c r="D1265" s="382"/>
      <c r="E1265" s="382" t="s">
        <v>12682</v>
      </c>
      <c r="F1265" s="383">
        <v>32.17</v>
      </c>
      <c r="G1265" s="382"/>
      <c r="H1265" s="515" t="s">
        <v>12683</v>
      </c>
      <c r="I1265" s="515"/>
      <c r="J1265" s="383">
        <v>146.11000000000001</v>
      </c>
    </row>
    <row r="1266" spans="1:10" ht="0.95" customHeight="1" thickTop="1">
      <c r="A1266" s="384"/>
      <c r="B1266" s="384"/>
      <c r="C1266" s="384"/>
      <c r="D1266" s="384"/>
      <c r="E1266" s="384"/>
      <c r="F1266" s="384"/>
      <c r="G1266" s="384"/>
      <c r="H1266" s="384"/>
      <c r="I1266" s="384"/>
      <c r="J1266" s="384"/>
    </row>
    <row r="1267" spans="1:10" ht="18" customHeight="1">
      <c r="A1267" s="364" t="s">
        <v>13364</v>
      </c>
      <c r="B1267" s="365" t="s">
        <v>12651</v>
      </c>
      <c r="C1267" s="364" t="s">
        <v>12652</v>
      </c>
      <c r="D1267" s="364" t="s">
        <v>12653</v>
      </c>
      <c r="E1267" s="516" t="s">
        <v>12654</v>
      </c>
      <c r="F1267" s="516"/>
      <c r="G1267" s="366" t="s">
        <v>12655</v>
      </c>
      <c r="H1267" s="365" t="s">
        <v>12656</v>
      </c>
      <c r="I1267" s="365" t="s">
        <v>12657</v>
      </c>
      <c r="J1267" s="365" t="s">
        <v>12658</v>
      </c>
    </row>
    <row r="1268" spans="1:10" ht="24" customHeight="1">
      <c r="A1268" s="367" t="s">
        <v>12659</v>
      </c>
      <c r="B1268" s="368" t="s">
        <v>13365</v>
      </c>
      <c r="C1268" s="367" t="s">
        <v>9</v>
      </c>
      <c r="D1268" s="367" t="s">
        <v>340</v>
      </c>
      <c r="E1268" s="517" t="s">
        <v>13008</v>
      </c>
      <c r="F1268" s="517"/>
      <c r="G1268" s="369" t="s">
        <v>15</v>
      </c>
      <c r="H1268" s="370">
        <v>1</v>
      </c>
      <c r="I1268" s="371">
        <v>4.42</v>
      </c>
      <c r="J1268" s="371">
        <v>4.42</v>
      </c>
    </row>
    <row r="1269" spans="1:10" ht="24" customHeight="1">
      <c r="A1269" s="372" t="s">
        <v>12662</v>
      </c>
      <c r="B1269" s="373" t="s">
        <v>12754</v>
      </c>
      <c r="C1269" s="372" t="s">
        <v>9</v>
      </c>
      <c r="D1269" s="372" t="s">
        <v>39</v>
      </c>
      <c r="E1269" s="519" t="s">
        <v>12661</v>
      </c>
      <c r="F1269" s="519"/>
      <c r="G1269" s="374" t="s">
        <v>19</v>
      </c>
      <c r="H1269" s="375">
        <v>0.216</v>
      </c>
      <c r="I1269" s="376">
        <v>18.3</v>
      </c>
      <c r="J1269" s="376">
        <v>3.95</v>
      </c>
    </row>
    <row r="1270" spans="1:10" ht="24" customHeight="1">
      <c r="A1270" s="372" t="s">
        <v>12662</v>
      </c>
      <c r="B1270" s="373" t="s">
        <v>12755</v>
      </c>
      <c r="C1270" s="372" t="s">
        <v>9</v>
      </c>
      <c r="D1270" s="372" t="s">
        <v>41</v>
      </c>
      <c r="E1270" s="519" t="s">
        <v>12661</v>
      </c>
      <c r="F1270" s="519"/>
      <c r="G1270" s="374" t="s">
        <v>19</v>
      </c>
      <c r="H1270" s="375">
        <v>3.4000000000000002E-2</v>
      </c>
      <c r="I1270" s="376">
        <v>14</v>
      </c>
      <c r="J1270" s="376">
        <v>0.47</v>
      </c>
    </row>
    <row r="1271" spans="1:10" ht="25.5">
      <c r="A1271" s="382"/>
      <c r="B1271" s="382"/>
      <c r="C1271" s="382"/>
      <c r="D1271" s="382"/>
      <c r="E1271" s="382" t="s">
        <v>12679</v>
      </c>
      <c r="F1271" s="383">
        <v>1.8798217972400304</v>
      </c>
      <c r="G1271" s="382" t="s">
        <v>12680</v>
      </c>
      <c r="H1271" s="383">
        <v>1.58</v>
      </c>
      <c r="I1271" s="382" t="s">
        <v>12681</v>
      </c>
      <c r="J1271" s="383">
        <v>3.46</v>
      </c>
    </row>
    <row r="1272" spans="1:10" ht="13.5" thickBot="1">
      <c r="A1272" s="382"/>
      <c r="B1272" s="382"/>
      <c r="C1272" s="382"/>
      <c r="D1272" s="382"/>
      <c r="E1272" s="382" t="s">
        <v>12682</v>
      </c>
      <c r="F1272" s="383">
        <v>1.24</v>
      </c>
      <c r="G1272" s="382"/>
      <c r="H1272" s="515" t="s">
        <v>12683</v>
      </c>
      <c r="I1272" s="515"/>
      <c r="J1272" s="383">
        <v>5.66</v>
      </c>
    </row>
    <row r="1273" spans="1:10" ht="0.95" customHeight="1" thickTop="1">
      <c r="A1273" s="384"/>
      <c r="B1273" s="384"/>
      <c r="C1273" s="384"/>
      <c r="D1273" s="384"/>
      <c r="E1273" s="384"/>
      <c r="F1273" s="384"/>
      <c r="G1273" s="384"/>
      <c r="H1273" s="384"/>
      <c r="I1273" s="384"/>
      <c r="J1273" s="384"/>
    </row>
    <row r="1274" spans="1:10" ht="18" customHeight="1">
      <c r="A1274" s="364" t="s">
        <v>13366</v>
      </c>
      <c r="B1274" s="365" t="s">
        <v>12651</v>
      </c>
      <c r="C1274" s="364" t="s">
        <v>12652</v>
      </c>
      <c r="D1274" s="364" t="s">
        <v>12653</v>
      </c>
      <c r="E1274" s="516" t="s">
        <v>12654</v>
      </c>
      <c r="F1274" s="516"/>
      <c r="G1274" s="366" t="s">
        <v>12655</v>
      </c>
      <c r="H1274" s="365" t="s">
        <v>12656</v>
      </c>
      <c r="I1274" s="365" t="s">
        <v>12657</v>
      </c>
      <c r="J1274" s="365" t="s">
        <v>12658</v>
      </c>
    </row>
    <row r="1275" spans="1:10" ht="24" customHeight="1">
      <c r="A1275" s="367" t="s">
        <v>12659</v>
      </c>
      <c r="B1275" s="368" t="s">
        <v>13367</v>
      </c>
      <c r="C1275" s="367" t="s">
        <v>9</v>
      </c>
      <c r="D1275" s="367" t="s">
        <v>6692</v>
      </c>
      <c r="E1275" s="517" t="s">
        <v>12766</v>
      </c>
      <c r="F1275" s="517"/>
      <c r="G1275" s="369" t="s">
        <v>12734</v>
      </c>
      <c r="H1275" s="370">
        <v>1</v>
      </c>
      <c r="I1275" s="371">
        <v>55.46</v>
      </c>
      <c r="J1275" s="371">
        <v>55.46</v>
      </c>
    </row>
    <row r="1276" spans="1:10" ht="24" customHeight="1">
      <c r="A1276" s="372" t="s">
        <v>12662</v>
      </c>
      <c r="B1276" s="373" t="s">
        <v>12771</v>
      </c>
      <c r="C1276" s="372" t="s">
        <v>9</v>
      </c>
      <c r="D1276" s="372" t="s">
        <v>21</v>
      </c>
      <c r="E1276" s="519" t="s">
        <v>12661</v>
      </c>
      <c r="F1276" s="519"/>
      <c r="G1276" s="374" t="s">
        <v>19</v>
      </c>
      <c r="H1276" s="375">
        <v>3.956</v>
      </c>
      <c r="I1276" s="376">
        <v>14.02</v>
      </c>
      <c r="J1276" s="376">
        <v>55.46</v>
      </c>
    </row>
    <row r="1277" spans="1:10" ht="25.5">
      <c r="A1277" s="382"/>
      <c r="B1277" s="382"/>
      <c r="C1277" s="382"/>
      <c r="D1277" s="382"/>
      <c r="E1277" s="382" t="s">
        <v>12679</v>
      </c>
      <c r="F1277" s="383">
        <v>22.177550798652614</v>
      </c>
      <c r="G1277" s="382" t="s">
        <v>12680</v>
      </c>
      <c r="H1277" s="383">
        <v>18.64</v>
      </c>
      <c r="I1277" s="382" t="s">
        <v>12681</v>
      </c>
      <c r="J1277" s="383">
        <v>40.82</v>
      </c>
    </row>
    <row r="1278" spans="1:10" ht="13.5" thickBot="1">
      <c r="A1278" s="382"/>
      <c r="B1278" s="382"/>
      <c r="C1278" s="382"/>
      <c r="D1278" s="382"/>
      <c r="E1278" s="382" t="s">
        <v>12682</v>
      </c>
      <c r="F1278" s="383">
        <v>15.66</v>
      </c>
      <c r="G1278" s="382"/>
      <c r="H1278" s="515" t="s">
        <v>12683</v>
      </c>
      <c r="I1278" s="515"/>
      <c r="J1278" s="383">
        <v>71.12</v>
      </c>
    </row>
    <row r="1279" spans="1:10" ht="0.95" customHeight="1" thickTop="1">
      <c r="A1279" s="384"/>
      <c r="B1279" s="384"/>
      <c r="C1279" s="384"/>
      <c r="D1279" s="384"/>
      <c r="E1279" s="384"/>
      <c r="F1279" s="384"/>
      <c r="G1279" s="384"/>
      <c r="H1279" s="384"/>
      <c r="I1279" s="384"/>
      <c r="J1279" s="384"/>
    </row>
    <row r="1280" spans="1:10" ht="18" customHeight="1">
      <c r="A1280" s="364" t="s">
        <v>13368</v>
      </c>
      <c r="B1280" s="365" t="s">
        <v>12651</v>
      </c>
      <c r="C1280" s="364" t="s">
        <v>12652</v>
      </c>
      <c r="D1280" s="364" t="s">
        <v>12653</v>
      </c>
      <c r="E1280" s="516" t="s">
        <v>12654</v>
      </c>
      <c r="F1280" s="516"/>
      <c r="G1280" s="366" t="s">
        <v>12655</v>
      </c>
      <c r="H1280" s="365" t="s">
        <v>12656</v>
      </c>
      <c r="I1280" s="365" t="s">
        <v>12657</v>
      </c>
      <c r="J1280" s="365" t="s">
        <v>12658</v>
      </c>
    </row>
    <row r="1281" spans="1:10" ht="24" customHeight="1">
      <c r="A1281" s="367" t="s">
        <v>12659</v>
      </c>
      <c r="B1281" s="368" t="s">
        <v>13369</v>
      </c>
      <c r="C1281" s="367" t="s">
        <v>9</v>
      </c>
      <c r="D1281" s="367" t="s">
        <v>1691</v>
      </c>
      <c r="E1281" s="517" t="s">
        <v>13008</v>
      </c>
      <c r="F1281" s="517"/>
      <c r="G1281" s="369" t="s">
        <v>27</v>
      </c>
      <c r="H1281" s="370">
        <v>1</v>
      </c>
      <c r="I1281" s="371">
        <v>6.49</v>
      </c>
      <c r="J1281" s="371">
        <v>6.49</v>
      </c>
    </row>
    <row r="1282" spans="1:10" ht="24" customHeight="1">
      <c r="A1282" s="372" t="s">
        <v>12662</v>
      </c>
      <c r="B1282" s="373" t="s">
        <v>13009</v>
      </c>
      <c r="C1282" s="372" t="s">
        <v>9</v>
      </c>
      <c r="D1282" s="372" t="s">
        <v>1055</v>
      </c>
      <c r="E1282" s="519" t="s">
        <v>12661</v>
      </c>
      <c r="F1282" s="519"/>
      <c r="G1282" s="374" t="s">
        <v>19</v>
      </c>
      <c r="H1282" s="375">
        <v>5.0999999999999997E-2</v>
      </c>
      <c r="I1282" s="376">
        <v>13.48</v>
      </c>
      <c r="J1282" s="376">
        <v>0.68</v>
      </c>
    </row>
    <row r="1283" spans="1:10" ht="24" customHeight="1">
      <c r="A1283" s="372" t="s">
        <v>12662</v>
      </c>
      <c r="B1283" s="373" t="s">
        <v>12805</v>
      </c>
      <c r="C1283" s="372" t="s">
        <v>9</v>
      </c>
      <c r="D1283" s="372" t="s">
        <v>38</v>
      </c>
      <c r="E1283" s="519" t="s">
        <v>12661</v>
      </c>
      <c r="F1283" s="519"/>
      <c r="G1283" s="374" t="s">
        <v>19</v>
      </c>
      <c r="H1283" s="375">
        <v>0.32900000000000001</v>
      </c>
      <c r="I1283" s="376">
        <v>17.66</v>
      </c>
      <c r="J1283" s="376">
        <v>5.81</v>
      </c>
    </row>
    <row r="1284" spans="1:10" ht="25.5">
      <c r="A1284" s="382"/>
      <c r="B1284" s="382"/>
      <c r="C1284" s="382"/>
      <c r="D1284" s="382"/>
      <c r="E1284" s="382" t="s">
        <v>12679</v>
      </c>
      <c r="F1284" s="383">
        <v>2.8305987178094099</v>
      </c>
      <c r="G1284" s="382" t="s">
        <v>12680</v>
      </c>
      <c r="H1284" s="383">
        <v>2.38</v>
      </c>
      <c r="I1284" s="382" t="s">
        <v>12681</v>
      </c>
      <c r="J1284" s="383">
        <v>5.21</v>
      </c>
    </row>
    <row r="1285" spans="1:10" ht="13.5" thickBot="1">
      <c r="A1285" s="382"/>
      <c r="B1285" s="382"/>
      <c r="C1285" s="382"/>
      <c r="D1285" s="382"/>
      <c r="E1285" s="382" t="s">
        <v>12682</v>
      </c>
      <c r="F1285" s="383">
        <v>1.83</v>
      </c>
      <c r="G1285" s="382"/>
      <c r="H1285" s="515" t="s">
        <v>12683</v>
      </c>
      <c r="I1285" s="515"/>
      <c r="J1285" s="383">
        <v>8.32</v>
      </c>
    </row>
    <row r="1286" spans="1:10" ht="0.95" customHeight="1" thickTop="1">
      <c r="A1286" s="384"/>
      <c r="B1286" s="384"/>
      <c r="C1286" s="384"/>
      <c r="D1286" s="384"/>
      <c r="E1286" s="384"/>
      <c r="F1286" s="384"/>
      <c r="G1286" s="384"/>
      <c r="H1286" s="384"/>
      <c r="I1286" s="384"/>
      <c r="J1286" s="384"/>
    </row>
    <row r="1287" spans="1:10" ht="18" customHeight="1">
      <c r="A1287" s="364" t="s">
        <v>13370</v>
      </c>
      <c r="B1287" s="365" t="s">
        <v>12651</v>
      </c>
      <c r="C1287" s="364" t="s">
        <v>12652</v>
      </c>
      <c r="D1287" s="364" t="s">
        <v>12653</v>
      </c>
      <c r="E1287" s="516" t="s">
        <v>12654</v>
      </c>
      <c r="F1287" s="516"/>
      <c r="G1287" s="366" t="s">
        <v>12655</v>
      </c>
      <c r="H1287" s="365" t="s">
        <v>12656</v>
      </c>
      <c r="I1287" s="365" t="s">
        <v>12657</v>
      </c>
      <c r="J1287" s="365" t="s">
        <v>12658</v>
      </c>
    </row>
    <row r="1288" spans="1:10" ht="24" customHeight="1">
      <c r="A1288" s="367" t="s">
        <v>12659</v>
      </c>
      <c r="B1288" s="368" t="s">
        <v>13371</v>
      </c>
      <c r="C1288" s="367" t="s">
        <v>9</v>
      </c>
      <c r="D1288" s="367" t="s">
        <v>5478</v>
      </c>
      <c r="E1288" s="517" t="s">
        <v>12747</v>
      </c>
      <c r="F1288" s="517"/>
      <c r="G1288" s="369" t="s">
        <v>27</v>
      </c>
      <c r="H1288" s="370">
        <v>1</v>
      </c>
      <c r="I1288" s="371">
        <v>11.32</v>
      </c>
      <c r="J1288" s="371">
        <v>11.32</v>
      </c>
    </row>
    <row r="1289" spans="1:10" ht="24" customHeight="1">
      <c r="A1289" s="372" t="s">
        <v>12662</v>
      </c>
      <c r="B1289" s="373" t="s">
        <v>12754</v>
      </c>
      <c r="C1289" s="372" t="s">
        <v>9</v>
      </c>
      <c r="D1289" s="372" t="s">
        <v>39</v>
      </c>
      <c r="E1289" s="519" t="s">
        <v>12661</v>
      </c>
      <c r="F1289" s="519"/>
      <c r="G1289" s="374" t="s">
        <v>19</v>
      </c>
      <c r="H1289" s="375">
        <v>3.5200000000000002E-2</v>
      </c>
      <c r="I1289" s="376">
        <v>18.3</v>
      </c>
      <c r="J1289" s="376">
        <v>0.64</v>
      </c>
    </row>
    <row r="1290" spans="1:10" ht="24" customHeight="1">
      <c r="A1290" s="372" t="s">
        <v>12662</v>
      </c>
      <c r="B1290" s="373" t="s">
        <v>12755</v>
      </c>
      <c r="C1290" s="372" t="s">
        <v>9</v>
      </c>
      <c r="D1290" s="372" t="s">
        <v>41</v>
      </c>
      <c r="E1290" s="519" t="s">
        <v>12661</v>
      </c>
      <c r="F1290" s="519"/>
      <c r="G1290" s="374" t="s">
        <v>19</v>
      </c>
      <c r="H1290" s="375">
        <v>3.5200000000000002E-2</v>
      </c>
      <c r="I1290" s="376">
        <v>14</v>
      </c>
      <c r="J1290" s="376">
        <v>0.49</v>
      </c>
    </row>
    <row r="1291" spans="1:10" ht="24" customHeight="1">
      <c r="A1291" s="377" t="s">
        <v>12664</v>
      </c>
      <c r="B1291" s="378" t="s">
        <v>13372</v>
      </c>
      <c r="C1291" s="377" t="s">
        <v>9</v>
      </c>
      <c r="D1291" s="377" t="s">
        <v>13373</v>
      </c>
      <c r="E1291" s="518" t="s">
        <v>12693</v>
      </c>
      <c r="F1291" s="518"/>
      <c r="G1291" s="379" t="s">
        <v>27</v>
      </c>
      <c r="H1291" s="380">
        <v>1</v>
      </c>
      <c r="I1291" s="381">
        <v>9.42</v>
      </c>
      <c r="J1291" s="381">
        <v>9.42</v>
      </c>
    </row>
    <row r="1292" spans="1:10" ht="36" customHeight="1">
      <c r="A1292" s="377" t="s">
        <v>12664</v>
      </c>
      <c r="B1292" s="378" t="s">
        <v>13374</v>
      </c>
      <c r="C1292" s="377" t="s">
        <v>9</v>
      </c>
      <c r="D1292" s="377" t="s">
        <v>13375</v>
      </c>
      <c r="E1292" s="518" t="s">
        <v>12693</v>
      </c>
      <c r="F1292" s="518"/>
      <c r="G1292" s="379" t="s">
        <v>27</v>
      </c>
      <c r="H1292" s="380">
        <v>1</v>
      </c>
      <c r="I1292" s="381">
        <v>0.77</v>
      </c>
      <c r="J1292" s="381">
        <v>0.77</v>
      </c>
    </row>
    <row r="1293" spans="1:10" ht="25.5">
      <c r="A1293" s="382"/>
      <c r="B1293" s="382"/>
      <c r="C1293" s="382"/>
      <c r="D1293" s="382"/>
      <c r="E1293" s="382" t="s">
        <v>12679</v>
      </c>
      <c r="F1293" s="383">
        <v>0.46723894382266651</v>
      </c>
      <c r="G1293" s="382" t="s">
        <v>12680</v>
      </c>
      <c r="H1293" s="383">
        <v>0.39</v>
      </c>
      <c r="I1293" s="382" t="s">
        <v>12681</v>
      </c>
      <c r="J1293" s="383">
        <v>0.86</v>
      </c>
    </row>
    <row r="1294" spans="1:10" ht="13.5" thickBot="1">
      <c r="A1294" s="382"/>
      <c r="B1294" s="382"/>
      <c r="C1294" s="382"/>
      <c r="D1294" s="382"/>
      <c r="E1294" s="382" t="s">
        <v>12682</v>
      </c>
      <c r="F1294" s="383">
        <v>3.19</v>
      </c>
      <c r="G1294" s="382"/>
      <c r="H1294" s="515" t="s">
        <v>12683</v>
      </c>
      <c r="I1294" s="515"/>
      <c r="J1294" s="383">
        <v>14.51</v>
      </c>
    </row>
    <row r="1295" spans="1:10" ht="0.95" customHeight="1" thickTop="1">
      <c r="A1295" s="384"/>
      <c r="B1295" s="384"/>
      <c r="C1295" s="384"/>
      <c r="D1295" s="384"/>
      <c r="E1295" s="384"/>
      <c r="F1295" s="384"/>
      <c r="G1295" s="384"/>
      <c r="H1295" s="384"/>
      <c r="I1295" s="384"/>
      <c r="J1295" s="384"/>
    </row>
    <row r="1296" spans="1:10" ht="18" customHeight="1">
      <c r="A1296" s="364" t="s">
        <v>13376</v>
      </c>
      <c r="B1296" s="365" t="s">
        <v>12651</v>
      </c>
      <c r="C1296" s="364" t="s">
        <v>12652</v>
      </c>
      <c r="D1296" s="364" t="s">
        <v>12653</v>
      </c>
      <c r="E1296" s="516" t="s">
        <v>12654</v>
      </c>
      <c r="F1296" s="516"/>
      <c r="G1296" s="366" t="s">
        <v>12655</v>
      </c>
      <c r="H1296" s="365" t="s">
        <v>12656</v>
      </c>
      <c r="I1296" s="365" t="s">
        <v>12657</v>
      </c>
      <c r="J1296" s="365" t="s">
        <v>12658</v>
      </c>
    </row>
    <row r="1297" spans="1:10" ht="24" customHeight="1">
      <c r="A1297" s="367" t="s">
        <v>12659</v>
      </c>
      <c r="B1297" s="368" t="s">
        <v>13377</v>
      </c>
      <c r="C1297" s="367" t="s">
        <v>9</v>
      </c>
      <c r="D1297" s="367" t="s">
        <v>5479</v>
      </c>
      <c r="E1297" s="517" t="s">
        <v>12747</v>
      </c>
      <c r="F1297" s="517"/>
      <c r="G1297" s="369" t="s">
        <v>27</v>
      </c>
      <c r="H1297" s="370">
        <v>1</v>
      </c>
      <c r="I1297" s="371">
        <v>11.72</v>
      </c>
      <c r="J1297" s="371">
        <v>11.72</v>
      </c>
    </row>
    <row r="1298" spans="1:10" ht="24" customHeight="1">
      <c r="A1298" s="372" t="s">
        <v>12662</v>
      </c>
      <c r="B1298" s="373" t="s">
        <v>12754</v>
      </c>
      <c r="C1298" s="372" t="s">
        <v>9</v>
      </c>
      <c r="D1298" s="372" t="s">
        <v>39</v>
      </c>
      <c r="E1298" s="519" t="s">
        <v>12661</v>
      </c>
      <c r="F1298" s="519"/>
      <c r="G1298" s="374" t="s">
        <v>19</v>
      </c>
      <c r="H1298" s="375">
        <v>4.7600000000000003E-2</v>
      </c>
      <c r="I1298" s="376">
        <v>18.3</v>
      </c>
      <c r="J1298" s="376">
        <v>0.87</v>
      </c>
    </row>
    <row r="1299" spans="1:10" ht="24" customHeight="1">
      <c r="A1299" s="372" t="s">
        <v>12662</v>
      </c>
      <c r="B1299" s="373" t="s">
        <v>12755</v>
      </c>
      <c r="C1299" s="372" t="s">
        <v>9</v>
      </c>
      <c r="D1299" s="372" t="s">
        <v>41</v>
      </c>
      <c r="E1299" s="519" t="s">
        <v>12661</v>
      </c>
      <c r="F1299" s="519"/>
      <c r="G1299" s="374" t="s">
        <v>19</v>
      </c>
      <c r="H1299" s="375">
        <v>4.7600000000000003E-2</v>
      </c>
      <c r="I1299" s="376">
        <v>14</v>
      </c>
      <c r="J1299" s="376">
        <v>0.66</v>
      </c>
    </row>
    <row r="1300" spans="1:10" ht="24" customHeight="1">
      <c r="A1300" s="377" t="s">
        <v>12664</v>
      </c>
      <c r="B1300" s="378" t="s">
        <v>13372</v>
      </c>
      <c r="C1300" s="377" t="s">
        <v>9</v>
      </c>
      <c r="D1300" s="377" t="s">
        <v>13373</v>
      </c>
      <c r="E1300" s="518" t="s">
        <v>12693</v>
      </c>
      <c r="F1300" s="518"/>
      <c r="G1300" s="379" t="s">
        <v>27</v>
      </c>
      <c r="H1300" s="380">
        <v>1</v>
      </c>
      <c r="I1300" s="381">
        <v>9.42</v>
      </c>
      <c r="J1300" s="381">
        <v>9.42</v>
      </c>
    </row>
    <row r="1301" spans="1:10" ht="36" customHeight="1">
      <c r="A1301" s="377" t="s">
        <v>12664</v>
      </c>
      <c r="B1301" s="378" t="s">
        <v>13374</v>
      </c>
      <c r="C1301" s="377" t="s">
        <v>9</v>
      </c>
      <c r="D1301" s="377" t="s">
        <v>13375</v>
      </c>
      <c r="E1301" s="518" t="s">
        <v>12693</v>
      </c>
      <c r="F1301" s="518"/>
      <c r="G1301" s="379" t="s">
        <v>27</v>
      </c>
      <c r="H1301" s="380">
        <v>1</v>
      </c>
      <c r="I1301" s="381">
        <v>0.77</v>
      </c>
      <c r="J1301" s="381">
        <v>0.77</v>
      </c>
    </row>
    <row r="1302" spans="1:10" ht="25.5">
      <c r="A1302" s="382"/>
      <c r="B1302" s="382"/>
      <c r="C1302" s="382"/>
      <c r="D1302" s="382"/>
      <c r="E1302" s="382" t="s">
        <v>12679</v>
      </c>
      <c r="F1302" s="383">
        <v>0.63022927306313159</v>
      </c>
      <c r="G1302" s="382" t="s">
        <v>12680</v>
      </c>
      <c r="H1302" s="383">
        <v>0.53</v>
      </c>
      <c r="I1302" s="382" t="s">
        <v>12681</v>
      </c>
      <c r="J1302" s="383">
        <v>1.1599999999999999</v>
      </c>
    </row>
    <row r="1303" spans="1:10" ht="13.5" thickBot="1">
      <c r="A1303" s="382"/>
      <c r="B1303" s="382"/>
      <c r="C1303" s="382"/>
      <c r="D1303" s="382"/>
      <c r="E1303" s="382" t="s">
        <v>12682</v>
      </c>
      <c r="F1303" s="383">
        <v>3.3</v>
      </c>
      <c r="G1303" s="382"/>
      <c r="H1303" s="515" t="s">
        <v>12683</v>
      </c>
      <c r="I1303" s="515"/>
      <c r="J1303" s="383">
        <v>15.02</v>
      </c>
    </row>
    <row r="1304" spans="1:10" ht="0.95" customHeight="1" thickTop="1">
      <c r="A1304" s="384"/>
      <c r="B1304" s="384"/>
      <c r="C1304" s="384"/>
      <c r="D1304" s="384"/>
      <c r="E1304" s="384"/>
      <c r="F1304" s="384"/>
      <c r="G1304" s="384"/>
      <c r="H1304" s="384"/>
      <c r="I1304" s="384"/>
      <c r="J1304" s="384"/>
    </row>
    <row r="1305" spans="1:10" ht="18" customHeight="1">
      <c r="A1305" s="364" t="s">
        <v>13378</v>
      </c>
      <c r="B1305" s="365" t="s">
        <v>12651</v>
      </c>
      <c r="C1305" s="364" t="s">
        <v>12652</v>
      </c>
      <c r="D1305" s="364" t="s">
        <v>12653</v>
      </c>
      <c r="E1305" s="516" t="s">
        <v>12654</v>
      </c>
      <c r="F1305" s="516"/>
      <c r="G1305" s="366" t="s">
        <v>12655</v>
      </c>
      <c r="H1305" s="365" t="s">
        <v>12656</v>
      </c>
      <c r="I1305" s="365" t="s">
        <v>12657</v>
      </c>
      <c r="J1305" s="365" t="s">
        <v>12658</v>
      </c>
    </row>
    <row r="1306" spans="1:10" ht="24" customHeight="1">
      <c r="A1306" s="367" t="s">
        <v>12659</v>
      </c>
      <c r="B1306" s="368" t="s">
        <v>13379</v>
      </c>
      <c r="C1306" s="367" t="s">
        <v>9</v>
      </c>
      <c r="D1306" s="367" t="s">
        <v>5488</v>
      </c>
      <c r="E1306" s="517" t="s">
        <v>12747</v>
      </c>
      <c r="F1306" s="517"/>
      <c r="G1306" s="369" t="s">
        <v>27</v>
      </c>
      <c r="H1306" s="370">
        <v>1</v>
      </c>
      <c r="I1306" s="371">
        <v>60.28</v>
      </c>
      <c r="J1306" s="371">
        <v>60.28</v>
      </c>
    </row>
    <row r="1307" spans="1:10" ht="24" customHeight="1">
      <c r="A1307" s="372" t="s">
        <v>12662</v>
      </c>
      <c r="B1307" s="373" t="s">
        <v>12754</v>
      </c>
      <c r="C1307" s="372" t="s">
        <v>9</v>
      </c>
      <c r="D1307" s="372" t="s">
        <v>39</v>
      </c>
      <c r="E1307" s="519" t="s">
        <v>12661</v>
      </c>
      <c r="F1307" s="519"/>
      <c r="G1307" s="374" t="s">
        <v>19</v>
      </c>
      <c r="H1307" s="375">
        <v>0.13250000000000001</v>
      </c>
      <c r="I1307" s="376">
        <v>18.3</v>
      </c>
      <c r="J1307" s="376">
        <v>2.42</v>
      </c>
    </row>
    <row r="1308" spans="1:10" ht="24" customHeight="1">
      <c r="A1308" s="372" t="s">
        <v>12662</v>
      </c>
      <c r="B1308" s="373" t="s">
        <v>12755</v>
      </c>
      <c r="C1308" s="372" t="s">
        <v>9</v>
      </c>
      <c r="D1308" s="372" t="s">
        <v>41</v>
      </c>
      <c r="E1308" s="519" t="s">
        <v>12661</v>
      </c>
      <c r="F1308" s="519"/>
      <c r="G1308" s="374" t="s">
        <v>19</v>
      </c>
      <c r="H1308" s="375">
        <v>0.13250000000000001</v>
      </c>
      <c r="I1308" s="376">
        <v>14</v>
      </c>
      <c r="J1308" s="376">
        <v>1.85</v>
      </c>
    </row>
    <row r="1309" spans="1:10" ht="24" customHeight="1">
      <c r="A1309" s="377" t="s">
        <v>12664</v>
      </c>
      <c r="B1309" s="378" t="s">
        <v>13380</v>
      </c>
      <c r="C1309" s="377" t="s">
        <v>9</v>
      </c>
      <c r="D1309" s="377" t="s">
        <v>13381</v>
      </c>
      <c r="E1309" s="518" t="s">
        <v>12693</v>
      </c>
      <c r="F1309" s="518"/>
      <c r="G1309" s="379" t="s">
        <v>27</v>
      </c>
      <c r="H1309" s="380">
        <v>1</v>
      </c>
      <c r="I1309" s="381">
        <v>53.99</v>
      </c>
      <c r="J1309" s="381">
        <v>53.99</v>
      </c>
    </row>
    <row r="1310" spans="1:10" ht="36" customHeight="1">
      <c r="A1310" s="377" t="s">
        <v>12664</v>
      </c>
      <c r="B1310" s="378" t="s">
        <v>13382</v>
      </c>
      <c r="C1310" s="377" t="s">
        <v>9</v>
      </c>
      <c r="D1310" s="377" t="s">
        <v>13383</v>
      </c>
      <c r="E1310" s="518" t="s">
        <v>12693</v>
      </c>
      <c r="F1310" s="518"/>
      <c r="G1310" s="379" t="s">
        <v>27</v>
      </c>
      <c r="H1310" s="380">
        <v>2</v>
      </c>
      <c r="I1310" s="381">
        <v>1.01</v>
      </c>
      <c r="J1310" s="381">
        <v>2.02</v>
      </c>
    </row>
    <row r="1311" spans="1:10" ht="25.5">
      <c r="A1311" s="382"/>
      <c r="B1311" s="382"/>
      <c r="C1311" s="382"/>
      <c r="D1311" s="382"/>
      <c r="E1311" s="382" t="s">
        <v>12679</v>
      </c>
      <c r="F1311" s="383">
        <v>1.7711615777463869</v>
      </c>
      <c r="G1311" s="382" t="s">
        <v>12680</v>
      </c>
      <c r="H1311" s="383">
        <v>1.49</v>
      </c>
      <c r="I1311" s="382" t="s">
        <v>12681</v>
      </c>
      <c r="J1311" s="383">
        <v>3.26</v>
      </c>
    </row>
    <row r="1312" spans="1:10" ht="13.5" thickBot="1">
      <c r="A1312" s="382"/>
      <c r="B1312" s="382"/>
      <c r="C1312" s="382"/>
      <c r="D1312" s="382"/>
      <c r="E1312" s="382" t="s">
        <v>12682</v>
      </c>
      <c r="F1312" s="383">
        <v>17.02</v>
      </c>
      <c r="G1312" s="382"/>
      <c r="H1312" s="515" t="s">
        <v>12683</v>
      </c>
      <c r="I1312" s="515"/>
      <c r="J1312" s="383">
        <v>77.3</v>
      </c>
    </row>
    <row r="1313" spans="1:10" ht="0.95" customHeight="1" thickTop="1">
      <c r="A1313" s="384"/>
      <c r="B1313" s="384"/>
      <c r="C1313" s="384"/>
      <c r="D1313" s="384"/>
      <c r="E1313" s="384"/>
      <c r="F1313" s="384"/>
      <c r="G1313" s="384"/>
      <c r="H1313" s="384"/>
      <c r="I1313" s="384"/>
      <c r="J1313" s="384"/>
    </row>
    <row r="1314" spans="1:10" ht="18" customHeight="1">
      <c r="A1314" s="364" t="s">
        <v>13384</v>
      </c>
      <c r="B1314" s="365" t="s">
        <v>12651</v>
      </c>
      <c r="C1314" s="364" t="s">
        <v>12652</v>
      </c>
      <c r="D1314" s="364" t="s">
        <v>12653</v>
      </c>
      <c r="E1314" s="516" t="s">
        <v>12654</v>
      </c>
      <c r="F1314" s="516"/>
      <c r="G1314" s="366" t="s">
        <v>12655</v>
      </c>
      <c r="H1314" s="365" t="s">
        <v>12656</v>
      </c>
      <c r="I1314" s="365" t="s">
        <v>12657</v>
      </c>
      <c r="J1314" s="365" t="s">
        <v>12658</v>
      </c>
    </row>
    <row r="1315" spans="1:10" ht="24" customHeight="1">
      <c r="A1315" s="367" t="s">
        <v>12659</v>
      </c>
      <c r="B1315" s="368" t="s">
        <v>13385</v>
      </c>
      <c r="C1315" s="367" t="s">
        <v>9</v>
      </c>
      <c r="D1315" s="367" t="s">
        <v>5491</v>
      </c>
      <c r="E1315" s="517" t="s">
        <v>12747</v>
      </c>
      <c r="F1315" s="517"/>
      <c r="G1315" s="369" t="s">
        <v>27</v>
      </c>
      <c r="H1315" s="370">
        <v>1</v>
      </c>
      <c r="I1315" s="371">
        <v>68.45</v>
      </c>
      <c r="J1315" s="371">
        <v>68.45</v>
      </c>
    </row>
    <row r="1316" spans="1:10" ht="24" customHeight="1">
      <c r="A1316" s="372" t="s">
        <v>12662</v>
      </c>
      <c r="B1316" s="373" t="s">
        <v>12754</v>
      </c>
      <c r="C1316" s="372" t="s">
        <v>9</v>
      </c>
      <c r="D1316" s="372" t="s">
        <v>39</v>
      </c>
      <c r="E1316" s="519" t="s">
        <v>12661</v>
      </c>
      <c r="F1316" s="519"/>
      <c r="G1316" s="374" t="s">
        <v>19</v>
      </c>
      <c r="H1316" s="375">
        <v>0.37840000000000001</v>
      </c>
      <c r="I1316" s="376">
        <v>18.3</v>
      </c>
      <c r="J1316" s="376">
        <v>6.92</v>
      </c>
    </row>
    <row r="1317" spans="1:10" ht="24" customHeight="1">
      <c r="A1317" s="372" t="s">
        <v>12662</v>
      </c>
      <c r="B1317" s="373" t="s">
        <v>12755</v>
      </c>
      <c r="C1317" s="372" t="s">
        <v>9</v>
      </c>
      <c r="D1317" s="372" t="s">
        <v>41</v>
      </c>
      <c r="E1317" s="519" t="s">
        <v>12661</v>
      </c>
      <c r="F1317" s="519"/>
      <c r="G1317" s="374" t="s">
        <v>19</v>
      </c>
      <c r="H1317" s="375">
        <v>0.37840000000000001</v>
      </c>
      <c r="I1317" s="376">
        <v>14</v>
      </c>
      <c r="J1317" s="376">
        <v>5.29</v>
      </c>
    </row>
    <row r="1318" spans="1:10" ht="24" customHeight="1">
      <c r="A1318" s="377" t="s">
        <v>12664</v>
      </c>
      <c r="B1318" s="378" t="s">
        <v>13386</v>
      </c>
      <c r="C1318" s="377" t="s">
        <v>9</v>
      </c>
      <c r="D1318" s="377" t="s">
        <v>13387</v>
      </c>
      <c r="E1318" s="518" t="s">
        <v>12693</v>
      </c>
      <c r="F1318" s="518"/>
      <c r="G1318" s="379" t="s">
        <v>27</v>
      </c>
      <c r="H1318" s="380">
        <v>1</v>
      </c>
      <c r="I1318" s="381">
        <v>53.16</v>
      </c>
      <c r="J1318" s="381">
        <v>53.16</v>
      </c>
    </row>
    <row r="1319" spans="1:10" ht="36" customHeight="1">
      <c r="A1319" s="377" t="s">
        <v>12664</v>
      </c>
      <c r="B1319" s="378" t="s">
        <v>13388</v>
      </c>
      <c r="C1319" s="377" t="s">
        <v>9</v>
      </c>
      <c r="D1319" s="377" t="s">
        <v>13389</v>
      </c>
      <c r="E1319" s="518" t="s">
        <v>12693</v>
      </c>
      <c r="F1319" s="518"/>
      <c r="G1319" s="379" t="s">
        <v>27</v>
      </c>
      <c r="H1319" s="380">
        <v>2</v>
      </c>
      <c r="I1319" s="381">
        <v>1.54</v>
      </c>
      <c r="J1319" s="381">
        <v>3.08</v>
      </c>
    </row>
    <row r="1320" spans="1:10" ht="25.5">
      <c r="A1320" s="382"/>
      <c r="B1320" s="382"/>
      <c r="C1320" s="382"/>
      <c r="D1320" s="382"/>
      <c r="E1320" s="382" t="s">
        <v>12679</v>
      </c>
      <c r="F1320" s="383">
        <v>5.0689992393784635</v>
      </c>
      <c r="G1320" s="382" t="s">
        <v>12680</v>
      </c>
      <c r="H1320" s="383">
        <v>4.26</v>
      </c>
      <c r="I1320" s="382" t="s">
        <v>12681</v>
      </c>
      <c r="J1320" s="383">
        <v>9.33</v>
      </c>
    </row>
    <row r="1321" spans="1:10" ht="13.5" thickBot="1">
      <c r="A1321" s="382"/>
      <c r="B1321" s="382"/>
      <c r="C1321" s="382"/>
      <c r="D1321" s="382"/>
      <c r="E1321" s="382" t="s">
        <v>12682</v>
      </c>
      <c r="F1321" s="383">
        <v>19.329999999999998</v>
      </c>
      <c r="G1321" s="382"/>
      <c r="H1321" s="515" t="s">
        <v>12683</v>
      </c>
      <c r="I1321" s="515"/>
      <c r="J1321" s="383">
        <v>87.78</v>
      </c>
    </row>
    <row r="1322" spans="1:10" ht="0.95" customHeight="1" thickTop="1">
      <c r="A1322" s="384"/>
      <c r="B1322" s="384"/>
      <c r="C1322" s="384"/>
      <c r="D1322" s="384"/>
      <c r="E1322" s="384"/>
      <c r="F1322" s="384"/>
      <c r="G1322" s="384"/>
      <c r="H1322" s="384"/>
      <c r="I1322" s="384"/>
      <c r="J1322" s="384"/>
    </row>
    <row r="1323" spans="1:10" ht="18" customHeight="1">
      <c r="A1323" s="364" t="s">
        <v>13390</v>
      </c>
      <c r="B1323" s="365" t="s">
        <v>12651</v>
      </c>
      <c r="C1323" s="364" t="s">
        <v>12652</v>
      </c>
      <c r="D1323" s="364" t="s">
        <v>12653</v>
      </c>
      <c r="E1323" s="516" t="s">
        <v>12654</v>
      </c>
      <c r="F1323" s="516"/>
      <c r="G1323" s="366" t="s">
        <v>12655</v>
      </c>
      <c r="H1323" s="365" t="s">
        <v>12656</v>
      </c>
      <c r="I1323" s="365" t="s">
        <v>12657</v>
      </c>
      <c r="J1323" s="365" t="s">
        <v>12658</v>
      </c>
    </row>
    <row r="1324" spans="1:10" ht="36" customHeight="1">
      <c r="A1324" s="367" t="s">
        <v>12659</v>
      </c>
      <c r="B1324" s="368" t="s">
        <v>13391</v>
      </c>
      <c r="C1324" s="367" t="s">
        <v>9</v>
      </c>
      <c r="D1324" s="367" t="s">
        <v>1908</v>
      </c>
      <c r="E1324" s="517" t="s">
        <v>12747</v>
      </c>
      <c r="F1324" s="517"/>
      <c r="G1324" s="369" t="s">
        <v>15</v>
      </c>
      <c r="H1324" s="370">
        <v>1</v>
      </c>
      <c r="I1324" s="371">
        <v>6.76</v>
      </c>
      <c r="J1324" s="371">
        <v>6.76</v>
      </c>
    </row>
    <row r="1325" spans="1:10" ht="60" customHeight="1">
      <c r="A1325" s="372" t="s">
        <v>12662</v>
      </c>
      <c r="B1325" s="373" t="s">
        <v>13392</v>
      </c>
      <c r="C1325" s="372" t="s">
        <v>9</v>
      </c>
      <c r="D1325" s="372" t="s">
        <v>1802</v>
      </c>
      <c r="E1325" s="519" t="s">
        <v>13008</v>
      </c>
      <c r="F1325" s="519"/>
      <c r="G1325" s="374" t="s">
        <v>15</v>
      </c>
      <c r="H1325" s="375">
        <v>1</v>
      </c>
      <c r="I1325" s="376">
        <v>2.52</v>
      </c>
      <c r="J1325" s="376">
        <v>2.52</v>
      </c>
    </row>
    <row r="1326" spans="1:10" ht="24" customHeight="1">
      <c r="A1326" s="372" t="s">
        <v>12662</v>
      </c>
      <c r="B1326" s="373" t="s">
        <v>12754</v>
      </c>
      <c r="C1326" s="372" t="s">
        <v>9</v>
      </c>
      <c r="D1326" s="372" t="s">
        <v>39</v>
      </c>
      <c r="E1326" s="519" t="s">
        <v>12661</v>
      </c>
      <c r="F1326" s="519"/>
      <c r="G1326" s="374" t="s">
        <v>19</v>
      </c>
      <c r="H1326" s="375">
        <v>7.0000000000000007E-2</v>
      </c>
      <c r="I1326" s="376">
        <v>18.3</v>
      </c>
      <c r="J1326" s="376">
        <v>1.28</v>
      </c>
    </row>
    <row r="1327" spans="1:10" ht="24" customHeight="1">
      <c r="A1327" s="372" t="s">
        <v>12662</v>
      </c>
      <c r="B1327" s="373" t="s">
        <v>12755</v>
      </c>
      <c r="C1327" s="372" t="s">
        <v>9</v>
      </c>
      <c r="D1327" s="372" t="s">
        <v>41</v>
      </c>
      <c r="E1327" s="519" t="s">
        <v>12661</v>
      </c>
      <c r="F1327" s="519"/>
      <c r="G1327" s="374" t="s">
        <v>19</v>
      </c>
      <c r="H1327" s="375">
        <v>7.0000000000000007E-2</v>
      </c>
      <c r="I1327" s="376">
        <v>14</v>
      </c>
      <c r="J1327" s="376">
        <v>0.98</v>
      </c>
    </row>
    <row r="1328" spans="1:10" ht="24" customHeight="1">
      <c r="A1328" s="377" t="s">
        <v>12664</v>
      </c>
      <c r="B1328" s="378" t="s">
        <v>13393</v>
      </c>
      <c r="C1328" s="377" t="s">
        <v>9</v>
      </c>
      <c r="D1328" s="377" t="s">
        <v>13394</v>
      </c>
      <c r="E1328" s="518" t="s">
        <v>12693</v>
      </c>
      <c r="F1328" s="518"/>
      <c r="G1328" s="379" t="s">
        <v>15</v>
      </c>
      <c r="H1328" s="380">
        <v>1.1000000000000001</v>
      </c>
      <c r="I1328" s="381">
        <v>1.8</v>
      </c>
      <c r="J1328" s="381">
        <v>1.98</v>
      </c>
    </row>
    <row r="1329" spans="1:10" ht="25.5">
      <c r="A1329" s="382"/>
      <c r="B1329" s="382"/>
      <c r="C1329" s="382"/>
      <c r="D1329" s="382"/>
      <c r="E1329" s="382" t="s">
        <v>12679</v>
      </c>
      <c r="F1329" s="383">
        <v>1.5212430729110074</v>
      </c>
      <c r="G1329" s="382" t="s">
        <v>12680</v>
      </c>
      <c r="H1329" s="383">
        <v>1.28</v>
      </c>
      <c r="I1329" s="382" t="s">
        <v>12681</v>
      </c>
      <c r="J1329" s="383">
        <v>2.8</v>
      </c>
    </row>
    <row r="1330" spans="1:10" ht="13.5" thickBot="1">
      <c r="A1330" s="382"/>
      <c r="B1330" s="382"/>
      <c r="C1330" s="382"/>
      <c r="D1330" s="382"/>
      <c r="E1330" s="382" t="s">
        <v>12682</v>
      </c>
      <c r="F1330" s="383">
        <v>1.9</v>
      </c>
      <c r="G1330" s="382"/>
      <c r="H1330" s="515" t="s">
        <v>12683</v>
      </c>
      <c r="I1330" s="515"/>
      <c r="J1330" s="383">
        <v>8.66</v>
      </c>
    </row>
    <row r="1331" spans="1:10" ht="0.95" customHeight="1" thickTop="1">
      <c r="A1331" s="384"/>
      <c r="B1331" s="384"/>
      <c r="C1331" s="384"/>
      <c r="D1331" s="384"/>
      <c r="E1331" s="384"/>
      <c r="F1331" s="384"/>
      <c r="G1331" s="384"/>
      <c r="H1331" s="384"/>
      <c r="I1331" s="384"/>
      <c r="J1331" s="384"/>
    </row>
    <row r="1332" spans="1:10" ht="18" customHeight="1">
      <c r="A1332" s="364" t="s">
        <v>13395</v>
      </c>
      <c r="B1332" s="365" t="s">
        <v>12651</v>
      </c>
      <c r="C1332" s="364" t="s">
        <v>12652</v>
      </c>
      <c r="D1332" s="364" t="s">
        <v>12653</v>
      </c>
      <c r="E1332" s="516" t="s">
        <v>12654</v>
      </c>
      <c r="F1332" s="516"/>
      <c r="G1332" s="366" t="s">
        <v>12655</v>
      </c>
      <c r="H1332" s="365" t="s">
        <v>12656</v>
      </c>
      <c r="I1332" s="365" t="s">
        <v>12657</v>
      </c>
      <c r="J1332" s="365" t="s">
        <v>12658</v>
      </c>
    </row>
    <row r="1333" spans="1:10" ht="24" customHeight="1">
      <c r="A1333" s="367" t="s">
        <v>12659</v>
      </c>
      <c r="B1333" s="368" t="s">
        <v>13396</v>
      </c>
      <c r="C1333" s="367" t="s">
        <v>9</v>
      </c>
      <c r="D1333" s="367" t="s">
        <v>4028</v>
      </c>
      <c r="E1333" s="517" t="s">
        <v>12747</v>
      </c>
      <c r="F1333" s="517"/>
      <c r="G1333" s="369" t="s">
        <v>15</v>
      </c>
      <c r="H1333" s="370">
        <v>1</v>
      </c>
      <c r="I1333" s="371">
        <v>6.2</v>
      </c>
      <c r="J1333" s="371">
        <v>6.2</v>
      </c>
    </row>
    <row r="1334" spans="1:10" ht="24" customHeight="1">
      <c r="A1334" s="372" t="s">
        <v>12662</v>
      </c>
      <c r="B1334" s="373" t="s">
        <v>12754</v>
      </c>
      <c r="C1334" s="372" t="s">
        <v>9</v>
      </c>
      <c r="D1334" s="372" t="s">
        <v>39</v>
      </c>
      <c r="E1334" s="519" t="s">
        <v>12661</v>
      </c>
      <c r="F1334" s="519"/>
      <c r="G1334" s="374" t="s">
        <v>19</v>
      </c>
      <c r="H1334" s="375">
        <v>6.2E-2</v>
      </c>
      <c r="I1334" s="376">
        <v>18.3</v>
      </c>
      <c r="J1334" s="376">
        <v>1.1299999999999999</v>
      </c>
    </row>
    <row r="1335" spans="1:10" ht="24" customHeight="1">
      <c r="A1335" s="372" t="s">
        <v>12662</v>
      </c>
      <c r="B1335" s="373" t="s">
        <v>12755</v>
      </c>
      <c r="C1335" s="372" t="s">
        <v>9</v>
      </c>
      <c r="D1335" s="372" t="s">
        <v>41</v>
      </c>
      <c r="E1335" s="519" t="s">
        <v>12661</v>
      </c>
      <c r="F1335" s="519"/>
      <c r="G1335" s="374" t="s">
        <v>19</v>
      </c>
      <c r="H1335" s="375">
        <v>6.2E-2</v>
      </c>
      <c r="I1335" s="376">
        <v>14</v>
      </c>
      <c r="J1335" s="376">
        <v>0.86</v>
      </c>
    </row>
    <row r="1336" spans="1:10" ht="36" customHeight="1">
      <c r="A1336" s="377" t="s">
        <v>12664</v>
      </c>
      <c r="B1336" s="378" t="s">
        <v>13397</v>
      </c>
      <c r="C1336" s="377" t="s">
        <v>9</v>
      </c>
      <c r="D1336" s="377" t="s">
        <v>13398</v>
      </c>
      <c r="E1336" s="518" t="s">
        <v>12693</v>
      </c>
      <c r="F1336" s="518"/>
      <c r="G1336" s="379" t="s">
        <v>15</v>
      </c>
      <c r="H1336" s="380">
        <v>1.1000000000000001</v>
      </c>
      <c r="I1336" s="381">
        <v>3.83</v>
      </c>
      <c r="J1336" s="381">
        <v>4.21</v>
      </c>
    </row>
    <row r="1337" spans="1:10" ht="25.5">
      <c r="A1337" s="382"/>
      <c r="B1337" s="382"/>
      <c r="C1337" s="382"/>
      <c r="D1337" s="382"/>
      <c r="E1337" s="382" t="s">
        <v>12679</v>
      </c>
      <c r="F1337" s="383">
        <v>0.82581766815168967</v>
      </c>
      <c r="G1337" s="382" t="s">
        <v>12680</v>
      </c>
      <c r="H1337" s="383">
        <v>0.69</v>
      </c>
      <c r="I1337" s="382" t="s">
        <v>12681</v>
      </c>
      <c r="J1337" s="383">
        <v>1.52</v>
      </c>
    </row>
    <row r="1338" spans="1:10" ht="13.5" thickBot="1">
      <c r="A1338" s="382"/>
      <c r="B1338" s="382"/>
      <c r="C1338" s="382"/>
      <c r="D1338" s="382"/>
      <c r="E1338" s="382" t="s">
        <v>12682</v>
      </c>
      <c r="F1338" s="383">
        <v>1.75</v>
      </c>
      <c r="G1338" s="382"/>
      <c r="H1338" s="515" t="s">
        <v>12683</v>
      </c>
      <c r="I1338" s="515"/>
      <c r="J1338" s="383">
        <v>7.95</v>
      </c>
    </row>
    <row r="1339" spans="1:10" ht="0.95" customHeight="1" thickTop="1">
      <c r="A1339" s="384"/>
      <c r="B1339" s="384"/>
      <c r="C1339" s="384"/>
      <c r="D1339" s="384"/>
      <c r="E1339" s="384"/>
      <c r="F1339" s="384"/>
      <c r="G1339" s="384"/>
      <c r="H1339" s="384"/>
      <c r="I1339" s="384"/>
      <c r="J1339" s="384"/>
    </row>
    <row r="1340" spans="1:10" ht="18" customHeight="1">
      <c r="A1340" s="364" t="s">
        <v>13399</v>
      </c>
      <c r="B1340" s="365" t="s">
        <v>12651</v>
      </c>
      <c r="C1340" s="364" t="s">
        <v>12652</v>
      </c>
      <c r="D1340" s="364" t="s">
        <v>12653</v>
      </c>
      <c r="E1340" s="516" t="s">
        <v>12654</v>
      </c>
      <c r="F1340" s="516"/>
      <c r="G1340" s="366" t="s">
        <v>12655</v>
      </c>
      <c r="H1340" s="365" t="s">
        <v>12656</v>
      </c>
      <c r="I1340" s="365" t="s">
        <v>12657</v>
      </c>
      <c r="J1340" s="365" t="s">
        <v>12658</v>
      </c>
    </row>
    <row r="1341" spans="1:10" ht="36" customHeight="1">
      <c r="A1341" s="367" t="s">
        <v>12659</v>
      </c>
      <c r="B1341" s="368" t="s">
        <v>13400</v>
      </c>
      <c r="C1341" s="367" t="s">
        <v>9</v>
      </c>
      <c r="D1341" s="367" t="s">
        <v>1925</v>
      </c>
      <c r="E1341" s="517" t="s">
        <v>12747</v>
      </c>
      <c r="F1341" s="517"/>
      <c r="G1341" s="369" t="s">
        <v>15</v>
      </c>
      <c r="H1341" s="370">
        <v>1</v>
      </c>
      <c r="I1341" s="371">
        <v>8.9700000000000006</v>
      </c>
      <c r="J1341" s="371">
        <v>8.9700000000000006</v>
      </c>
    </row>
    <row r="1342" spans="1:10" ht="24" customHeight="1">
      <c r="A1342" s="372" t="s">
        <v>12662</v>
      </c>
      <c r="B1342" s="373" t="s">
        <v>12754</v>
      </c>
      <c r="C1342" s="372" t="s">
        <v>9</v>
      </c>
      <c r="D1342" s="372" t="s">
        <v>39</v>
      </c>
      <c r="E1342" s="519" t="s">
        <v>12661</v>
      </c>
      <c r="F1342" s="519"/>
      <c r="G1342" s="374" t="s">
        <v>19</v>
      </c>
      <c r="H1342" s="375">
        <v>0.17</v>
      </c>
      <c r="I1342" s="376">
        <v>18.3</v>
      </c>
      <c r="J1342" s="376">
        <v>3.11</v>
      </c>
    </row>
    <row r="1343" spans="1:10" ht="24" customHeight="1">
      <c r="A1343" s="372" t="s">
        <v>12662</v>
      </c>
      <c r="B1343" s="373" t="s">
        <v>12755</v>
      </c>
      <c r="C1343" s="372" t="s">
        <v>9</v>
      </c>
      <c r="D1343" s="372" t="s">
        <v>41</v>
      </c>
      <c r="E1343" s="519" t="s">
        <v>12661</v>
      </c>
      <c r="F1343" s="519"/>
      <c r="G1343" s="374" t="s">
        <v>19</v>
      </c>
      <c r="H1343" s="375">
        <v>0.17</v>
      </c>
      <c r="I1343" s="376">
        <v>14</v>
      </c>
      <c r="J1343" s="376">
        <v>2.38</v>
      </c>
    </row>
    <row r="1344" spans="1:10" ht="24" customHeight="1">
      <c r="A1344" s="377" t="s">
        <v>12664</v>
      </c>
      <c r="B1344" s="378" t="s">
        <v>13401</v>
      </c>
      <c r="C1344" s="377" t="s">
        <v>9</v>
      </c>
      <c r="D1344" s="377" t="s">
        <v>13402</v>
      </c>
      <c r="E1344" s="518" t="s">
        <v>12693</v>
      </c>
      <c r="F1344" s="518"/>
      <c r="G1344" s="379" t="s">
        <v>15</v>
      </c>
      <c r="H1344" s="380">
        <v>1.0169999999999999</v>
      </c>
      <c r="I1344" s="381">
        <v>3.43</v>
      </c>
      <c r="J1344" s="381">
        <v>3.48</v>
      </c>
    </row>
    <row r="1345" spans="1:10" ht="25.5">
      <c r="A1345" s="382"/>
      <c r="B1345" s="382"/>
      <c r="C1345" s="382"/>
      <c r="D1345" s="382"/>
      <c r="E1345" s="382" t="s">
        <v>12679</v>
      </c>
      <c r="F1345" s="383">
        <v>2.2764315983918286</v>
      </c>
      <c r="G1345" s="382" t="s">
        <v>12680</v>
      </c>
      <c r="H1345" s="383">
        <v>1.91</v>
      </c>
      <c r="I1345" s="382" t="s">
        <v>12681</v>
      </c>
      <c r="J1345" s="383">
        <v>4.1900000000000004</v>
      </c>
    </row>
    <row r="1346" spans="1:10" ht="13.5" thickBot="1">
      <c r="A1346" s="382"/>
      <c r="B1346" s="382"/>
      <c r="C1346" s="382"/>
      <c r="D1346" s="382"/>
      <c r="E1346" s="382" t="s">
        <v>12682</v>
      </c>
      <c r="F1346" s="383">
        <v>2.5299999999999998</v>
      </c>
      <c r="G1346" s="382"/>
      <c r="H1346" s="515" t="s">
        <v>12683</v>
      </c>
      <c r="I1346" s="515"/>
      <c r="J1346" s="383">
        <v>11.5</v>
      </c>
    </row>
    <row r="1347" spans="1:10" ht="0.95" customHeight="1" thickTop="1">
      <c r="A1347" s="384"/>
      <c r="B1347" s="384"/>
      <c r="C1347" s="384"/>
      <c r="D1347" s="384"/>
      <c r="E1347" s="384"/>
      <c r="F1347" s="384"/>
      <c r="G1347" s="384"/>
      <c r="H1347" s="384"/>
      <c r="I1347" s="384"/>
      <c r="J1347" s="384"/>
    </row>
    <row r="1348" spans="1:10" ht="18" customHeight="1">
      <c r="A1348" s="364" t="s">
        <v>13403</v>
      </c>
      <c r="B1348" s="365" t="s">
        <v>12651</v>
      </c>
      <c r="C1348" s="364" t="s">
        <v>12652</v>
      </c>
      <c r="D1348" s="364" t="s">
        <v>12653</v>
      </c>
      <c r="E1348" s="516" t="s">
        <v>12654</v>
      </c>
      <c r="F1348" s="516"/>
      <c r="G1348" s="366" t="s">
        <v>12655</v>
      </c>
      <c r="H1348" s="365" t="s">
        <v>12656</v>
      </c>
      <c r="I1348" s="365" t="s">
        <v>12657</v>
      </c>
      <c r="J1348" s="365" t="s">
        <v>12658</v>
      </c>
    </row>
    <row r="1349" spans="1:10" ht="36" customHeight="1">
      <c r="A1349" s="367" t="s">
        <v>12659</v>
      </c>
      <c r="B1349" s="368" t="s">
        <v>13404</v>
      </c>
      <c r="C1349" s="367" t="s">
        <v>9</v>
      </c>
      <c r="D1349" s="367" t="s">
        <v>1935</v>
      </c>
      <c r="E1349" s="517" t="s">
        <v>12747</v>
      </c>
      <c r="F1349" s="517"/>
      <c r="G1349" s="369" t="s">
        <v>27</v>
      </c>
      <c r="H1349" s="370">
        <v>1</v>
      </c>
      <c r="I1349" s="371">
        <v>5.99</v>
      </c>
      <c r="J1349" s="371">
        <v>5.99</v>
      </c>
    </row>
    <row r="1350" spans="1:10" ht="24" customHeight="1">
      <c r="A1350" s="372" t="s">
        <v>12662</v>
      </c>
      <c r="B1350" s="373" t="s">
        <v>12754</v>
      </c>
      <c r="C1350" s="372" t="s">
        <v>9</v>
      </c>
      <c r="D1350" s="372" t="s">
        <v>39</v>
      </c>
      <c r="E1350" s="519" t="s">
        <v>12661</v>
      </c>
      <c r="F1350" s="519"/>
      <c r="G1350" s="374" t="s">
        <v>19</v>
      </c>
      <c r="H1350" s="375">
        <v>0.159</v>
      </c>
      <c r="I1350" s="376">
        <v>18.3</v>
      </c>
      <c r="J1350" s="376">
        <v>2.9</v>
      </c>
    </row>
    <row r="1351" spans="1:10" ht="24" customHeight="1">
      <c r="A1351" s="372" t="s">
        <v>12662</v>
      </c>
      <c r="B1351" s="373" t="s">
        <v>12755</v>
      </c>
      <c r="C1351" s="372" t="s">
        <v>9</v>
      </c>
      <c r="D1351" s="372" t="s">
        <v>41</v>
      </c>
      <c r="E1351" s="519" t="s">
        <v>12661</v>
      </c>
      <c r="F1351" s="519"/>
      <c r="G1351" s="374" t="s">
        <v>19</v>
      </c>
      <c r="H1351" s="375">
        <v>0.159</v>
      </c>
      <c r="I1351" s="376">
        <v>14</v>
      </c>
      <c r="J1351" s="376">
        <v>2.2200000000000002</v>
      </c>
    </row>
    <row r="1352" spans="1:10" ht="24" customHeight="1">
      <c r="A1352" s="377" t="s">
        <v>12664</v>
      </c>
      <c r="B1352" s="378" t="s">
        <v>13405</v>
      </c>
      <c r="C1352" s="377" t="s">
        <v>9</v>
      </c>
      <c r="D1352" s="377" t="s">
        <v>13406</v>
      </c>
      <c r="E1352" s="518" t="s">
        <v>12693</v>
      </c>
      <c r="F1352" s="518"/>
      <c r="G1352" s="379" t="s">
        <v>27</v>
      </c>
      <c r="H1352" s="380">
        <v>1</v>
      </c>
      <c r="I1352" s="381">
        <v>0.87</v>
      </c>
      <c r="J1352" s="381">
        <v>0.87</v>
      </c>
    </row>
    <row r="1353" spans="1:10" ht="25.5">
      <c r="A1353" s="382"/>
      <c r="B1353" s="382"/>
      <c r="C1353" s="382"/>
      <c r="D1353" s="382"/>
      <c r="E1353" s="382" t="s">
        <v>12679</v>
      </c>
      <c r="F1353" s="383">
        <v>2.12974030207541</v>
      </c>
      <c r="G1353" s="382" t="s">
        <v>12680</v>
      </c>
      <c r="H1353" s="383">
        <v>1.79</v>
      </c>
      <c r="I1353" s="382" t="s">
        <v>12681</v>
      </c>
      <c r="J1353" s="383">
        <v>3.92</v>
      </c>
    </row>
    <row r="1354" spans="1:10" ht="13.5" thickBot="1">
      <c r="A1354" s="382"/>
      <c r="B1354" s="382"/>
      <c r="C1354" s="382"/>
      <c r="D1354" s="382"/>
      <c r="E1354" s="382" t="s">
        <v>12682</v>
      </c>
      <c r="F1354" s="383">
        <v>1.69</v>
      </c>
      <c r="G1354" s="382"/>
      <c r="H1354" s="515" t="s">
        <v>12683</v>
      </c>
      <c r="I1354" s="515"/>
      <c r="J1354" s="383">
        <v>7.68</v>
      </c>
    </row>
    <row r="1355" spans="1:10" ht="0.95" customHeight="1" thickTop="1">
      <c r="A1355" s="384"/>
      <c r="B1355" s="384"/>
      <c r="C1355" s="384"/>
      <c r="D1355" s="384"/>
      <c r="E1355" s="384"/>
      <c r="F1355" s="384"/>
      <c r="G1355" s="384"/>
      <c r="H1355" s="384"/>
      <c r="I1355" s="384"/>
      <c r="J1355" s="384"/>
    </row>
    <row r="1356" spans="1:10" ht="18" customHeight="1">
      <c r="A1356" s="364" t="s">
        <v>13407</v>
      </c>
      <c r="B1356" s="365" t="s">
        <v>12651</v>
      </c>
      <c r="C1356" s="364" t="s">
        <v>12652</v>
      </c>
      <c r="D1356" s="364" t="s">
        <v>12653</v>
      </c>
      <c r="E1356" s="516" t="s">
        <v>12654</v>
      </c>
      <c r="F1356" s="516"/>
      <c r="G1356" s="366" t="s">
        <v>12655</v>
      </c>
      <c r="H1356" s="365" t="s">
        <v>12656</v>
      </c>
      <c r="I1356" s="365" t="s">
        <v>12657</v>
      </c>
      <c r="J1356" s="365" t="s">
        <v>12658</v>
      </c>
    </row>
    <row r="1357" spans="1:10" ht="36" customHeight="1">
      <c r="A1357" s="367" t="s">
        <v>12659</v>
      </c>
      <c r="B1357" s="368" t="s">
        <v>13408</v>
      </c>
      <c r="C1357" s="367" t="s">
        <v>9</v>
      </c>
      <c r="D1357" s="367" t="s">
        <v>5633</v>
      </c>
      <c r="E1357" s="517" t="s">
        <v>12747</v>
      </c>
      <c r="F1357" s="517"/>
      <c r="G1357" s="369" t="s">
        <v>27</v>
      </c>
      <c r="H1357" s="370">
        <v>1</v>
      </c>
      <c r="I1357" s="371">
        <v>79.14</v>
      </c>
      <c r="J1357" s="371">
        <v>79.14</v>
      </c>
    </row>
    <row r="1358" spans="1:10" ht="60" customHeight="1">
      <c r="A1358" s="372" t="s">
        <v>12662</v>
      </c>
      <c r="B1358" s="373" t="s">
        <v>12782</v>
      </c>
      <c r="C1358" s="372" t="s">
        <v>9</v>
      </c>
      <c r="D1358" s="372" t="s">
        <v>723</v>
      </c>
      <c r="E1358" s="519" t="s">
        <v>12730</v>
      </c>
      <c r="F1358" s="519"/>
      <c r="G1358" s="374" t="s">
        <v>32</v>
      </c>
      <c r="H1358" s="375">
        <v>0.23880000000000001</v>
      </c>
      <c r="I1358" s="376">
        <v>189.61</v>
      </c>
      <c r="J1358" s="376">
        <v>45.27</v>
      </c>
    </row>
    <row r="1359" spans="1:10" ht="24" customHeight="1">
      <c r="A1359" s="372" t="s">
        <v>12662</v>
      </c>
      <c r="B1359" s="373" t="s">
        <v>12754</v>
      </c>
      <c r="C1359" s="372" t="s">
        <v>9</v>
      </c>
      <c r="D1359" s="372" t="s">
        <v>39</v>
      </c>
      <c r="E1359" s="519" t="s">
        <v>12661</v>
      </c>
      <c r="F1359" s="519"/>
      <c r="G1359" s="374" t="s">
        <v>19</v>
      </c>
      <c r="H1359" s="375">
        <v>1.0487</v>
      </c>
      <c r="I1359" s="376">
        <v>18.3</v>
      </c>
      <c r="J1359" s="376">
        <v>19.190000000000001</v>
      </c>
    </row>
    <row r="1360" spans="1:10" ht="24" customHeight="1">
      <c r="A1360" s="372" t="s">
        <v>12662</v>
      </c>
      <c r="B1360" s="373" t="s">
        <v>12755</v>
      </c>
      <c r="C1360" s="372" t="s">
        <v>9</v>
      </c>
      <c r="D1360" s="372" t="s">
        <v>41</v>
      </c>
      <c r="E1360" s="519" t="s">
        <v>12661</v>
      </c>
      <c r="F1360" s="519"/>
      <c r="G1360" s="374" t="s">
        <v>19</v>
      </c>
      <c r="H1360" s="375">
        <v>1.0487</v>
      </c>
      <c r="I1360" s="376">
        <v>14</v>
      </c>
      <c r="J1360" s="376">
        <v>14.68</v>
      </c>
    </row>
    <row r="1361" spans="1:10" ht="25.5">
      <c r="A1361" s="382"/>
      <c r="B1361" s="382"/>
      <c r="C1361" s="382"/>
      <c r="D1361" s="382"/>
      <c r="E1361" s="382" t="s">
        <v>12679</v>
      </c>
      <c r="F1361" s="383">
        <v>15.777463870477018</v>
      </c>
      <c r="G1361" s="382" t="s">
        <v>12680</v>
      </c>
      <c r="H1361" s="383">
        <v>13.26</v>
      </c>
      <c r="I1361" s="382" t="s">
        <v>12681</v>
      </c>
      <c r="J1361" s="383">
        <v>29.04</v>
      </c>
    </row>
    <row r="1362" spans="1:10" ht="13.5" thickBot="1">
      <c r="A1362" s="382"/>
      <c r="B1362" s="382"/>
      <c r="C1362" s="382"/>
      <c r="D1362" s="382"/>
      <c r="E1362" s="382" t="s">
        <v>12682</v>
      </c>
      <c r="F1362" s="383">
        <v>22.34</v>
      </c>
      <c r="G1362" s="382"/>
      <c r="H1362" s="515" t="s">
        <v>12683</v>
      </c>
      <c r="I1362" s="515"/>
      <c r="J1362" s="383">
        <v>101.48</v>
      </c>
    </row>
    <row r="1363" spans="1:10" ht="0.95" customHeight="1" thickTop="1">
      <c r="A1363" s="384"/>
      <c r="B1363" s="384"/>
      <c r="C1363" s="384"/>
      <c r="D1363" s="384"/>
      <c r="E1363" s="384"/>
      <c r="F1363" s="384"/>
      <c r="G1363" s="384"/>
      <c r="H1363" s="384"/>
      <c r="I1363" s="384"/>
      <c r="J1363" s="384"/>
    </row>
    <row r="1364" spans="1:10" ht="18" customHeight="1">
      <c r="A1364" s="364" t="s">
        <v>13409</v>
      </c>
      <c r="B1364" s="365" t="s">
        <v>12651</v>
      </c>
      <c r="C1364" s="364" t="s">
        <v>12652</v>
      </c>
      <c r="D1364" s="364" t="s">
        <v>12653</v>
      </c>
      <c r="E1364" s="516" t="s">
        <v>12654</v>
      </c>
      <c r="F1364" s="516"/>
      <c r="G1364" s="366" t="s">
        <v>12655</v>
      </c>
      <c r="H1364" s="365" t="s">
        <v>12656</v>
      </c>
      <c r="I1364" s="365" t="s">
        <v>12657</v>
      </c>
      <c r="J1364" s="365" t="s">
        <v>12658</v>
      </c>
    </row>
    <row r="1365" spans="1:10" ht="36" customHeight="1">
      <c r="A1365" s="367" t="s">
        <v>12659</v>
      </c>
      <c r="B1365" s="368" t="s">
        <v>13410</v>
      </c>
      <c r="C1365" s="367" t="s">
        <v>9</v>
      </c>
      <c r="D1365" s="367" t="s">
        <v>5630</v>
      </c>
      <c r="E1365" s="517" t="s">
        <v>12747</v>
      </c>
      <c r="F1365" s="517"/>
      <c r="G1365" s="369" t="s">
        <v>27</v>
      </c>
      <c r="H1365" s="370">
        <v>1</v>
      </c>
      <c r="I1365" s="371">
        <v>652.38</v>
      </c>
      <c r="J1365" s="371">
        <v>652.38</v>
      </c>
    </row>
    <row r="1366" spans="1:10" ht="60" customHeight="1">
      <c r="A1366" s="372" t="s">
        <v>12662</v>
      </c>
      <c r="B1366" s="373" t="s">
        <v>12782</v>
      </c>
      <c r="C1366" s="372" t="s">
        <v>9</v>
      </c>
      <c r="D1366" s="372" t="s">
        <v>723</v>
      </c>
      <c r="E1366" s="519" t="s">
        <v>12730</v>
      </c>
      <c r="F1366" s="519"/>
      <c r="G1366" s="374" t="s">
        <v>32</v>
      </c>
      <c r="H1366" s="375">
        <v>0.23880000000000001</v>
      </c>
      <c r="I1366" s="376">
        <v>189.61</v>
      </c>
      <c r="J1366" s="376">
        <v>45.27</v>
      </c>
    </row>
    <row r="1367" spans="1:10" ht="24" customHeight="1">
      <c r="A1367" s="372" t="s">
        <v>12662</v>
      </c>
      <c r="B1367" s="373" t="s">
        <v>12754</v>
      </c>
      <c r="C1367" s="372" t="s">
        <v>9</v>
      </c>
      <c r="D1367" s="372" t="s">
        <v>39</v>
      </c>
      <c r="E1367" s="519" t="s">
        <v>12661</v>
      </c>
      <c r="F1367" s="519"/>
      <c r="G1367" s="374" t="s">
        <v>19</v>
      </c>
      <c r="H1367" s="375">
        <v>0.23810000000000001</v>
      </c>
      <c r="I1367" s="376">
        <v>18.3</v>
      </c>
      <c r="J1367" s="376">
        <v>4.3499999999999996</v>
      </c>
    </row>
    <row r="1368" spans="1:10" ht="24" customHeight="1">
      <c r="A1368" s="372" t="s">
        <v>12662</v>
      </c>
      <c r="B1368" s="373" t="s">
        <v>12755</v>
      </c>
      <c r="C1368" s="372" t="s">
        <v>9</v>
      </c>
      <c r="D1368" s="372" t="s">
        <v>41</v>
      </c>
      <c r="E1368" s="519" t="s">
        <v>12661</v>
      </c>
      <c r="F1368" s="519"/>
      <c r="G1368" s="374" t="s">
        <v>19</v>
      </c>
      <c r="H1368" s="375">
        <v>0.23810000000000001</v>
      </c>
      <c r="I1368" s="376">
        <v>14</v>
      </c>
      <c r="J1368" s="376">
        <v>3.33</v>
      </c>
    </row>
    <row r="1369" spans="1:10" ht="24" customHeight="1">
      <c r="A1369" s="377" t="s">
        <v>12664</v>
      </c>
      <c r="B1369" s="378" t="s">
        <v>13323</v>
      </c>
      <c r="C1369" s="377" t="s">
        <v>9</v>
      </c>
      <c r="D1369" s="377" t="s">
        <v>13324</v>
      </c>
      <c r="E1369" s="518" t="s">
        <v>12693</v>
      </c>
      <c r="F1369" s="518"/>
      <c r="G1369" s="379" t="s">
        <v>27</v>
      </c>
      <c r="H1369" s="380">
        <v>1.4E-2</v>
      </c>
      <c r="I1369" s="381">
        <v>3.78</v>
      </c>
      <c r="J1369" s="381">
        <v>0.05</v>
      </c>
    </row>
    <row r="1370" spans="1:10" ht="24" customHeight="1">
      <c r="A1370" s="377" t="s">
        <v>12664</v>
      </c>
      <c r="B1370" s="378" t="s">
        <v>13411</v>
      </c>
      <c r="C1370" s="377" t="s">
        <v>9</v>
      </c>
      <c r="D1370" s="377" t="s">
        <v>13412</v>
      </c>
      <c r="E1370" s="518" t="s">
        <v>12693</v>
      </c>
      <c r="F1370" s="518"/>
      <c r="G1370" s="379" t="s">
        <v>27</v>
      </c>
      <c r="H1370" s="380">
        <v>1</v>
      </c>
      <c r="I1370" s="381">
        <v>599.38</v>
      </c>
      <c r="J1370" s="381">
        <v>599.38</v>
      </c>
    </row>
    <row r="1371" spans="1:10" ht="25.5">
      <c r="A1371" s="382"/>
      <c r="B1371" s="382"/>
      <c r="C1371" s="382"/>
      <c r="D1371" s="382"/>
      <c r="E1371" s="382" t="s">
        <v>12679</v>
      </c>
      <c r="F1371" s="383">
        <v>4.9114419211126803</v>
      </c>
      <c r="G1371" s="382" t="s">
        <v>12680</v>
      </c>
      <c r="H1371" s="383">
        <v>4.13</v>
      </c>
      <c r="I1371" s="382" t="s">
        <v>12681</v>
      </c>
      <c r="J1371" s="383">
        <v>9.0399999999999991</v>
      </c>
    </row>
    <row r="1372" spans="1:10" ht="13.5" thickBot="1">
      <c r="A1372" s="382"/>
      <c r="B1372" s="382"/>
      <c r="C1372" s="382"/>
      <c r="D1372" s="382"/>
      <c r="E1372" s="382" t="s">
        <v>12682</v>
      </c>
      <c r="F1372" s="383">
        <v>184.23</v>
      </c>
      <c r="G1372" s="382"/>
      <c r="H1372" s="515" t="s">
        <v>12683</v>
      </c>
      <c r="I1372" s="515"/>
      <c r="J1372" s="383">
        <v>836.61</v>
      </c>
    </row>
    <row r="1373" spans="1:10" ht="0.95" customHeight="1" thickTop="1">
      <c r="A1373" s="384"/>
      <c r="B1373" s="384"/>
      <c r="C1373" s="384"/>
      <c r="D1373" s="384"/>
      <c r="E1373" s="384"/>
      <c r="F1373" s="384"/>
      <c r="G1373" s="384"/>
      <c r="H1373" s="384"/>
      <c r="I1373" s="384"/>
      <c r="J1373" s="384"/>
    </row>
    <row r="1374" spans="1:10" ht="18" customHeight="1">
      <c r="A1374" s="364" t="s">
        <v>13413</v>
      </c>
      <c r="B1374" s="365" t="s">
        <v>12651</v>
      </c>
      <c r="C1374" s="364" t="s">
        <v>12652</v>
      </c>
      <c r="D1374" s="364" t="s">
        <v>12653</v>
      </c>
      <c r="E1374" s="516" t="s">
        <v>12654</v>
      </c>
      <c r="F1374" s="516"/>
      <c r="G1374" s="366" t="s">
        <v>12655</v>
      </c>
      <c r="H1374" s="365" t="s">
        <v>12656</v>
      </c>
      <c r="I1374" s="365" t="s">
        <v>12657</v>
      </c>
      <c r="J1374" s="365" t="s">
        <v>12658</v>
      </c>
    </row>
    <row r="1375" spans="1:10" ht="48" customHeight="1">
      <c r="A1375" s="367" t="s">
        <v>12659</v>
      </c>
      <c r="B1375" s="368" t="s">
        <v>13414</v>
      </c>
      <c r="C1375" s="367" t="s">
        <v>9</v>
      </c>
      <c r="D1375" s="367" t="s">
        <v>5610</v>
      </c>
      <c r="E1375" s="517" t="s">
        <v>12747</v>
      </c>
      <c r="F1375" s="517"/>
      <c r="G1375" s="369" t="s">
        <v>27</v>
      </c>
      <c r="H1375" s="370">
        <v>1</v>
      </c>
      <c r="I1375" s="371">
        <v>122.33</v>
      </c>
      <c r="J1375" s="371">
        <v>122.33</v>
      </c>
    </row>
    <row r="1376" spans="1:10" ht="60" customHeight="1">
      <c r="A1376" s="372" t="s">
        <v>12662</v>
      </c>
      <c r="B1376" s="373" t="s">
        <v>12782</v>
      </c>
      <c r="C1376" s="372" t="s">
        <v>9</v>
      </c>
      <c r="D1376" s="372" t="s">
        <v>723</v>
      </c>
      <c r="E1376" s="519" t="s">
        <v>12730</v>
      </c>
      <c r="F1376" s="519"/>
      <c r="G1376" s="374" t="s">
        <v>32</v>
      </c>
      <c r="H1376" s="375">
        <v>0.23880000000000001</v>
      </c>
      <c r="I1376" s="376">
        <v>189.61</v>
      </c>
      <c r="J1376" s="376">
        <v>45.27</v>
      </c>
    </row>
    <row r="1377" spans="1:10" ht="24" customHeight="1">
      <c r="A1377" s="372" t="s">
        <v>12662</v>
      </c>
      <c r="B1377" s="373" t="s">
        <v>12754</v>
      </c>
      <c r="C1377" s="372" t="s">
        <v>9</v>
      </c>
      <c r="D1377" s="372" t="s">
        <v>39</v>
      </c>
      <c r="E1377" s="519" t="s">
        <v>12661</v>
      </c>
      <c r="F1377" s="519"/>
      <c r="G1377" s="374" t="s">
        <v>19</v>
      </c>
      <c r="H1377" s="375">
        <v>0.67300000000000004</v>
      </c>
      <c r="I1377" s="376">
        <v>18.3</v>
      </c>
      <c r="J1377" s="376">
        <v>12.31</v>
      </c>
    </row>
    <row r="1378" spans="1:10" ht="24" customHeight="1">
      <c r="A1378" s="372" t="s">
        <v>12662</v>
      </c>
      <c r="B1378" s="373" t="s">
        <v>12755</v>
      </c>
      <c r="C1378" s="372" t="s">
        <v>9</v>
      </c>
      <c r="D1378" s="372" t="s">
        <v>41</v>
      </c>
      <c r="E1378" s="519" t="s">
        <v>12661</v>
      </c>
      <c r="F1378" s="519"/>
      <c r="G1378" s="374" t="s">
        <v>19</v>
      </c>
      <c r="H1378" s="375">
        <v>0.67300000000000004</v>
      </c>
      <c r="I1378" s="376">
        <v>14</v>
      </c>
      <c r="J1378" s="376">
        <v>9.42</v>
      </c>
    </row>
    <row r="1379" spans="1:10" ht="48" customHeight="1">
      <c r="A1379" s="377" t="s">
        <v>12664</v>
      </c>
      <c r="B1379" s="378" t="s">
        <v>13415</v>
      </c>
      <c r="C1379" s="377" t="s">
        <v>9</v>
      </c>
      <c r="D1379" s="377" t="s">
        <v>13416</v>
      </c>
      <c r="E1379" s="518" t="s">
        <v>12693</v>
      </c>
      <c r="F1379" s="518"/>
      <c r="G1379" s="379" t="s">
        <v>15</v>
      </c>
      <c r="H1379" s="380">
        <v>5</v>
      </c>
      <c r="I1379" s="381">
        <v>3.63</v>
      </c>
      <c r="J1379" s="381">
        <v>18.149999999999999</v>
      </c>
    </row>
    <row r="1380" spans="1:10" ht="24" customHeight="1">
      <c r="A1380" s="377" t="s">
        <v>12664</v>
      </c>
      <c r="B1380" s="378" t="s">
        <v>13417</v>
      </c>
      <c r="C1380" s="377" t="s">
        <v>9</v>
      </c>
      <c r="D1380" s="377" t="s">
        <v>13418</v>
      </c>
      <c r="E1380" s="518" t="s">
        <v>12693</v>
      </c>
      <c r="F1380" s="518"/>
      <c r="G1380" s="379" t="s">
        <v>27</v>
      </c>
      <c r="H1380" s="380">
        <v>1</v>
      </c>
      <c r="I1380" s="381">
        <v>37.18</v>
      </c>
      <c r="J1380" s="381">
        <v>37.18</v>
      </c>
    </row>
    <row r="1381" spans="1:10" ht="25.5">
      <c r="A1381" s="382"/>
      <c r="B1381" s="382"/>
      <c r="C1381" s="382"/>
      <c r="D1381" s="382"/>
      <c r="E1381" s="382" t="s">
        <v>12679</v>
      </c>
      <c r="F1381" s="383">
        <v>10.741062696946647</v>
      </c>
      <c r="G1381" s="382" t="s">
        <v>12680</v>
      </c>
      <c r="H1381" s="383">
        <v>9.0299999999999994</v>
      </c>
      <c r="I1381" s="382" t="s">
        <v>12681</v>
      </c>
      <c r="J1381" s="383">
        <v>19.77</v>
      </c>
    </row>
    <row r="1382" spans="1:10" ht="13.5" thickBot="1">
      <c r="A1382" s="382"/>
      <c r="B1382" s="382"/>
      <c r="C1382" s="382"/>
      <c r="D1382" s="382"/>
      <c r="E1382" s="382" t="s">
        <v>12682</v>
      </c>
      <c r="F1382" s="383">
        <v>34.54</v>
      </c>
      <c r="G1382" s="382"/>
      <c r="H1382" s="515" t="s">
        <v>12683</v>
      </c>
      <c r="I1382" s="515"/>
      <c r="J1382" s="383">
        <v>156.87</v>
      </c>
    </row>
    <row r="1383" spans="1:10" ht="0.95" customHeight="1" thickTop="1">
      <c r="A1383" s="384"/>
      <c r="B1383" s="384"/>
      <c r="C1383" s="384"/>
      <c r="D1383" s="384"/>
      <c r="E1383" s="384"/>
      <c r="F1383" s="384"/>
      <c r="G1383" s="384"/>
      <c r="H1383" s="384"/>
      <c r="I1383" s="384"/>
      <c r="J1383" s="384"/>
    </row>
    <row r="1384" spans="1:10" ht="18" customHeight="1">
      <c r="A1384" s="364" t="s">
        <v>13419</v>
      </c>
      <c r="B1384" s="365" t="s">
        <v>12651</v>
      </c>
      <c r="C1384" s="364" t="s">
        <v>12652</v>
      </c>
      <c r="D1384" s="364" t="s">
        <v>12653</v>
      </c>
      <c r="E1384" s="516" t="s">
        <v>12654</v>
      </c>
      <c r="F1384" s="516"/>
      <c r="G1384" s="366" t="s">
        <v>12655</v>
      </c>
      <c r="H1384" s="365" t="s">
        <v>12656</v>
      </c>
      <c r="I1384" s="365" t="s">
        <v>12657</v>
      </c>
      <c r="J1384" s="365" t="s">
        <v>12658</v>
      </c>
    </row>
    <row r="1385" spans="1:10" ht="24" customHeight="1">
      <c r="A1385" s="367" t="s">
        <v>12659</v>
      </c>
      <c r="B1385" s="368" t="s">
        <v>13420</v>
      </c>
      <c r="C1385" s="367" t="s">
        <v>9</v>
      </c>
      <c r="D1385" s="367" t="s">
        <v>5578</v>
      </c>
      <c r="E1385" s="517" t="s">
        <v>12747</v>
      </c>
      <c r="F1385" s="517"/>
      <c r="G1385" s="369" t="s">
        <v>27</v>
      </c>
      <c r="H1385" s="370">
        <v>1</v>
      </c>
      <c r="I1385" s="371">
        <v>40.340000000000003</v>
      </c>
      <c r="J1385" s="371">
        <v>40.340000000000003</v>
      </c>
    </row>
    <row r="1386" spans="1:10" ht="24" customHeight="1">
      <c r="A1386" s="372" t="s">
        <v>12662</v>
      </c>
      <c r="B1386" s="373" t="s">
        <v>12754</v>
      </c>
      <c r="C1386" s="372" t="s">
        <v>9</v>
      </c>
      <c r="D1386" s="372" t="s">
        <v>39</v>
      </c>
      <c r="E1386" s="519" t="s">
        <v>12661</v>
      </c>
      <c r="F1386" s="519"/>
      <c r="G1386" s="374" t="s">
        <v>19</v>
      </c>
      <c r="H1386" s="375">
        <v>0.37340000000000001</v>
      </c>
      <c r="I1386" s="376">
        <v>18.3</v>
      </c>
      <c r="J1386" s="376">
        <v>6.83</v>
      </c>
    </row>
    <row r="1387" spans="1:10" ht="24" customHeight="1">
      <c r="A1387" s="372" t="s">
        <v>12662</v>
      </c>
      <c r="B1387" s="373" t="s">
        <v>12755</v>
      </c>
      <c r="C1387" s="372" t="s">
        <v>9</v>
      </c>
      <c r="D1387" s="372" t="s">
        <v>41</v>
      </c>
      <c r="E1387" s="519" t="s">
        <v>12661</v>
      </c>
      <c r="F1387" s="519"/>
      <c r="G1387" s="374" t="s">
        <v>19</v>
      </c>
      <c r="H1387" s="375">
        <v>4.1484699999999999E-2</v>
      </c>
      <c r="I1387" s="376">
        <v>14</v>
      </c>
      <c r="J1387" s="376">
        <v>0.57999999999999996</v>
      </c>
    </row>
    <row r="1388" spans="1:10" ht="36" customHeight="1">
      <c r="A1388" s="377" t="s">
        <v>12664</v>
      </c>
      <c r="B1388" s="378" t="s">
        <v>13421</v>
      </c>
      <c r="C1388" s="377" t="s">
        <v>9</v>
      </c>
      <c r="D1388" s="377" t="s">
        <v>13422</v>
      </c>
      <c r="E1388" s="518" t="s">
        <v>12693</v>
      </c>
      <c r="F1388" s="518"/>
      <c r="G1388" s="379" t="s">
        <v>27</v>
      </c>
      <c r="H1388" s="380">
        <v>1</v>
      </c>
      <c r="I1388" s="381">
        <v>30.12</v>
      </c>
      <c r="J1388" s="381">
        <v>30.12</v>
      </c>
    </row>
    <row r="1389" spans="1:10" ht="36" customHeight="1">
      <c r="A1389" s="377" t="s">
        <v>12664</v>
      </c>
      <c r="B1389" s="378" t="s">
        <v>13423</v>
      </c>
      <c r="C1389" s="377" t="s">
        <v>9</v>
      </c>
      <c r="D1389" s="377" t="s">
        <v>13424</v>
      </c>
      <c r="E1389" s="518" t="s">
        <v>12693</v>
      </c>
      <c r="F1389" s="518"/>
      <c r="G1389" s="379" t="s">
        <v>27</v>
      </c>
      <c r="H1389" s="380">
        <v>2</v>
      </c>
      <c r="I1389" s="381">
        <v>0.9</v>
      </c>
      <c r="J1389" s="381">
        <v>1.8</v>
      </c>
    </row>
    <row r="1390" spans="1:10" ht="24" customHeight="1">
      <c r="A1390" s="377" t="s">
        <v>12664</v>
      </c>
      <c r="B1390" s="378" t="s">
        <v>13425</v>
      </c>
      <c r="C1390" s="377" t="s">
        <v>9</v>
      </c>
      <c r="D1390" s="377" t="s">
        <v>13426</v>
      </c>
      <c r="E1390" s="518" t="s">
        <v>12693</v>
      </c>
      <c r="F1390" s="518"/>
      <c r="G1390" s="379" t="s">
        <v>27</v>
      </c>
      <c r="H1390" s="380">
        <v>2</v>
      </c>
      <c r="I1390" s="381">
        <v>0.2</v>
      </c>
      <c r="J1390" s="381">
        <v>0.4</v>
      </c>
    </row>
    <row r="1391" spans="1:10" ht="24" customHeight="1">
      <c r="A1391" s="377" t="s">
        <v>12664</v>
      </c>
      <c r="B1391" s="378" t="s">
        <v>13427</v>
      </c>
      <c r="C1391" s="377" t="s">
        <v>9</v>
      </c>
      <c r="D1391" s="377" t="s">
        <v>13428</v>
      </c>
      <c r="E1391" s="518" t="s">
        <v>12693</v>
      </c>
      <c r="F1391" s="518"/>
      <c r="G1391" s="379" t="s">
        <v>15</v>
      </c>
      <c r="H1391" s="380">
        <v>0.16639999999999999</v>
      </c>
      <c r="I1391" s="381">
        <v>3.69</v>
      </c>
      <c r="J1391" s="381">
        <v>0.61</v>
      </c>
    </row>
    <row r="1392" spans="1:10" ht="25.5">
      <c r="A1392" s="382"/>
      <c r="B1392" s="382"/>
      <c r="C1392" s="382"/>
      <c r="D1392" s="382"/>
      <c r="E1392" s="382" t="s">
        <v>12679</v>
      </c>
      <c r="F1392" s="383">
        <v>3.1674453982397046</v>
      </c>
      <c r="G1392" s="382" t="s">
        <v>12680</v>
      </c>
      <c r="H1392" s="383">
        <v>2.66</v>
      </c>
      <c r="I1392" s="382" t="s">
        <v>12681</v>
      </c>
      <c r="J1392" s="383">
        <v>5.83</v>
      </c>
    </row>
    <row r="1393" spans="1:10" ht="13.5" thickBot="1">
      <c r="A1393" s="382"/>
      <c r="B1393" s="382"/>
      <c r="C1393" s="382"/>
      <c r="D1393" s="382"/>
      <c r="E1393" s="382" t="s">
        <v>12682</v>
      </c>
      <c r="F1393" s="383">
        <v>11.39</v>
      </c>
      <c r="G1393" s="382"/>
      <c r="H1393" s="515" t="s">
        <v>12683</v>
      </c>
      <c r="I1393" s="515"/>
      <c r="J1393" s="383">
        <v>51.73</v>
      </c>
    </row>
    <row r="1394" spans="1:10" ht="0.95" customHeight="1" thickTop="1">
      <c r="A1394" s="384"/>
      <c r="B1394" s="384"/>
      <c r="C1394" s="384"/>
      <c r="D1394" s="384"/>
      <c r="E1394" s="384"/>
      <c r="F1394" s="384"/>
      <c r="G1394" s="384"/>
      <c r="H1394" s="384"/>
      <c r="I1394" s="384"/>
      <c r="J1394" s="384"/>
    </row>
    <row r="1395" spans="1:10" ht="18" customHeight="1">
      <c r="A1395" s="364" t="s">
        <v>13429</v>
      </c>
      <c r="B1395" s="365" t="s">
        <v>12651</v>
      </c>
      <c r="C1395" s="364" t="s">
        <v>12652</v>
      </c>
      <c r="D1395" s="364" t="s">
        <v>12653</v>
      </c>
      <c r="E1395" s="516" t="s">
        <v>12654</v>
      </c>
      <c r="F1395" s="516"/>
      <c r="G1395" s="366" t="s">
        <v>12655</v>
      </c>
      <c r="H1395" s="365" t="s">
        <v>12656</v>
      </c>
      <c r="I1395" s="365" t="s">
        <v>12657</v>
      </c>
      <c r="J1395" s="365" t="s">
        <v>12658</v>
      </c>
    </row>
    <row r="1396" spans="1:10" ht="24" customHeight="1">
      <c r="A1396" s="367" t="s">
        <v>12659</v>
      </c>
      <c r="B1396" s="368" t="s">
        <v>13430</v>
      </c>
      <c r="C1396" s="367" t="s">
        <v>9</v>
      </c>
      <c r="D1396" s="367" t="s">
        <v>5608</v>
      </c>
      <c r="E1396" s="517" t="s">
        <v>12747</v>
      </c>
      <c r="F1396" s="517"/>
      <c r="G1396" s="369" t="s">
        <v>27</v>
      </c>
      <c r="H1396" s="370">
        <v>1</v>
      </c>
      <c r="I1396" s="371">
        <v>34.409999999999997</v>
      </c>
      <c r="J1396" s="371">
        <v>34.409999999999997</v>
      </c>
    </row>
    <row r="1397" spans="1:10" ht="24" customHeight="1">
      <c r="A1397" s="372" t="s">
        <v>12662</v>
      </c>
      <c r="B1397" s="373" t="s">
        <v>12754</v>
      </c>
      <c r="C1397" s="372" t="s">
        <v>9</v>
      </c>
      <c r="D1397" s="372" t="s">
        <v>39</v>
      </c>
      <c r="E1397" s="519" t="s">
        <v>12661</v>
      </c>
      <c r="F1397" s="519"/>
      <c r="G1397" s="374" t="s">
        <v>19</v>
      </c>
      <c r="H1397" s="375">
        <v>1.6799999999999999E-2</v>
      </c>
      <c r="I1397" s="376">
        <v>18.3</v>
      </c>
      <c r="J1397" s="376">
        <v>0.3</v>
      </c>
    </row>
    <row r="1398" spans="1:10" ht="24" customHeight="1">
      <c r="A1398" s="372" t="s">
        <v>12662</v>
      </c>
      <c r="B1398" s="373" t="s">
        <v>12755</v>
      </c>
      <c r="C1398" s="372" t="s">
        <v>9</v>
      </c>
      <c r="D1398" s="372" t="s">
        <v>41</v>
      </c>
      <c r="E1398" s="519" t="s">
        <v>12661</v>
      </c>
      <c r="F1398" s="519"/>
      <c r="G1398" s="374" t="s">
        <v>19</v>
      </c>
      <c r="H1398" s="375">
        <v>1.6799999999999999E-2</v>
      </c>
      <c r="I1398" s="376">
        <v>14</v>
      </c>
      <c r="J1398" s="376">
        <v>0.23</v>
      </c>
    </row>
    <row r="1399" spans="1:10" ht="24" customHeight="1">
      <c r="A1399" s="377" t="s">
        <v>12664</v>
      </c>
      <c r="B1399" s="378" t="s">
        <v>13323</v>
      </c>
      <c r="C1399" s="377" t="s">
        <v>9</v>
      </c>
      <c r="D1399" s="377" t="s">
        <v>13324</v>
      </c>
      <c r="E1399" s="518" t="s">
        <v>12693</v>
      </c>
      <c r="F1399" s="518"/>
      <c r="G1399" s="379" t="s">
        <v>27</v>
      </c>
      <c r="H1399" s="380">
        <v>2.1000000000000001E-2</v>
      </c>
      <c r="I1399" s="381">
        <v>3.78</v>
      </c>
      <c r="J1399" s="381">
        <v>7.0000000000000007E-2</v>
      </c>
    </row>
    <row r="1400" spans="1:10" ht="24" customHeight="1">
      <c r="A1400" s="377" t="s">
        <v>12664</v>
      </c>
      <c r="B1400" s="378" t="s">
        <v>13431</v>
      </c>
      <c r="C1400" s="377" t="s">
        <v>9</v>
      </c>
      <c r="D1400" s="377" t="s">
        <v>13432</v>
      </c>
      <c r="E1400" s="518" t="s">
        <v>12693</v>
      </c>
      <c r="F1400" s="518"/>
      <c r="G1400" s="379" t="s">
        <v>27</v>
      </c>
      <c r="H1400" s="380">
        <v>1</v>
      </c>
      <c r="I1400" s="381">
        <v>33.81</v>
      </c>
      <c r="J1400" s="381">
        <v>33.81</v>
      </c>
    </row>
    <row r="1401" spans="1:10" ht="25.5">
      <c r="A1401" s="382"/>
      <c r="B1401" s="382"/>
      <c r="C1401" s="382"/>
      <c r="D1401" s="382"/>
      <c r="E1401" s="382" t="s">
        <v>12679</v>
      </c>
      <c r="F1401" s="383">
        <v>0.22275344996196891</v>
      </c>
      <c r="G1401" s="382" t="s">
        <v>12680</v>
      </c>
      <c r="H1401" s="383">
        <v>0.19</v>
      </c>
      <c r="I1401" s="382" t="s">
        <v>12681</v>
      </c>
      <c r="J1401" s="383">
        <v>0.41</v>
      </c>
    </row>
    <row r="1402" spans="1:10" ht="13.5" thickBot="1">
      <c r="A1402" s="382"/>
      <c r="B1402" s="382"/>
      <c r="C1402" s="382"/>
      <c r="D1402" s="382"/>
      <c r="E1402" s="382" t="s">
        <v>12682</v>
      </c>
      <c r="F1402" s="383">
        <v>9.7100000000000009</v>
      </c>
      <c r="G1402" s="382"/>
      <c r="H1402" s="515" t="s">
        <v>12683</v>
      </c>
      <c r="I1402" s="515"/>
      <c r="J1402" s="383">
        <v>44.12</v>
      </c>
    </row>
    <row r="1403" spans="1:10" ht="0.95" customHeight="1" thickTop="1">
      <c r="A1403" s="384"/>
      <c r="B1403" s="384"/>
      <c r="C1403" s="384"/>
      <c r="D1403" s="384"/>
      <c r="E1403" s="384"/>
      <c r="F1403" s="384"/>
      <c r="G1403" s="384"/>
      <c r="H1403" s="384"/>
      <c r="I1403" s="384"/>
      <c r="J1403" s="384"/>
    </row>
    <row r="1404" spans="1:10" ht="18" customHeight="1">
      <c r="A1404" s="364" t="s">
        <v>13433</v>
      </c>
      <c r="B1404" s="365" t="s">
        <v>12651</v>
      </c>
      <c r="C1404" s="364" t="s">
        <v>12652</v>
      </c>
      <c r="D1404" s="364" t="s">
        <v>12653</v>
      </c>
      <c r="E1404" s="516" t="s">
        <v>12654</v>
      </c>
      <c r="F1404" s="516"/>
      <c r="G1404" s="366" t="s">
        <v>12655</v>
      </c>
      <c r="H1404" s="365" t="s">
        <v>12656</v>
      </c>
      <c r="I1404" s="365" t="s">
        <v>12657</v>
      </c>
      <c r="J1404" s="365" t="s">
        <v>12658</v>
      </c>
    </row>
    <row r="1405" spans="1:10" ht="48" customHeight="1">
      <c r="A1405" s="367" t="s">
        <v>12659</v>
      </c>
      <c r="B1405" s="368" t="s">
        <v>13434</v>
      </c>
      <c r="C1405" s="367" t="s">
        <v>9</v>
      </c>
      <c r="D1405" s="367" t="s">
        <v>5507</v>
      </c>
      <c r="E1405" s="517" t="s">
        <v>12747</v>
      </c>
      <c r="F1405" s="517"/>
      <c r="G1405" s="369" t="s">
        <v>27</v>
      </c>
      <c r="H1405" s="370">
        <v>1</v>
      </c>
      <c r="I1405" s="371">
        <v>588.44000000000005</v>
      </c>
      <c r="J1405" s="371">
        <v>588.44000000000005</v>
      </c>
    </row>
    <row r="1406" spans="1:10" ht="48" customHeight="1">
      <c r="A1406" s="372" t="s">
        <v>12662</v>
      </c>
      <c r="B1406" s="373" t="s">
        <v>13435</v>
      </c>
      <c r="C1406" s="372" t="s">
        <v>9</v>
      </c>
      <c r="D1406" s="372" t="s">
        <v>4672</v>
      </c>
      <c r="E1406" s="519" t="s">
        <v>12661</v>
      </c>
      <c r="F1406" s="519"/>
      <c r="G1406" s="374" t="s">
        <v>12734</v>
      </c>
      <c r="H1406" s="375">
        <v>1.44E-2</v>
      </c>
      <c r="I1406" s="376">
        <v>504.68</v>
      </c>
      <c r="J1406" s="376">
        <v>7.26</v>
      </c>
    </row>
    <row r="1407" spans="1:10" ht="24" customHeight="1">
      <c r="A1407" s="372" t="s">
        <v>12662</v>
      </c>
      <c r="B1407" s="373" t="s">
        <v>12754</v>
      </c>
      <c r="C1407" s="372" t="s">
        <v>9</v>
      </c>
      <c r="D1407" s="372" t="s">
        <v>39</v>
      </c>
      <c r="E1407" s="519" t="s">
        <v>12661</v>
      </c>
      <c r="F1407" s="519"/>
      <c r="G1407" s="374" t="s">
        <v>19</v>
      </c>
      <c r="H1407" s="375">
        <v>0.53459999999999996</v>
      </c>
      <c r="I1407" s="376">
        <v>18.3</v>
      </c>
      <c r="J1407" s="376">
        <v>9.7799999999999994</v>
      </c>
    </row>
    <row r="1408" spans="1:10" ht="24" customHeight="1">
      <c r="A1408" s="372" t="s">
        <v>12662</v>
      </c>
      <c r="B1408" s="373" t="s">
        <v>12755</v>
      </c>
      <c r="C1408" s="372" t="s">
        <v>9</v>
      </c>
      <c r="D1408" s="372" t="s">
        <v>41</v>
      </c>
      <c r="E1408" s="519" t="s">
        <v>12661</v>
      </c>
      <c r="F1408" s="519"/>
      <c r="G1408" s="374" t="s">
        <v>19</v>
      </c>
      <c r="H1408" s="375">
        <v>0.53459999999999996</v>
      </c>
      <c r="I1408" s="376">
        <v>14</v>
      </c>
      <c r="J1408" s="376">
        <v>7.48</v>
      </c>
    </row>
    <row r="1409" spans="1:10" ht="36" customHeight="1">
      <c r="A1409" s="377" t="s">
        <v>12664</v>
      </c>
      <c r="B1409" s="378" t="s">
        <v>13436</v>
      </c>
      <c r="C1409" s="377" t="s">
        <v>9</v>
      </c>
      <c r="D1409" s="377" t="s">
        <v>13437</v>
      </c>
      <c r="E1409" s="518" t="s">
        <v>12693</v>
      </c>
      <c r="F1409" s="518"/>
      <c r="G1409" s="379" t="s">
        <v>27</v>
      </c>
      <c r="H1409" s="380">
        <v>1</v>
      </c>
      <c r="I1409" s="381">
        <v>563.91999999999996</v>
      </c>
      <c r="J1409" s="381">
        <v>563.91999999999996</v>
      </c>
    </row>
    <row r="1410" spans="1:10" ht="25.5">
      <c r="A1410" s="382"/>
      <c r="B1410" s="382"/>
      <c r="C1410" s="382"/>
      <c r="D1410" s="382"/>
      <c r="E1410" s="382" t="s">
        <v>12679</v>
      </c>
      <c r="F1410" s="383">
        <v>8.0625882864283387</v>
      </c>
      <c r="G1410" s="382" t="s">
        <v>12680</v>
      </c>
      <c r="H1410" s="383">
        <v>6.78</v>
      </c>
      <c r="I1410" s="382" t="s">
        <v>12681</v>
      </c>
      <c r="J1410" s="383">
        <v>14.84</v>
      </c>
    </row>
    <row r="1411" spans="1:10" ht="13.5" thickBot="1">
      <c r="A1411" s="382"/>
      <c r="B1411" s="382"/>
      <c r="C1411" s="382"/>
      <c r="D1411" s="382"/>
      <c r="E1411" s="382" t="s">
        <v>12682</v>
      </c>
      <c r="F1411" s="383">
        <v>166.17</v>
      </c>
      <c r="G1411" s="382"/>
      <c r="H1411" s="515" t="s">
        <v>12683</v>
      </c>
      <c r="I1411" s="515"/>
      <c r="J1411" s="383">
        <v>754.61</v>
      </c>
    </row>
    <row r="1412" spans="1:10" ht="0.95" customHeight="1" thickTop="1">
      <c r="A1412" s="384"/>
      <c r="B1412" s="384"/>
      <c r="C1412" s="384"/>
      <c r="D1412" s="384"/>
      <c r="E1412" s="384"/>
      <c r="F1412" s="384"/>
      <c r="G1412" s="384"/>
      <c r="H1412" s="384"/>
      <c r="I1412" s="384"/>
      <c r="J1412" s="384"/>
    </row>
    <row r="1413" spans="1:10" ht="18" customHeight="1">
      <c r="A1413" s="364" t="s">
        <v>13438</v>
      </c>
      <c r="B1413" s="365" t="s">
        <v>12651</v>
      </c>
      <c r="C1413" s="364" t="s">
        <v>12652</v>
      </c>
      <c r="D1413" s="364" t="s">
        <v>12653</v>
      </c>
      <c r="E1413" s="516" t="s">
        <v>12654</v>
      </c>
      <c r="F1413" s="516"/>
      <c r="G1413" s="366" t="s">
        <v>12655</v>
      </c>
      <c r="H1413" s="365" t="s">
        <v>12656</v>
      </c>
      <c r="I1413" s="365" t="s">
        <v>12657</v>
      </c>
      <c r="J1413" s="365" t="s">
        <v>12658</v>
      </c>
    </row>
    <row r="1414" spans="1:10" ht="24" customHeight="1">
      <c r="A1414" s="367" t="s">
        <v>12659</v>
      </c>
      <c r="B1414" s="368" t="s">
        <v>13439</v>
      </c>
      <c r="C1414" s="367" t="s">
        <v>9</v>
      </c>
      <c r="D1414" s="367" t="s">
        <v>3558</v>
      </c>
      <c r="E1414" s="517" t="s">
        <v>12776</v>
      </c>
      <c r="F1414" s="517"/>
      <c r="G1414" s="369" t="s">
        <v>12728</v>
      </c>
      <c r="H1414" s="370">
        <v>1</v>
      </c>
      <c r="I1414" s="371">
        <v>11.42</v>
      </c>
      <c r="J1414" s="371">
        <v>11.42</v>
      </c>
    </row>
    <row r="1415" spans="1:10" ht="24" customHeight="1">
      <c r="A1415" s="372" t="s">
        <v>12662</v>
      </c>
      <c r="B1415" s="373" t="s">
        <v>12771</v>
      </c>
      <c r="C1415" s="372" t="s">
        <v>9</v>
      </c>
      <c r="D1415" s="372" t="s">
        <v>21</v>
      </c>
      <c r="E1415" s="519" t="s">
        <v>12661</v>
      </c>
      <c r="F1415" s="519"/>
      <c r="G1415" s="374" t="s">
        <v>19</v>
      </c>
      <c r="H1415" s="375">
        <v>0.15640000000000001</v>
      </c>
      <c r="I1415" s="376">
        <v>14.02</v>
      </c>
      <c r="J1415" s="376">
        <v>2.19</v>
      </c>
    </row>
    <row r="1416" spans="1:10" ht="24" customHeight="1">
      <c r="A1416" s="372" t="s">
        <v>12662</v>
      </c>
      <c r="B1416" s="373" t="s">
        <v>12779</v>
      </c>
      <c r="C1416" s="372" t="s">
        <v>9</v>
      </c>
      <c r="D1416" s="372" t="s">
        <v>186</v>
      </c>
      <c r="E1416" s="519" t="s">
        <v>12661</v>
      </c>
      <c r="F1416" s="519"/>
      <c r="G1416" s="374" t="s">
        <v>19</v>
      </c>
      <c r="H1416" s="375">
        <v>3.9100000000000003E-2</v>
      </c>
      <c r="I1416" s="376">
        <v>17.07</v>
      </c>
      <c r="J1416" s="376">
        <v>0.66</v>
      </c>
    </row>
    <row r="1417" spans="1:10" ht="24" customHeight="1">
      <c r="A1417" s="377" t="s">
        <v>12664</v>
      </c>
      <c r="B1417" s="378" t="s">
        <v>13440</v>
      </c>
      <c r="C1417" s="377" t="s">
        <v>9</v>
      </c>
      <c r="D1417" s="377" t="s">
        <v>13441</v>
      </c>
      <c r="E1417" s="518" t="s">
        <v>12693</v>
      </c>
      <c r="F1417" s="518"/>
      <c r="G1417" s="379" t="s">
        <v>12728</v>
      </c>
      <c r="H1417" s="380">
        <v>1</v>
      </c>
      <c r="I1417" s="381">
        <v>8.57</v>
      </c>
      <c r="J1417" s="381">
        <v>8.57</v>
      </c>
    </row>
    <row r="1418" spans="1:10" ht="25.5">
      <c r="A1418" s="382"/>
      <c r="B1418" s="382"/>
      <c r="C1418" s="382"/>
      <c r="D1418" s="382"/>
      <c r="E1418" s="382" t="s">
        <v>12679</v>
      </c>
      <c r="F1418" s="383">
        <v>1.1517983266326197</v>
      </c>
      <c r="G1418" s="382" t="s">
        <v>12680</v>
      </c>
      <c r="H1418" s="383">
        <v>0.97</v>
      </c>
      <c r="I1418" s="382" t="s">
        <v>12681</v>
      </c>
      <c r="J1418" s="383">
        <v>2.12</v>
      </c>
    </row>
    <row r="1419" spans="1:10" ht="13.5" thickBot="1">
      <c r="A1419" s="382"/>
      <c r="B1419" s="382"/>
      <c r="C1419" s="382"/>
      <c r="D1419" s="382"/>
      <c r="E1419" s="382" t="s">
        <v>12682</v>
      </c>
      <c r="F1419" s="383">
        <v>3.22</v>
      </c>
      <c r="G1419" s="382"/>
      <c r="H1419" s="515" t="s">
        <v>12683</v>
      </c>
      <c r="I1419" s="515"/>
      <c r="J1419" s="383">
        <v>14.64</v>
      </c>
    </row>
    <row r="1420" spans="1:10" ht="0.95" customHeight="1" thickTop="1">
      <c r="A1420" s="384"/>
      <c r="B1420" s="384"/>
      <c r="C1420" s="384"/>
      <c r="D1420" s="384"/>
      <c r="E1420" s="384"/>
      <c r="F1420" s="384"/>
      <c r="G1420" s="384"/>
      <c r="H1420" s="384"/>
      <c r="I1420" s="384"/>
      <c r="J1420" s="384"/>
    </row>
    <row r="1421" spans="1:10" ht="18" customHeight="1">
      <c r="A1421" s="364" t="s">
        <v>13442</v>
      </c>
      <c r="B1421" s="365" t="s">
        <v>12651</v>
      </c>
      <c r="C1421" s="364" t="s">
        <v>12652</v>
      </c>
      <c r="D1421" s="364" t="s">
        <v>12653</v>
      </c>
      <c r="E1421" s="516" t="s">
        <v>12654</v>
      </c>
      <c r="F1421" s="516"/>
      <c r="G1421" s="366" t="s">
        <v>12655</v>
      </c>
      <c r="H1421" s="365" t="s">
        <v>12656</v>
      </c>
      <c r="I1421" s="365" t="s">
        <v>12657</v>
      </c>
      <c r="J1421" s="365" t="s">
        <v>12658</v>
      </c>
    </row>
    <row r="1422" spans="1:10" ht="24" customHeight="1">
      <c r="A1422" s="367" t="s">
        <v>12659</v>
      </c>
      <c r="B1422" s="368" t="s">
        <v>13443</v>
      </c>
      <c r="C1422" s="367" t="s">
        <v>9</v>
      </c>
      <c r="D1422" s="367" t="s">
        <v>3549</v>
      </c>
      <c r="E1422" s="517" t="s">
        <v>12776</v>
      </c>
      <c r="F1422" s="517"/>
      <c r="G1422" s="369" t="s">
        <v>27</v>
      </c>
      <c r="H1422" s="370">
        <v>1</v>
      </c>
      <c r="I1422" s="371">
        <v>77.08</v>
      </c>
      <c r="J1422" s="371">
        <v>77.08</v>
      </c>
    </row>
    <row r="1423" spans="1:10" ht="24" customHeight="1">
      <c r="A1423" s="372" t="s">
        <v>12662</v>
      </c>
      <c r="B1423" s="373" t="s">
        <v>12771</v>
      </c>
      <c r="C1423" s="372" t="s">
        <v>9</v>
      </c>
      <c r="D1423" s="372" t="s">
        <v>21</v>
      </c>
      <c r="E1423" s="519" t="s">
        <v>12661</v>
      </c>
      <c r="F1423" s="519"/>
      <c r="G1423" s="374" t="s">
        <v>19</v>
      </c>
      <c r="H1423" s="375">
        <v>0.72719999999999996</v>
      </c>
      <c r="I1423" s="376">
        <v>14.02</v>
      </c>
      <c r="J1423" s="376">
        <v>10.19</v>
      </c>
    </row>
    <row r="1424" spans="1:10" ht="24" customHeight="1">
      <c r="A1424" s="372" t="s">
        <v>12662</v>
      </c>
      <c r="B1424" s="373" t="s">
        <v>12779</v>
      </c>
      <c r="C1424" s="372" t="s">
        <v>9</v>
      </c>
      <c r="D1424" s="372" t="s">
        <v>186</v>
      </c>
      <c r="E1424" s="519" t="s">
        <v>12661</v>
      </c>
      <c r="F1424" s="519"/>
      <c r="G1424" s="374" t="s">
        <v>19</v>
      </c>
      <c r="H1424" s="375">
        <v>0.18179999999999999</v>
      </c>
      <c r="I1424" s="376">
        <v>17.07</v>
      </c>
      <c r="J1424" s="376">
        <v>3.1</v>
      </c>
    </row>
    <row r="1425" spans="1:10" ht="36" customHeight="1">
      <c r="A1425" s="377" t="s">
        <v>12664</v>
      </c>
      <c r="B1425" s="378" t="s">
        <v>13444</v>
      </c>
      <c r="C1425" s="377" t="s">
        <v>9</v>
      </c>
      <c r="D1425" s="377" t="s">
        <v>13445</v>
      </c>
      <c r="E1425" s="518" t="s">
        <v>12693</v>
      </c>
      <c r="F1425" s="518"/>
      <c r="G1425" s="379" t="s">
        <v>27</v>
      </c>
      <c r="H1425" s="380">
        <v>1</v>
      </c>
      <c r="I1425" s="381">
        <v>63.79</v>
      </c>
      <c r="J1425" s="381">
        <v>63.79</v>
      </c>
    </row>
    <row r="1426" spans="1:10" ht="25.5">
      <c r="A1426" s="382"/>
      <c r="B1426" s="382"/>
      <c r="C1426" s="382"/>
      <c r="D1426" s="382"/>
      <c r="E1426" s="382" t="s">
        <v>12679</v>
      </c>
      <c r="F1426" s="383">
        <v>5.3841138759100291</v>
      </c>
      <c r="G1426" s="382" t="s">
        <v>12680</v>
      </c>
      <c r="H1426" s="383">
        <v>4.53</v>
      </c>
      <c r="I1426" s="382" t="s">
        <v>12681</v>
      </c>
      <c r="J1426" s="383">
        <v>9.91</v>
      </c>
    </row>
    <row r="1427" spans="1:10" ht="13.5" thickBot="1">
      <c r="A1427" s="382"/>
      <c r="B1427" s="382"/>
      <c r="C1427" s="382"/>
      <c r="D1427" s="382"/>
      <c r="E1427" s="382" t="s">
        <v>12682</v>
      </c>
      <c r="F1427" s="383">
        <v>21.76</v>
      </c>
      <c r="G1427" s="382"/>
      <c r="H1427" s="515" t="s">
        <v>12683</v>
      </c>
      <c r="I1427" s="515"/>
      <c r="J1427" s="383">
        <v>98.84</v>
      </c>
    </row>
    <row r="1428" spans="1:10" ht="0.95" customHeight="1" thickTop="1">
      <c r="A1428" s="384"/>
      <c r="B1428" s="384"/>
      <c r="C1428" s="384"/>
      <c r="D1428" s="384"/>
      <c r="E1428" s="384"/>
      <c r="F1428" s="384"/>
      <c r="G1428" s="384"/>
      <c r="H1428" s="384"/>
      <c r="I1428" s="384"/>
      <c r="J1428" s="384"/>
    </row>
    <row r="1429" spans="1:10" ht="18" customHeight="1">
      <c r="A1429" s="364" t="s">
        <v>13446</v>
      </c>
      <c r="B1429" s="365" t="s">
        <v>12651</v>
      </c>
      <c r="C1429" s="364" t="s">
        <v>12652</v>
      </c>
      <c r="D1429" s="364" t="s">
        <v>12653</v>
      </c>
      <c r="E1429" s="516" t="s">
        <v>12654</v>
      </c>
      <c r="F1429" s="516"/>
      <c r="G1429" s="366" t="s">
        <v>12655</v>
      </c>
      <c r="H1429" s="365" t="s">
        <v>12656</v>
      </c>
      <c r="I1429" s="365" t="s">
        <v>12657</v>
      </c>
      <c r="J1429" s="365" t="s">
        <v>12658</v>
      </c>
    </row>
    <row r="1430" spans="1:10" ht="36" customHeight="1">
      <c r="A1430" s="367" t="s">
        <v>12659</v>
      </c>
      <c r="B1430" s="368" t="s">
        <v>13447</v>
      </c>
      <c r="C1430" s="367" t="s">
        <v>9</v>
      </c>
      <c r="D1430" s="367" t="s">
        <v>5650</v>
      </c>
      <c r="E1430" s="517" t="s">
        <v>13448</v>
      </c>
      <c r="F1430" s="517"/>
      <c r="G1430" s="369" t="s">
        <v>27</v>
      </c>
      <c r="H1430" s="370">
        <v>1</v>
      </c>
      <c r="I1430" s="371">
        <v>179.57</v>
      </c>
      <c r="J1430" s="371">
        <v>179.57</v>
      </c>
    </row>
    <row r="1431" spans="1:10" ht="24" customHeight="1">
      <c r="A1431" s="372" t="s">
        <v>12662</v>
      </c>
      <c r="B1431" s="373" t="s">
        <v>13009</v>
      </c>
      <c r="C1431" s="372" t="s">
        <v>9</v>
      </c>
      <c r="D1431" s="372" t="s">
        <v>1055</v>
      </c>
      <c r="E1431" s="519" t="s">
        <v>12661</v>
      </c>
      <c r="F1431" s="519"/>
      <c r="G1431" s="374" t="s">
        <v>19</v>
      </c>
      <c r="H1431" s="375">
        <v>0.45739999999999997</v>
      </c>
      <c r="I1431" s="376">
        <v>13.48</v>
      </c>
      <c r="J1431" s="376">
        <v>6.16</v>
      </c>
    </row>
    <row r="1432" spans="1:10" ht="24" customHeight="1">
      <c r="A1432" s="372" t="s">
        <v>12662</v>
      </c>
      <c r="B1432" s="373" t="s">
        <v>12805</v>
      </c>
      <c r="C1432" s="372" t="s">
        <v>9</v>
      </c>
      <c r="D1432" s="372" t="s">
        <v>38</v>
      </c>
      <c r="E1432" s="519" t="s">
        <v>12661</v>
      </c>
      <c r="F1432" s="519"/>
      <c r="G1432" s="374" t="s">
        <v>19</v>
      </c>
      <c r="H1432" s="375">
        <v>0.45739999999999997</v>
      </c>
      <c r="I1432" s="376">
        <v>17.66</v>
      </c>
      <c r="J1432" s="376">
        <v>8.07</v>
      </c>
    </row>
    <row r="1433" spans="1:10" ht="36" customHeight="1">
      <c r="A1433" s="377" t="s">
        <v>12664</v>
      </c>
      <c r="B1433" s="378" t="s">
        <v>13449</v>
      </c>
      <c r="C1433" s="377" t="s">
        <v>9</v>
      </c>
      <c r="D1433" s="377" t="s">
        <v>13450</v>
      </c>
      <c r="E1433" s="518" t="s">
        <v>12693</v>
      </c>
      <c r="F1433" s="518"/>
      <c r="G1433" s="379" t="s">
        <v>27</v>
      </c>
      <c r="H1433" s="380">
        <v>2</v>
      </c>
      <c r="I1433" s="381">
        <v>0.42</v>
      </c>
      <c r="J1433" s="381">
        <v>0.84</v>
      </c>
    </row>
    <row r="1434" spans="1:10" ht="24" customHeight="1">
      <c r="A1434" s="377" t="s">
        <v>12664</v>
      </c>
      <c r="B1434" s="378" t="s">
        <v>13451</v>
      </c>
      <c r="C1434" s="377" t="s">
        <v>9</v>
      </c>
      <c r="D1434" s="377" t="s">
        <v>13452</v>
      </c>
      <c r="E1434" s="518" t="s">
        <v>12693</v>
      </c>
      <c r="F1434" s="518"/>
      <c r="G1434" s="379" t="s">
        <v>27</v>
      </c>
      <c r="H1434" s="380">
        <v>1</v>
      </c>
      <c r="I1434" s="381">
        <v>164.5</v>
      </c>
      <c r="J1434" s="381">
        <v>164.5</v>
      </c>
    </row>
    <row r="1435" spans="1:10" ht="25.5">
      <c r="A1435" s="382"/>
      <c r="B1435" s="382"/>
      <c r="C1435" s="382"/>
      <c r="D1435" s="382"/>
      <c r="E1435" s="382" t="s">
        <v>12679</v>
      </c>
      <c r="F1435" s="383">
        <v>6.0632402477453002</v>
      </c>
      <c r="G1435" s="382" t="s">
        <v>12680</v>
      </c>
      <c r="H1435" s="383">
        <v>5.0999999999999996</v>
      </c>
      <c r="I1435" s="382" t="s">
        <v>12681</v>
      </c>
      <c r="J1435" s="383">
        <v>11.16</v>
      </c>
    </row>
    <row r="1436" spans="1:10" ht="13.5" thickBot="1">
      <c r="A1436" s="382"/>
      <c r="B1436" s="382"/>
      <c r="C1436" s="382"/>
      <c r="D1436" s="382"/>
      <c r="E1436" s="382" t="s">
        <v>12682</v>
      </c>
      <c r="F1436" s="383">
        <v>50.71</v>
      </c>
      <c r="G1436" s="382"/>
      <c r="H1436" s="515" t="s">
        <v>12683</v>
      </c>
      <c r="I1436" s="515"/>
      <c r="J1436" s="383">
        <v>230.28</v>
      </c>
    </row>
    <row r="1437" spans="1:10" ht="0.95" customHeight="1" thickTop="1">
      <c r="A1437" s="384"/>
      <c r="B1437" s="384"/>
      <c r="C1437" s="384"/>
      <c r="D1437" s="384"/>
      <c r="E1437" s="384"/>
      <c r="F1437" s="384"/>
      <c r="G1437" s="384"/>
      <c r="H1437" s="384"/>
      <c r="I1437" s="384"/>
      <c r="J1437" s="384"/>
    </row>
    <row r="1438" spans="1:10" ht="18" customHeight="1">
      <c r="A1438" s="364" t="s">
        <v>13453</v>
      </c>
      <c r="B1438" s="365" t="s">
        <v>12651</v>
      </c>
      <c r="C1438" s="364" t="s">
        <v>12652</v>
      </c>
      <c r="D1438" s="364" t="s">
        <v>12653</v>
      </c>
      <c r="E1438" s="516" t="s">
        <v>12654</v>
      </c>
      <c r="F1438" s="516"/>
      <c r="G1438" s="366" t="s">
        <v>12655</v>
      </c>
      <c r="H1438" s="365" t="s">
        <v>12656</v>
      </c>
      <c r="I1438" s="365" t="s">
        <v>12657</v>
      </c>
      <c r="J1438" s="365" t="s">
        <v>12658</v>
      </c>
    </row>
    <row r="1439" spans="1:10" ht="24" customHeight="1">
      <c r="A1439" s="367" t="s">
        <v>12659</v>
      </c>
      <c r="B1439" s="368" t="s">
        <v>13454</v>
      </c>
      <c r="C1439" s="367" t="s">
        <v>9</v>
      </c>
      <c r="D1439" s="367" t="s">
        <v>4847</v>
      </c>
      <c r="E1439" s="517" t="s">
        <v>12661</v>
      </c>
      <c r="F1439" s="517"/>
      <c r="G1439" s="369" t="s">
        <v>12728</v>
      </c>
      <c r="H1439" s="370">
        <v>1</v>
      </c>
      <c r="I1439" s="371">
        <v>1.26</v>
      </c>
      <c r="J1439" s="371">
        <v>1.26</v>
      </c>
    </row>
    <row r="1440" spans="1:10" ht="48" customHeight="1">
      <c r="A1440" s="372" t="s">
        <v>12662</v>
      </c>
      <c r="B1440" s="373" t="s">
        <v>13455</v>
      </c>
      <c r="C1440" s="372" t="s">
        <v>9</v>
      </c>
      <c r="D1440" s="372" t="s">
        <v>3576</v>
      </c>
      <c r="E1440" s="519" t="s">
        <v>12730</v>
      </c>
      <c r="F1440" s="519"/>
      <c r="G1440" s="374" t="s">
        <v>32</v>
      </c>
      <c r="H1440" s="375">
        <v>1.4999999999999999E-2</v>
      </c>
      <c r="I1440" s="376">
        <v>1.42</v>
      </c>
      <c r="J1440" s="376">
        <v>0.02</v>
      </c>
    </row>
    <row r="1441" spans="1:11" ht="24" customHeight="1">
      <c r="A1441" s="372" t="s">
        <v>12662</v>
      </c>
      <c r="B1441" s="373" t="s">
        <v>12771</v>
      </c>
      <c r="C1441" s="372" t="s">
        <v>9</v>
      </c>
      <c r="D1441" s="372" t="s">
        <v>21</v>
      </c>
      <c r="E1441" s="519" t="s">
        <v>12661</v>
      </c>
      <c r="F1441" s="519"/>
      <c r="G1441" s="374" t="s">
        <v>19</v>
      </c>
      <c r="H1441" s="375">
        <v>8.8999999999999996E-2</v>
      </c>
      <c r="I1441" s="376">
        <v>14.02</v>
      </c>
      <c r="J1441" s="376">
        <v>1.24</v>
      </c>
    </row>
    <row r="1442" spans="1:11" ht="25.5">
      <c r="A1442" s="382"/>
      <c r="B1442" s="382"/>
      <c r="C1442" s="382"/>
      <c r="D1442" s="382"/>
      <c r="E1442" s="382" t="s">
        <v>12679</v>
      </c>
      <c r="F1442" s="383">
        <v>0.49440399869607737</v>
      </c>
      <c r="G1442" s="382" t="s">
        <v>12680</v>
      </c>
      <c r="H1442" s="383">
        <v>0.42</v>
      </c>
      <c r="I1442" s="382" t="s">
        <v>12681</v>
      </c>
      <c r="J1442" s="383">
        <v>0.91</v>
      </c>
    </row>
    <row r="1443" spans="1:11" ht="13.5" thickBot="1">
      <c r="A1443" s="382"/>
      <c r="B1443" s="382"/>
      <c r="C1443" s="382"/>
      <c r="D1443" s="382"/>
      <c r="E1443" s="382" t="s">
        <v>12682</v>
      </c>
      <c r="F1443" s="383">
        <v>0.35</v>
      </c>
      <c r="G1443" s="382"/>
      <c r="H1443" s="515" t="s">
        <v>12683</v>
      </c>
      <c r="I1443" s="515"/>
      <c r="J1443" s="383">
        <v>1.61</v>
      </c>
    </row>
    <row r="1444" spans="1:11" ht="0.95" customHeight="1" thickTop="1">
      <c r="A1444" s="384"/>
      <c r="B1444" s="384"/>
      <c r="C1444" s="384"/>
      <c r="D1444" s="384"/>
      <c r="E1444" s="384"/>
      <c r="F1444" s="384"/>
      <c r="G1444" s="384"/>
      <c r="H1444" s="384"/>
      <c r="I1444" s="384"/>
      <c r="J1444" s="384"/>
    </row>
    <row r="1445" spans="1:11" ht="50.1" customHeight="1">
      <c r="A1445" s="520" t="s">
        <v>13456</v>
      </c>
      <c r="B1445" s="521"/>
      <c r="C1445" s="521"/>
      <c r="D1445" s="521"/>
      <c r="E1445" s="521"/>
      <c r="F1445" s="521"/>
      <c r="G1445" s="521"/>
      <c r="H1445" s="521"/>
      <c r="I1445" s="521"/>
      <c r="J1445" s="521"/>
      <c r="K1445" s="521"/>
    </row>
    <row r="1446" spans="1:11" ht="18" customHeight="1">
      <c r="A1446" s="364"/>
      <c r="B1446" s="365" t="s">
        <v>12651</v>
      </c>
      <c r="C1446" s="364" t="s">
        <v>12652</v>
      </c>
      <c r="D1446" s="364" t="s">
        <v>12653</v>
      </c>
      <c r="E1446" s="516" t="s">
        <v>12654</v>
      </c>
      <c r="F1446" s="516"/>
      <c r="G1446" s="366" t="s">
        <v>12655</v>
      </c>
      <c r="H1446" s="365" t="s">
        <v>12656</v>
      </c>
      <c r="I1446" s="365" t="s">
        <v>12657</v>
      </c>
      <c r="J1446" s="365" t="s">
        <v>12658</v>
      </c>
    </row>
    <row r="1447" spans="1:11" ht="24" customHeight="1">
      <c r="A1447" s="367" t="s">
        <v>12659</v>
      </c>
      <c r="B1447" s="368" t="s">
        <v>13457</v>
      </c>
      <c r="C1447" s="367" t="s">
        <v>9</v>
      </c>
      <c r="D1447" s="367" t="s">
        <v>114</v>
      </c>
      <c r="E1447" s="517" t="s">
        <v>12661</v>
      </c>
      <c r="F1447" s="517"/>
      <c r="G1447" s="369" t="s">
        <v>19</v>
      </c>
      <c r="H1447" s="370">
        <v>1</v>
      </c>
      <c r="I1447" s="371">
        <v>13.4</v>
      </c>
      <c r="J1447" s="371">
        <v>13.4</v>
      </c>
    </row>
    <row r="1448" spans="1:11" ht="24" customHeight="1">
      <c r="A1448" s="372" t="s">
        <v>12662</v>
      </c>
      <c r="B1448" s="373" t="s">
        <v>13458</v>
      </c>
      <c r="C1448" s="372" t="s">
        <v>9</v>
      </c>
      <c r="D1448" s="372" t="s">
        <v>2686</v>
      </c>
      <c r="E1448" s="519" t="s">
        <v>12661</v>
      </c>
      <c r="F1448" s="519"/>
      <c r="G1448" s="374" t="s">
        <v>19</v>
      </c>
      <c r="H1448" s="375">
        <v>1</v>
      </c>
      <c r="I1448" s="376">
        <v>7.0000000000000007E-2</v>
      </c>
      <c r="J1448" s="376">
        <v>7.0000000000000007E-2</v>
      </c>
    </row>
    <row r="1449" spans="1:11" ht="24" customHeight="1">
      <c r="A1449" s="377" t="s">
        <v>12664</v>
      </c>
      <c r="B1449" s="378" t="s">
        <v>13459</v>
      </c>
      <c r="C1449" s="377" t="s">
        <v>9</v>
      </c>
      <c r="D1449" s="377" t="s">
        <v>13460</v>
      </c>
      <c r="E1449" s="518" t="s">
        <v>12670</v>
      </c>
      <c r="F1449" s="518"/>
      <c r="G1449" s="379" t="s">
        <v>19</v>
      </c>
      <c r="H1449" s="380">
        <v>1</v>
      </c>
      <c r="I1449" s="381">
        <v>9.52</v>
      </c>
      <c r="J1449" s="381">
        <v>9.52</v>
      </c>
    </row>
    <row r="1450" spans="1:11" ht="24" customHeight="1">
      <c r="A1450" s="377" t="s">
        <v>12664</v>
      </c>
      <c r="B1450" s="378" t="s">
        <v>12714</v>
      </c>
      <c r="C1450" s="377" t="s">
        <v>9</v>
      </c>
      <c r="D1450" s="377" t="s">
        <v>12715</v>
      </c>
      <c r="E1450" s="518" t="s">
        <v>12673</v>
      </c>
      <c r="F1450" s="518"/>
      <c r="G1450" s="379" t="s">
        <v>19</v>
      </c>
      <c r="H1450" s="380">
        <v>1</v>
      </c>
      <c r="I1450" s="381">
        <v>0.96</v>
      </c>
      <c r="J1450" s="381">
        <v>0.96</v>
      </c>
    </row>
    <row r="1451" spans="1:11" ht="24" customHeight="1">
      <c r="A1451" s="377" t="s">
        <v>12664</v>
      </c>
      <c r="B1451" s="378" t="s">
        <v>13461</v>
      </c>
      <c r="C1451" s="377" t="s">
        <v>9</v>
      </c>
      <c r="D1451" s="377" t="s">
        <v>13462</v>
      </c>
      <c r="E1451" s="518" t="s">
        <v>12667</v>
      </c>
      <c r="F1451" s="518"/>
      <c r="G1451" s="379" t="s">
        <v>19</v>
      </c>
      <c r="H1451" s="380">
        <v>1</v>
      </c>
      <c r="I1451" s="381">
        <v>0.95</v>
      </c>
      <c r="J1451" s="381">
        <v>0.95</v>
      </c>
    </row>
    <row r="1452" spans="1:11" ht="24" customHeight="1">
      <c r="A1452" s="377" t="s">
        <v>12664</v>
      </c>
      <c r="B1452" s="378" t="s">
        <v>12671</v>
      </c>
      <c r="C1452" s="377" t="s">
        <v>9</v>
      </c>
      <c r="D1452" s="377" t="s">
        <v>12672</v>
      </c>
      <c r="E1452" s="518" t="s">
        <v>12673</v>
      </c>
      <c r="F1452" s="518"/>
      <c r="G1452" s="379" t="s">
        <v>19</v>
      </c>
      <c r="H1452" s="380">
        <v>1</v>
      </c>
      <c r="I1452" s="381">
        <v>0.55000000000000004</v>
      </c>
      <c r="J1452" s="381">
        <v>0.55000000000000004</v>
      </c>
    </row>
    <row r="1453" spans="1:11" ht="24" customHeight="1">
      <c r="A1453" s="377" t="s">
        <v>12664</v>
      </c>
      <c r="B1453" s="378" t="s">
        <v>13463</v>
      </c>
      <c r="C1453" s="377" t="s">
        <v>9</v>
      </c>
      <c r="D1453" s="377" t="s">
        <v>13464</v>
      </c>
      <c r="E1453" s="518" t="s">
        <v>12667</v>
      </c>
      <c r="F1453" s="518"/>
      <c r="G1453" s="379" t="s">
        <v>19</v>
      </c>
      <c r="H1453" s="380">
        <v>1</v>
      </c>
      <c r="I1453" s="381">
        <v>0.57999999999999996</v>
      </c>
      <c r="J1453" s="381">
        <v>0.57999999999999996</v>
      </c>
    </row>
    <row r="1454" spans="1:11" ht="24" customHeight="1">
      <c r="A1454" s="377" t="s">
        <v>12664</v>
      </c>
      <c r="B1454" s="378" t="s">
        <v>12676</v>
      </c>
      <c r="C1454" s="377" t="s">
        <v>9</v>
      </c>
      <c r="D1454" s="377" t="s">
        <v>12677</v>
      </c>
      <c r="E1454" s="518" t="s">
        <v>12678</v>
      </c>
      <c r="F1454" s="518"/>
      <c r="G1454" s="379" t="s">
        <v>19</v>
      </c>
      <c r="H1454" s="380">
        <v>1</v>
      </c>
      <c r="I1454" s="381">
        <v>0.06</v>
      </c>
      <c r="J1454" s="381">
        <v>0.06</v>
      </c>
    </row>
    <row r="1455" spans="1:11" ht="24" customHeight="1">
      <c r="A1455" s="377" t="s">
        <v>12664</v>
      </c>
      <c r="B1455" s="378" t="s">
        <v>12720</v>
      </c>
      <c r="C1455" s="377" t="s">
        <v>9</v>
      </c>
      <c r="D1455" s="377" t="s">
        <v>12721</v>
      </c>
      <c r="E1455" s="518" t="s">
        <v>12722</v>
      </c>
      <c r="F1455" s="518"/>
      <c r="G1455" s="379" t="s">
        <v>19</v>
      </c>
      <c r="H1455" s="380">
        <v>1</v>
      </c>
      <c r="I1455" s="381">
        <v>0.71</v>
      </c>
      <c r="J1455" s="381">
        <v>0.71</v>
      </c>
    </row>
    <row r="1456" spans="1:11" ht="25.5">
      <c r="A1456" s="382"/>
      <c r="B1456" s="382"/>
      <c r="C1456" s="382"/>
      <c r="D1456" s="382"/>
      <c r="E1456" s="382" t="s">
        <v>12679</v>
      </c>
      <c r="F1456" s="383">
        <v>5.2102575</v>
      </c>
      <c r="G1456" s="382" t="s">
        <v>12680</v>
      </c>
      <c r="H1456" s="383">
        <v>4.38</v>
      </c>
      <c r="I1456" s="382" t="s">
        <v>12681</v>
      </c>
      <c r="J1456" s="383">
        <v>9.59</v>
      </c>
    </row>
    <row r="1457" spans="1:10" ht="13.5" thickBot="1">
      <c r="A1457" s="382"/>
      <c r="B1457" s="382"/>
      <c r="C1457" s="382"/>
      <c r="D1457" s="382"/>
      <c r="E1457" s="382" t="s">
        <v>12682</v>
      </c>
      <c r="F1457" s="383">
        <v>3.78</v>
      </c>
      <c r="G1457" s="382"/>
      <c r="H1457" s="515" t="s">
        <v>12683</v>
      </c>
      <c r="I1457" s="515"/>
      <c r="J1457" s="383">
        <v>17.18</v>
      </c>
    </row>
    <row r="1458" spans="1:10" ht="0.95" customHeight="1" thickTop="1">
      <c r="A1458" s="384"/>
      <c r="B1458" s="384"/>
      <c r="C1458" s="384"/>
      <c r="D1458" s="384"/>
      <c r="E1458" s="384"/>
      <c r="F1458" s="384"/>
      <c r="G1458" s="384"/>
      <c r="H1458" s="384"/>
      <c r="I1458" s="384"/>
      <c r="J1458" s="384"/>
    </row>
    <row r="1459" spans="1:10" ht="18" customHeight="1">
      <c r="A1459" s="364"/>
      <c r="B1459" s="365" t="s">
        <v>12651</v>
      </c>
      <c r="C1459" s="364" t="s">
        <v>12652</v>
      </c>
      <c r="D1459" s="364" t="s">
        <v>12653</v>
      </c>
      <c r="E1459" s="516" t="s">
        <v>12654</v>
      </c>
      <c r="F1459" s="516"/>
      <c r="G1459" s="366" t="s">
        <v>12655</v>
      </c>
      <c r="H1459" s="365" t="s">
        <v>12656</v>
      </c>
      <c r="I1459" s="365" t="s">
        <v>12657</v>
      </c>
      <c r="J1459" s="365" t="s">
        <v>12658</v>
      </c>
    </row>
    <row r="1460" spans="1:10" ht="24" customHeight="1">
      <c r="A1460" s="367" t="s">
        <v>12659</v>
      </c>
      <c r="B1460" s="368" t="s">
        <v>12735</v>
      </c>
      <c r="C1460" s="367" t="s">
        <v>9</v>
      </c>
      <c r="D1460" s="367" t="s">
        <v>33</v>
      </c>
      <c r="E1460" s="517" t="s">
        <v>12661</v>
      </c>
      <c r="F1460" s="517"/>
      <c r="G1460" s="369" t="s">
        <v>19</v>
      </c>
      <c r="H1460" s="370">
        <v>1</v>
      </c>
      <c r="I1460" s="371">
        <v>14.57</v>
      </c>
      <c r="J1460" s="371">
        <v>14.57</v>
      </c>
    </row>
    <row r="1461" spans="1:10" ht="24" customHeight="1">
      <c r="A1461" s="372" t="s">
        <v>12662</v>
      </c>
      <c r="B1461" s="373" t="s">
        <v>13465</v>
      </c>
      <c r="C1461" s="372" t="s">
        <v>9</v>
      </c>
      <c r="D1461" s="372" t="s">
        <v>2687</v>
      </c>
      <c r="E1461" s="519" t="s">
        <v>12661</v>
      </c>
      <c r="F1461" s="519"/>
      <c r="G1461" s="374" t="s">
        <v>19</v>
      </c>
      <c r="H1461" s="375">
        <v>1</v>
      </c>
      <c r="I1461" s="376">
        <v>0.11</v>
      </c>
      <c r="J1461" s="376">
        <v>0.11</v>
      </c>
    </row>
    <row r="1462" spans="1:10" ht="24" customHeight="1">
      <c r="A1462" s="377" t="s">
        <v>12664</v>
      </c>
      <c r="B1462" s="378" t="s">
        <v>12714</v>
      </c>
      <c r="C1462" s="377" t="s">
        <v>9</v>
      </c>
      <c r="D1462" s="377" t="s">
        <v>12715</v>
      </c>
      <c r="E1462" s="518" t="s">
        <v>12673</v>
      </c>
      <c r="F1462" s="518"/>
      <c r="G1462" s="379" t="s">
        <v>19</v>
      </c>
      <c r="H1462" s="380">
        <v>1</v>
      </c>
      <c r="I1462" s="381">
        <v>0.96</v>
      </c>
      <c r="J1462" s="381">
        <v>0.96</v>
      </c>
    </row>
    <row r="1463" spans="1:10" ht="24" customHeight="1">
      <c r="A1463" s="377" t="s">
        <v>12664</v>
      </c>
      <c r="B1463" s="378" t="s">
        <v>13466</v>
      </c>
      <c r="C1463" s="377" t="s">
        <v>9</v>
      </c>
      <c r="D1463" s="377" t="s">
        <v>13467</v>
      </c>
      <c r="E1463" s="518" t="s">
        <v>12670</v>
      </c>
      <c r="F1463" s="518"/>
      <c r="G1463" s="379" t="s">
        <v>19</v>
      </c>
      <c r="H1463" s="380">
        <v>1</v>
      </c>
      <c r="I1463" s="381">
        <v>10.75</v>
      </c>
      <c r="J1463" s="381">
        <v>10.75</v>
      </c>
    </row>
    <row r="1464" spans="1:10" ht="24" customHeight="1">
      <c r="A1464" s="377" t="s">
        <v>12664</v>
      </c>
      <c r="B1464" s="378" t="s">
        <v>13468</v>
      </c>
      <c r="C1464" s="377" t="s">
        <v>9</v>
      </c>
      <c r="D1464" s="377" t="s">
        <v>13469</v>
      </c>
      <c r="E1464" s="518" t="s">
        <v>12667</v>
      </c>
      <c r="F1464" s="518"/>
      <c r="G1464" s="379" t="s">
        <v>19</v>
      </c>
      <c r="H1464" s="380">
        <v>1</v>
      </c>
      <c r="I1464" s="381">
        <v>1.05</v>
      </c>
      <c r="J1464" s="381">
        <v>1.05</v>
      </c>
    </row>
    <row r="1465" spans="1:10" ht="24" customHeight="1">
      <c r="A1465" s="377" t="s">
        <v>12664</v>
      </c>
      <c r="B1465" s="378" t="s">
        <v>12671</v>
      </c>
      <c r="C1465" s="377" t="s">
        <v>9</v>
      </c>
      <c r="D1465" s="377" t="s">
        <v>12672</v>
      </c>
      <c r="E1465" s="518" t="s">
        <v>12673</v>
      </c>
      <c r="F1465" s="518"/>
      <c r="G1465" s="379" t="s">
        <v>19</v>
      </c>
      <c r="H1465" s="380">
        <v>1</v>
      </c>
      <c r="I1465" s="381">
        <v>0.55000000000000004</v>
      </c>
      <c r="J1465" s="381">
        <v>0.55000000000000004</v>
      </c>
    </row>
    <row r="1466" spans="1:10" ht="24" customHeight="1">
      <c r="A1466" s="377" t="s">
        <v>12664</v>
      </c>
      <c r="B1466" s="378" t="s">
        <v>13470</v>
      </c>
      <c r="C1466" s="377" t="s">
        <v>9</v>
      </c>
      <c r="D1466" s="377" t="s">
        <v>13471</v>
      </c>
      <c r="E1466" s="518" t="s">
        <v>12667</v>
      </c>
      <c r="F1466" s="518"/>
      <c r="G1466" s="379" t="s">
        <v>19</v>
      </c>
      <c r="H1466" s="380">
        <v>1</v>
      </c>
      <c r="I1466" s="381">
        <v>0.38</v>
      </c>
      <c r="J1466" s="381">
        <v>0.38</v>
      </c>
    </row>
    <row r="1467" spans="1:10" ht="24" customHeight="1">
      <c r="A1467" s="377" t="s">
        <v>12664</v>
      </c>
      <c r="B1467" s="378" t="s">
        <v>12676</v>
      </c>
      <c r="C1467" s="377" t="s">
        <v>9</v>
      </c>
      <c r="D1467" s="377" t="s">
        <v>12677</v>
      </c>
      <c r="E1467" s="518" t="s">
        <v>12678</v>
      </c>
      <c r="F1467" s="518"/>
      <c r="G1467" s="379" t="s">
        <v>19</v>
      </c>
      <c r="H1467" s="380">
        <v>1</v>
      </c>
      <c r="I1467" s="381">
        <v>0.06</v>
      </c>
      <c r="J1467" s="381">
        <v>0.06</v>
      </c>
    </row>
    <row r="1468" spans="1:10" ht="24" customHeight="1">
      <c r="A1468" s="377" t="s">
        <v>12664</v>
      </c>
      <c r="B1468" s="378" t="s">
        <v>12720</v>
      </c>
      <c r="C1468" s="377" t="s">
        <v>9</v>
      </c>
      <c r="D1468" s="377" t="s">
        <v>12721</v>
      </c>
      <c r="E1468" s="518" t="s">
        <v>12722</v>
      </c>
      <c r="F1468" s="518"/>
      <c r="G1468" s="379" t="s">
        <v>19</v>
      </c>
      <c r="H1468" s="380">
        <v>1</v>
      </c>
      <c r="I1468" s="381">
        <v>0.71</v>
      </c>
      <c r="J1468" s="381">
        <v>0.71</v>
      </c>
    </row>
    <row r="1469" spans="1:10" ht="25.5">
      <c r="A1469" s="382"/>
      <c r="B1469" s="382"/>
      <c r="C1469" s="382"/>
      <c r="D1469" s="382"/>
      <c r="E1469" s="382" t="s">
        <v>12679</v>
      </c>
      <c r="F1469" s="383">
        <v>5.9002499000000004</v>
      </c>
      <c r="G1469" s="382" t="s">
        <v>12680</v>
      </c>
      <c r="H1469" s="383">
        <v>4.96</v>
      </c>
      <c r="I1469" s="382" t="s">
        <v>12681</v>
      </c>
      <c r="J1469" s="383">
        <v>10.86</v>
      </c>
    </row>
    <row r="1470" spans="1:10" ht="13.5" thickBot="1">
      <c r="A1470" s="382"/>
      <c r="B1470" s="382"/>
      <c r="C1470" s="382"/>
      <c r="D1470" s="382"/>
      <c r="E1470" s="382" t="s">
        <v>12682</v>
      </c>
      <c r="F1470" s="383">
        <v>4.1100000000000003</v>
      </c>
      <c r="G1470" s="382"/>
      <c r="H1470" s="515" t="s">
        <v>12683</v>
      </c>
      <c r="I1470" s="515"/>
      <c r="J1470" s="383">
        <v>18.68</v>
      </c>
    </row>
    <row r="1471" spans="1:10" ht="0.95" customHeight="1" thickTop="1">
      <c r="A1471" s="384"/>
      <c r="B1471" s="384"/>
      <c r="C1471" s="384"/>
      <c r="D1471" s="384"/>
      <c r="E1471" s="384"/>
      <c r="F1471" s="384"/>
      <c r="G1471" s="384"/>
      <c r="H1471" s="384"/>
      <c r="I1471" s="384"/>
      <c r="J1471" s="384"/>
    </row>
    <row r="1472" spans="1:10" ht="18" customHeight="1">
      <c r="A1472" s="364"/>
      <c r="B1472" s="365" t="s">
        <v>12651</v>
      </c>
      <c r="C1472" s="364" t="s">
        <v>12652</v>
      </c>
      <c r="D1472" s="364" t="s">
        <v>12653</v>
      </c>
      <c r="E1472" s="516" t="s">
        <v>12654</v>
      </c>
      <c r="F1472" s="516"/>
      <c r="G1472" s="366" t="s">
        <v>12655</v>
      </c>
      <c r="H1472" s="365" t="s">
        <v>12656</v>
      </c>
      <c r="I1472" s="365" t="s">
        <v>12657</v>
      </c>
      <c r="J1472" s="365" t="s">
        <v>12658</v>
      </c>
    </row>
    <row r="1473" spans="1:10" ht="48" customHeight="1">
      <c r="A1473" s="367" t="s">
        <v>12659</v>
      </c>
      <c r="B1473" s="368" t="s">
        <v>13435</v>
      </c>
      <c r="C1473" s="367" t="s">
        <v>9</v>
      </c>
      <c r="D1473" s="367" t="s">
        <v>4672</v>
      </c>
      <c r="E1473" s="517" t="s">
        <v>12661</v>
      </c>
      <c r="F1473" s="517"/>
      <c r="G1473" s="369" t="s">
        <v>12734</v>
      </c>
      <c r="H1473" s="370">
        <v>1</v>
      </c>
      <c r="I1473" s="371">
        <v>504.68</v>
      </c>
      <c r="J1473" s="371">
        <v>504.68</v>
      </c>
    </row>
    <row r="1474" spans="1:10" ht="24" customHeight="1">
      <c r="A1474" s="372" t="s">
        <v>12662</v>
      </c>
      <c r="B1474" s="373" t="s">
        <v>12771</v>
      </c>
      <c r="C1474" s="372" t="s">
        <v>9</v>
      </c>
      <c r="D1474" s="372" t="s">
        <v>21</v>
      </c>
      <c r="E1474" s="519" t="s">
        <v>12661</v>
      </c>
      <c r="F1474" s="519"/>
      <c r="G1474" s="374" t="s">
        <v>19</v>
      </c>
      <c r="H1474" s="375">
        <v>11.23</v>
      </c>
      <c r="I1474" s="376">
        <v>14.02</v>
      </c>
      <c r="J1474" s="376">
        <v>157.44</v>
      </c>
    </row>
    <row r="1475" spans="1:10" ht="24" customHeight="1">
      <c r="A1475" s="377" t="s">
        <v>12664</v>
      </c>
      <c r="B1475" s="378" t="s">
        <v>13472</v>
      </c>
      <c r="C1475" s="377" t="s">
        <v>9</v>
      </c>
      <c r="D1475" s="377" t="s">
        <v>13473</v>
      </c>
      <c r="E1475" s="518" t="s">
        <v>12693</v>
      </c>
      <c r="F1475" s="518"/>
      <c r="G1475" s="379" t="s">
        <v>12734</v>
      </c>
      <c r="H1475" s="380">
        <v>1.1599999999999999</v>
      </c>
      <c r="I1475" s="381">
        <v>74.59</v>
      </c>
      <c r="J1475" s="381">
        <v>86.52</v>
      </c>
    </row>
    <row r="1476" spans="1:10" ht="24" customHeight="1">
      <c r="A1476" s="377" t="s">
        <v>12664</v>
      </c>
      <c r="B1476" s="378" t="s">
        <v>13474</v>
      </c>
      <c r="C1476" s="377" t="s">
        <v>9</v>
      </c>
      <c r="D1476" s="377" t="s">
        <v>13475</v>
      </c>
      <c r="E1476" s="518" t="s">
        <v>12693</v>
      </c>
      <c r="F1476" s="518"/>
      <c r="G1476" s="379" t="s">
        <v>17</v>
      </c>
      <c r="H1476" s="380">
        <v>116.4</v>
      </c>
      <c r="I1476" s="381">
        <v>0.8</v>
      </c>
      <c r="J1476" s="381">
        <v>93.12</v>
      </c>
    </row>
    <row r="1477" spans="1:10" ht="24" customHeight="1">
      <c r="A1477" s="377" t="s">
        <v>12664</v>
      </c>
      <c r="B1477" s="378" t="s">
        <v>13476</v>
      </c>
      <c r="C1477" s="377" t="s">
        <v>9</v>
      </c>
      <c r="D1477" s="377" t="s">
        <v>13477</v>
      </c>
      <c r="E1477" s="518" t="s">
        <v>12693</v>
      </c>
      <c r="F1477" s="518"/>
      <c r="G1477" s="379" t="s">
        <v>17</v>
      </c>
      <c r="H1477" s="380">
        <v>261.89</v>
      </c>
      <c r="I1477" s="381">
        <v>0.64</v>
      </c>
      <c r="J1477" s="381">
        <v>167.6</v>
      </c>
    </row>
    <row r="1478" spans="1:10" ht="25.5">
      <c r="A1478" s="382"/>
      <c r="B1478" s="382"/>
      <c r="C1478" s="382"/>
      <c r="D1478" s="382"/>
      <c r="E1478" s="382" t="s">
        <v>12679</v>
      </c>
      <c r="F1478" s="383">
        <v>62.963164185591658</v>
      </c>
      <c r="G1478" s="382" t="s">
        <v>12680</v>
      </c>
      <c r="H1478" s="383">
        <v>52.93</v>
      </c>
      <c r="I1478" s="382" t="s">
        <v>12681</v>
      </c>
      <c r="J1478" s="383">
        <v>115.89</v>
      </c>
    </row>
    <row r="1479" spans="1:10" ht="13.5" thickBot="1">
      <c r="A1479" s="382"/>
      <c r="B1479" s="382"/>
      <c r="C1479" s="382"/>
      <c r="D1479" s="382"/>
      <c r="E1479" s="382" t="s">
        <v>12682</v>
      </c>
      <c r="F1479" s="383">
        <v>142.52000000000001</v>
      </c>
      <c r="G1479" s="382"/>
      <c r="H1479" s="515" t="s">
        <v>12683</v>
      </c>
      <c r="I1479" s="515"/>
      <c r="J1479" s="383">
        <v>647.20000000000005</v>
      </c>
    </row>
    <row r="1480" spans="1:10" ht="0.95" customHeight="1" thickTop="1">
      <c r="A1480" s="384"/>
      <c r="B1480" s="384"/>
      <c r="C1480" s="384"/>
      <c r="D1480" s="384"/>
      <c r="E1480" s="384"/>
      <c r="F1480" s="384"/>
      <c r="G1480" s="384"/>
      <c r="H1480" s="384"/>
      <c r="I1480" s="384"/>
      <c r="J1480" s="384"/>
    </row>
    <row r="1481" spans="1:10" ht="18" customHeight="1">
      <c r="A1481" s="364"/>
      <c r="B1481" s="365" t="s">
        <v>12651</v>
      </c>
      <c r="C1481" s="364" t="s">
        <v>12652</v>
      </c>
      <c r="D1481" s="364" t="s">
        <v>12653</v>
      </c>
      <c r="E1481" s="516" t="s">
        <v>12654</v>
      </c>
      <c r="F1481" s="516"/>
      <c r="G1481" s="366" t="s">
        <v>12655</v>
      </c>
      <c r="H1481" s="365" t="s">
        <v>12656</v>
      </c>
      <c r="I1481" s="365" t="s">
        <v>12657</v>
      </c>
      <c r="J1481" s="365" t="s">
        <v>12658</v>
      </c>
    </row>
    <row r="1482" spans="1:10" ht="48" customHeight="1">
      <c r="A1482" s="367" t="s">
        <v>12659</v>
      </c>
      <c r="B1482" s="368" t="s">
        <v>12887</v>
      </c>
      <c r="C1482" s="367" t="s">
        <v>9</v>
      </c>
      <c r="D1482" s="367" t="s">
        <v>4674</v>
      </c>
      <c r="E1482" s="517" t="s">
        <v>12661</v>
      </c>
      <c r="F1482" s="517"/>
      <c r="G1482" s="369" t="s">
        <v>12734</v>
      </c>
      <c r="H1482" s="370">
        <v>1</v>
      </c>
      <c r="I1482" s="371">
        <v>500.76</v>
      </c>
      <c r="J1482" s="371">
        <v>500.76</v>
      </c>
    </row>
    <row r="1483" spans="1:10" ht="24" customHeight="1">
      <c r="A1483" s="372" t="s">
        <v>12662</v>
      </c>
      <c r="B1483" s="373" t="s">
        <v>12771</v>
      </c>
      <c r="C1483" s="372" t="s">
        <v>9</v>
      </c>
      <c r="D1483" s="372" t="s">
        <v>21</v>
      </c>
      <c r="E1483" s="519" t="s">
        <v>12661</v>
      </c>
      <c r="F1483" s="519"/>
      <c r="G1483" s="374" t="s">
        <v>19</v>
      </c>
      <c r="H1483" s="375">
        <v>11.1</v>
      </c>
      <c r="I1483" s="376">
        <v>14.02</v>
      </c>
      <c r="J1483" s="376">
        <v>155.62</v>
      </c>
    </row>
    <row r="1484" spans="1:10" ht="24" customHeight="1">
      <c r="A1484" s="377" t="s">
        <v>12664</v>
      </c>
      <c r="B1484" s="378" t="s">
        <v>13472</v>
      </c>
      <c r="C1484" s="377" t="s">
        <v>9</v>
      </c>
      <c r="D1484" s="377" t="s">
        <v>13473</v>
      </c>
      <c r="E1484" s="518" t="s">
        <v>12693</v>
      </c>
      <c r="F1484" s="518"/>
      <c r="G1484" s="379" t="s">
        <v>12734</v>
      </c>
      <c r="H1484" s="380">
        <v>1.1399999999999999</v>
      </c>
      <c r="I1484" s="381">
        <v>74.59</v>
      </c>
      <c r="J1484" s="381">
        <v>85.03</v>
      </c>
    </row>
    <row r="1485" spans="1:10" ht="24" customHeight="1">
      <c r="A1485" s="377" t="s">
        <v>12664</v>
      </c>
      <c r="B1485" s="378" t="s">
        <v>13474</v>
      </c>
      <c r="C1485" s="377" t="s">
        <v>9</v>
      </c>
      <c r="D1485" s="377" t="s">
        <v>13475</v>
      </c>
      <c r="E1485" s="518" t="s">
        <v>12693</v>
      </c>
      <c r="F1485" s="518"/>
      <c r="G1485" s="379" t="s">
        <v>17</v>
      </c>
      <c r="H1485" s="380">
        <v>171.13</v>
      </c>
      <c r="I1485" s="381">
        <v>0.8</v>
      </c>
      <c r="J1485" s="381">
        <v>136.9</v>
      </c>
    </row>
    <row r="1486" spans="1:10" ht="24" customHeight="1">
      <c r="A1486" s="377" t="s">
        <v>12664</v>
      </c>
      <c r="B1486" s="378" t="s">
        <v>13476</v>
      </c>
      <c r="C1486" s="377" t="s">
        <v>9</v>
      </c>
      <c r="D1486" s="377" t="s">
        <v>13477</v>
      </c>
      <c r="E1486" s="518" t="s">
        <v>12693</v>
      </c>
      <c r="F1486" s="518"/>
      <c r="G1486" s="379" t="s">
        <v>17</v>
      </c>
      <c r="H1486" s="380">
        <v>192.52</v>
      </c>
      <c r="I1486" s="381">
        <v>0.64</v>
      </c>
      <c r="J1486" s="381">
        <v>123.21</v>
      </c>
    </row>
    <row r="1487" spans="1:10" ht="25.5">
      <c r="A1487" s="382"/>
      <c r="B1487" s="382"/>
      <c r="C1487" s="382"/>
      <c r="D1487" s="382"/>
      <c r="E1487" s="382" t="s">
        <v>12679</v>
      </c>
      <c r="F1487" s="383">
        <v>62.235140714984247</v>
      </c>
      <c r="G1487" s="382" t="s">
        <v>12680</v>
      </c>
      <c r="H1487" s="383">
        <v>52.31</v>
      </c>
      <c r="I1487" s="382" t="s">
        <v>12681</v>
      </c>
      <c r="J1487" s="383">
        <v>114.55</v>
      </c>
    </row>
    <row r="1488" spans="1:10" ht="13.5" thickBot="1">
      <c r="A1488" s="382"/>
      <c r="B1488" s="382"/>
      <c r="C1488" s="382"/>
      <c r="D1488" s="382"/>
      <c r="E1488" s="382" t="s">
        <v>12682</v>
      </c>
      <c r="F1488" s="383">
        <v>141.41</v>
      </c>
      <c r="G1488" s="382"/>
      <c r="H1488" s="515" t="s">
        <v>12683</v>
      </c>
      <c r="I1488" s="515"/>
      <c r="J1488" s="383">
        <v>642.16999999999996</v>
      </c>
    </row>
    <row r="1489" spans="1:10" ht="0.95" customHeight="1" thickTop="1">
      <c r="A1489" s="384"/>
      <c r="B1489" s="384"/>
      <c r="C1489" s="384"/>
      <c r="D1489" s="384"/>
      <c r="E1489" s="384"/>
      <c r="F1489" s="384"/>
      <c r="G1489" s="384"/>
      <c r="H1489" s="384"/>
      <c r="I1489" s="384"/>
      <c r="J1489" s="384"/>
    </row>
    <row r="1490" spans="1:10" ht="18" customHeight="1">
      <c r="A1490" s="364"/>
      <c r="B1490" s="365" t="s">
        <v>12651</v>
      </c>
      <c r="C1490" s="364" t="s">
        <v>12652</v>
      </c>
      <c r="D1490" s="364" t="s">
        <v>12653</v>
      </c>
      <c r="E1490" s="516" t="s">
        <v>12654</v>
      </c>
      <c r="F1490" s="516"/>
      <c r="G1490" s="366" t="s">
        <v>12655</v>
      </c>
      <c r="H1490" s="365" t="s">
        <v>12656</v>
      </c>
      <c r="I1490" s="365" t="s">
        <v>12657</v>
      </c>
      <c r="J1490" s="365" t="s">
        <v>12658</v>
      </c>
    </row>
    <row r="1491" spans="1:10" ht="48" customHeight="1">
      <c r="A1491" s="367" t="s">
        <v>12659</v>
      </c>
      <c r="B1491" s="368" t="s">
        <v>12858</v>
      </c>
      <c r="C1491" s="367" t="s">
        <v>9</v>
      </c>
      <c r="D1491" s="367" t="s">
        <v>4608</v>
      </c>
      <c r="E1491" s="517" t="s">
        <v>12661</v>
      </c>
      <c r="F1491" s="517"/>
      <c r="G1491" s="369" t="s">
        <v>12734</v>
      </c>
      <c r="H1491" s="370">
        <v>1</v>
      </c>
      <c r="I1491" s="371">
        <v>411.36</v>
      </c>
      <c r="J1491" s="371">
        <v>411.36</v>
      </c>
    </row>
    <row r="1492" spans="1:10" ht="48" customHeight="1">
      <c r="A1492" s="372" t="s">
        <v>12662</v>
      </c>
      <c r="B1492" s="373" t="s">
        <v>13478</v>
      </c>
      <c r="C1492" s="372" t="s">
        <v>9</v>
      </c>
      <c r="D1492" s="372" t="s">
        <v>1110</v>
      </c>
      <c r="E1492" s="519" t="s">
        <v>12730</v>
      </c>
      <c r="F1492" s="519"/>
      <c r="G1492" s="374" t="s">
        <v>32</v>
      </c>
      <c r="H1492" s="375">
        <v>1.05</v>
      </c>
      <c r="I1492" s="376">
        <v>1.68</v>
      </c>
      <c r="J1492" s="376">
        <v>1.76</v>
      </c>
    </row>
    <row r="1493" spans="1:10" ht="48" customHeight="1">
      <c r="A1493" s="372" t="s">
        <v>12662</v>
      </c>
      <c r="B1493" s="373" t="s">
        <v>13479</v>
      </c>
      <c r="C1493" s="372" t="s">
        <v>9</v>
      </c>
      <c r="D1493" s="372" t="s">
        <v>1111</v>
      </c>
      <c r="E1493" s="519" t="s">
        <v>12730</v>
      </c>
      <c r="F1493" s="519"/>
      <c r="G1493" s="374" t="s">
        <v>47</v>
      </c>
      <c r="H1493" s="375">
        <v>3.45</v>
      </c>
      <c r="I1493" s="376">
        <v>0.34</v>
      </c>
      <c r="J1493" s="376">
        <v>1.17</v>
      </c>
    </row>
    <row r="1494" spans="1:10" ht="24" customHeight="1">
      <c r="A1494" s="372" t="s">
        <v>12662</v>
      </c>
      <c r="B1494" s="373" t="s">
        <v>13480</v>
      </c>
      <c r="C1494" s="372" t="s">
        <v>9</v>
      </c>
      <c r="D1494" s="372" t="s">
        <v>1059</v>
      </c>
      <c r="E1494" s="519" t="s">
        <v>12661</v>
      </c>
      <c r="F1494" s="519"/>
      <c r="G1494" s="374" t="s">
        <v>19</v>
      </c>
      <c r="H1494" s="375">
        <v>4.5</v>
      </c>
      <c r="I1494" s="376">
        <v>12.73</v>
      </c>
      <c r="J1494" s="376">
        <v>57.28</v>
      </c>
    </row>
    <row r="1495" spans="1:10" ht="24" customHeight="1">
      <c r="A1495" s="377" t="s">
        <v>12664</v>
      </c>
      <c r="B1495" s="378" t="s">
        <v>13472</v>
      </c>
      <c r="C1495" s="377" t="s">
        <v>9</v>
      </c>
      <c r="D1495" s="377" t="s">
        <v>13473</v>
      </c>
      <c r="E1495" s="518" t="s">
        <v>12693</v>
      </c>
      <c r="F1495" s="518"/>
      <c r="G1495" s="379" t="s">
        <v>12734</v>
      </c>
      <c r="H1495" s="380">
        <v>1.1599999999999999</v>
      </c>
      <c r="I1495" s="381">
        <v>74.59</v>
      </c>
      <c r="J1495" s="381">
        <v>86.52</v>
      </c>
    </row>
    <row r="1496" spans="1:10" ht="24" customHeight="1">
      <c r="A1496" s="377" t="s">
        <v>12664</v>
      </c>
      <c r="B1496" s="378" t="s">
        <v>13474</v>
      </c>
      <c r="C1496" s="377" t="s">
        <v>9</v>
      </c>
      <c r="D1496" s="377" t="s">
        <v>13475</v>
      </c>
      <c r="E1496" s="518" t="s">
        <v>12693</v>
      </c>
      <c r="F1496" s="518"/>
      <c r="G1496" s="379" t="s">
        <v>17</v>
      </c>
      <c r="H1496" s="380">
        <v>174.1</v>
      </c>
      <c r="I1496" s="381">
        <v>0.8</v>
      </c>
      <c r="J1496" s="381">
        <v>139.28</v>
      </c>
    </row>
    <row r="1497" spans="1:10" ht="24" customHeight="1">
      <c r="A1497" s="377" t="s">
        <v>12664</v>
      </c>
      <c r="B1497" s="378" t="s">
        <v>13476</v>
      </c>
      <c r="C1497" s="377" t="s">
        <v>9</v>
      </c>
      <c r="D1497" s="377" t="s">
        <v>13477</v>
      </c>
      <c r="E1497" s="518" t="s">
        <v>12693</v>
      </c>
      <c r="F1497" s="518"/>
      <c r="G1497" s="379" t="s">
        <v>17</v>
      </c>
      <c r="H1497" s="380">
        <v>195.86</v>
      </c>
      <c r="I1497" s="381">
        <v>0.64</v>
      </c>
      <c r="J1497" s="381">
        <v>125.35</v>
      </c>
    </row>
    <row r="1498" spans="1:10" ht="25.5">
      <c r="A1498" s="382"/>
      <c r="B1498" s="382"/>
      <c r="C1498" s="382"/>
      <c r="D1498" s="382"/>
      <c r="E1498" s="382" t="s">
        <v>12679</v>
      </c>
      <c r="F1498" s="383">
        <v>23.981310442247093</v>
      </c>
      <c r="G1498" s="382" t="s">
        <v>12680</v>
      </c>
      <c r="H1498" s="383">
        <v>20.16</v>
      </c>
      <c r="I1498" s="382" t="s">
        <v>12681</v>
      </c>
      <c r="J1498" s="383">
        <v>44.14</v>
      </c>
    </row>
    <row r="1499" spans="1:10" ht="13.5" thickBot="1">
      <c r="A1499" s="382"/>
      <c r="B1499" s="382"/>
      <c r="C1499" s="382"/>
      <c r="D1499" s="382"/>
      <c r="E1499" s="382" t="s">
        <v>12682</v>
      </c>
      <c r="F1499" s="383">
        <v>116.16</v>
      </c>
      <c r="G1499" s="382"/>
      <c r="H1499" s="515" t="s">
        <v>12683</v>
      </c>
      <c r="I1499" s="515"/>
      <c r="J1499" s="383">
        <v>527.52</v>
      </c>
    </row>
    <row r="1500" spans="1:10" ht="0.95" customHeight="1" thickTop="1">
      <c r="A1500" s="384"/>
      <c r="B1500" s="384"/>
      <c r="C1500" s="384"/>
      <c r="D1500" s="384"/>
      <c r="E1500" s="384"/>
      <c r="F1500" s="384"/>
      <c r="G1500" s="384"/>
      <c r="H1500" s="384"/>
      <c r="I1500" s="384"/>
      <c r="J1500" s="384"/>
    </row>
    <row r="1501" spans="1:10" ht="18" customHeight="1">
      <c r="A1501" s="364"/>
      <c r="B1501" s="365" t="s">
        <v>12651</v>
      </c>
      <c r="C1501" s="364" t="s">
        <v>12652</v>
      </c>
      <c r="D1501" s="364" t="s">
        <v>12653</v>
      </c>
      <c r="E1501" s="516" t="s">
        <v>12654</v>
      </c>
      <c r="F1501" s="516"/>
      <c r="G1501" s="366" t="s">
        <v>12655</v>
      </c>
      <c r="H1501" s="365" t="s">
        <v>12656</v>
      </c>
      <c r="I1501" s="365" t="s">
        <v>12657</v>
      </c>
      <c r="J1501" s="365" t="s">
        <v>12658</v>
      </c>
    </row>
    <row r="1502" spans="1:10" ht="36" customHeight="1">
      <c r="A1502" s="367" t="s">
        <v>12659</v>
      </c>
      <c r="B1502" s="368" t="s">
        <v>12869</v>
      </c>
      <c r="C1502" s="367" t="s">
        <v>9</v>
      </c>
      <c r="D1502" s="367" t="s">
        <v>4622</v>
      </c>
      <c r="E1502" s="517" t="s">
        <v>12661</v>
      </c>
      <c r="F1502" s="517"/>
      <c r="G1502" s="369" t="s">
        <v>12734</v>
      </c>
      <c r="H1502" s="370">
        <v>1</v>
      </c>
      <c r="I1502" s="371">
        <v>403.42</v>
      </c>
      <c r="J1502" s="371">
        <v>403.42</v>
      </c>
    </row>
    <row r="1503" spans="1:10" ht="48" customHeight="1">
      <c r="A1503" s="372" t="s">
        <v>12662</v>
      </c>
      <c r="B1503" s="373" t="s">
        <v>13478</v>
      </c>
      <c r="C1503" s="372" t="s">
        <v>9</v>
      </c>
      <c r="D1503" s="372" t="s">
        <v>1110</v>
      </c>
      <c r="E1503" s="519" t="s">
        <v>12730</v>
      </c>
      <c r="F1503" s="519"/>
      <c r="G1503" s="374" t="s">
        <v>32</v>
      </c>
      <c r="H1503" s="375">
        <v>1.01</v>
      </c>
      <c r="I1503" s="376">
        <v>1.68</v>
      </c>
      <c r="J1503" s="376">
        <v>1.69</v>
      </c>
    </row>
    <row r="1504" spans="1:10" ht="48" customHeight="1">
      <c r="A1504" s="372" t="s">
        <v>12662</v>
      </c>
      <c r="B1504" s="373" t="s">
        <v>13479</v>
      </c>
      <c r="C1504" s="372" t="s">
        <v>9</v>
      </c>
      <c r="D1504" s="372" t="s">
        <v>1111</v>
      </c>
      <c r="E1504" s="519" t="s">
        <v>12730</v>
      </c>
      <c r="F1504" s="519"/>
      <c r="G1504" s="374" t="s">
        <v>47</v>
      </c>
      <c r="H1504" s="375">
        <v>3.31</v>
      </c>
      <c r="I1504" s="376">
        <v>0.34</v>
      </c>
      <c r="J1504" s="376">
        <v>1.1200000000000001</v>
      </c>
    </row>
    <row r="1505" spans="1:10" ht="24" customHeight="1">
      <c r="A1505" s="372" t="s">
        <v>12662</v>
      </c>
      <c r="B1505" s="373" t="s">
        <v>13480</v>
      </c>
      <c r="C1505" s="372" t="s">
        <v>9</v>
      </c>
      <c r="D1505" s="372" t="s">
        <v>1059</v>
      </c>
      <c r="E1505" s="519" t="s">
        <v>12661</v>
      </c>
      <c r="F1505" s="519"/>
      <c r="G1505" s="374" t="s">
        <v>19</v>
      </c>
      <c r="H1505" s="375">
        <v>4.32</v>
      </c>
      <c r="I1505" s="376">
        <v>12.73</v>
      </c>
      <c r="J1505" s="376">
        <v>54.99</v>
      </c>
    </row>
    <row r="1506" spans="1:10" ht="24" customHeight="1">
      <c r="A1506" s="377" t="s">
        <v>12664</v>
      </c>
      <c r="B1506" s="378" t="s">
        <v>13481</v>
      </c>
      <c r="C1506" s="377" t="s">
        <v>9</v>
      </c>
      <c r="D1506" s="377" t="s">
        <v>13482</v>
      </c>
      <c r="E1506" s="518" t="s">
        <v>12693</v>
      </c>
      <c r="F1506" s="518"/>
      <c r="G1506" s="379" t="s">
        <v>12734</v>
      </c>
      <c r="H1506" s="380">
        <v>0.95</v>
      </c>
      <c r="I1506" s="381">
        <v>76.5</v>
      </c>
      <c r="J1506" s="381">
        <v>72.67</v>
      </c>
    </row>
    <row r="1507" spans="1:10" ht="24" customHeight="1">
      <c r="A1507" s="377" t="s">
        <v>12664</v>
      </c>
      <c r="B1507" s="378" t="s">
        <v>13476</v>
      </c>
      <c r="C1507" s="377" t="s">
        <v>9</v>
      </c>
      <c r="D1507" s="377" t="s">
        <v>13477</v>
      </c>
      <c r="E1507" s="518" t="s">
        <v>12693</v>
      </c>
      <c r="F1507" s="518"/>
      <c r="G1507" s="379" t="s">
        <v>17</v>
      </c>
      <c r="H1507" s="380">
        <v>426.49</v>
      </c>
      <c r="I1507" s="381">
        <v>0.64</v>
      </c>
      <c r="J1507" s="381">
        <v>272.95</v>
      </c>
    </row>
    <row r="1508" spans="1:10" ht="25.5">
      <c r="A1508" s="382"/>
      <c r="B1508" s="382"/>
      <c r="C1508" s="382"/>
      <c r="D1508" s="382"/>
      <c r="E1508" s="382" t="s">
        <v>12679</v>
      </c>
      <c r="F1508" s="383">
        <v>23.019667499728349</v>
      </c>
      <c r="G1508" s="382" t="s">
        <v>12680</v>
      </c>
      <c r="H1508" s="383">
        <v>19.350000000000001</v>
      </c>
      <c r="I1508" s="382" t="s">
        <v>12681</v>
      </c>
      <c r="J1508" s="383">
        <v>42.37</v>
      </c>
    </row>
    <row r="1509" spans="1:10" ht="13.5" thickBot="1">
      <c r="A1509" s="382"/>
      <c r="B1509" s="382"/>
      <c r="C1509" s="382"/>
      <c r="D1509" s="382"/>
      <c r="E1509" s="382" t="s">
        <v>12682</v>
      </c>
      <c r="F1509" s="383">
        <v>113.92</v>
      </c>
      <c r="G1509" s="382"/>
      <c r="H1509" s="515" t="s">
        <v>12683</v>
      </c>
      <c r="I1509" s="515"/>
      <c r="J1509" s="383">
        <v>517.34</v>
      </c>
    </row>
    <row r="1510" spans="1:10" ht="0.95" customHeight="1" thickTop="1">
      <c r="A1510" s="384"/>
      <c r="B1510" s="384"/>
      <c r="C1510" s="384"/>
      <c r="D1510" s="384"/>
      <c r="E1510" s="384"/>
      <c r="F1510" s="384"/>
      <c r="G1510" s="384"/>
      <c r="H1510" s="384"/>
      <c r="I1510" s="384"/>
      <c r="J1510" s="384"/>
    </row>
    <row r="1511" spans="1:10" ht="18" customHeight="1">
      <c r="A1511" s="364"/>
      <c r="B1511" s="365" t="s">
        <v>12651</v>
      </c>
      <c r="C1511" s="364" t="s">
        <v>12652</v>
      </c>
      <c r="D1511" s="364" t="s">
        <v>12653</v>
      </c>
      <c r="E1511" s="516" t="s">
        <v>12654</v>
      </c>
      <c r="F1511" s="516"/>
      <c r="G1511" s="366" t="s">
        <v>12655</v>
      </c>
      <c r="H1511" s="365" t="s">
        <v>12656</v>
      </c>
      <c r="I1511" s="365" t="s">
        <v>12657</v>
      </c>
      <c r="J1511" s="365" t="s">
        <v>12658</v>
      </c>
    </row>
    <row r="1512" spans="1:10" ht="36" customHeight="1">
      <c r="A1512" s="367" t="s">
        <v>12659</v>
      </c>
      <c r="B1512" s="368" t="s">
        <v>13173</v>
      </c>
      <c r="C1512" s="367" t="s">
        <v>9</v>
      </c>
      <c r="D1512" s="367" t="s">
        <v>4725</v>
      </c>
      <c r="E1512" s="517" t="s">
        <v>12661</v>
      </c>
      <c r="F1512" s="517"/>
      <c r="G1512" s="369" t="s">
        <v>12734</v>
      </c>
      <c r="H1512" s="370">
        <v>1</v>
      </c>
      <c r="I1512" s="371">
        <v>547.29999999999995</v>
      </c>
      <c r="J1512" s="371">
        <v>547.29999999999995</v>
      </c>
    </row>
    <row r="1513" spans="1:10" ht="48" customHeight="1">
      <c r="A1513" s="372" t="s">
        <v>12662</v>
      </c>
      <c r="B1513" s="373" t="s">
        <v>13478</v>
      </c>
      <c r="C1513" s="372" t="s">
        <v>9</v>
      </c>
      <c r="D1513" s="372" t="s">
        <v>1110</v>
      </c>
      <c r="E1513" s="519" t="s">
        <v>12730</v>
      </c>
      <c r="F1513" s="519"/>
      <c r="G1513" s="374" t="s">
        <v>32</v>
      </c>
      <c r="H1513" s="375">
        <v>0.87</v>
      </c>
      <c r="I1513" s="376">
        <v>1.68</v>
      </c>
      <c r="J1513" s="376">
        <v>1.46</v>
      </c>
    </row>
    <row r="1514" spans="1:10" ht="48" customHeight="1">
      <c r="A1514" s="372" t="s">
        <v>12662</v>
      </c>
      <c r="B1514" s="373" t="s">
        <v>13479</v>
      </c>
      <c r="C1514" s="372" t="s">
        <v>9</v>
      </c>
      <c r="D1514" s="372" t="s">
        <v>1111</v>
      </c>
      <c r="E1514" s="519" t="s">
        <v>12730</v>
      </c>
      <c r="F1514" s="519"/>
      <c r="G1514" s="374" t="s">
        <v>47</v>
      </c>
      <c r="H1514" s="375">
        <v>2.88</v>
      </c>
      <c r="I1514" s="376">
        <v>0.34</v>
      </c>
      <c r="J1514" s="376">
        <v>0.97</v>
      </c>
    </row>
    <row r="1515" spans="1:10" ht="24" customHeight="1">
      <c r="A1515" s="372" t="s">
        <v>12662</v>
      </c>
      <c r="B1515" s="373" t="s">
        <v>13480</v>
      </c>
      <c r="C1515" s="372" t="s">
        <v>9</v>
      </c>
      <c r="D1515" s="372" t="s">
        <v>1059</v>
      </c>
      <c r="E1515" s="519" t="s">
        <v>12661</v>
      </c>
      <c r="F1515" s="519"/>
      <c r="G1515" s="374" t="s">
        <v>19</v>
      </c>
      <c r="H1515" s="375">
        <v>3.75</v>
      </c>
      <c r="I1515" s="376">
        <v>12.73</v>
      </c>
      <c r="J1515" s="376">
        <v>47.73</v>
      </c>
    </row>
    <row r="1516" spans="1:10" ht="36" customHeight="1">
      <c r="A1516" s="377" t="s">
        <v>12664</v>
      </c>
      <c r="B1516" s="378" t="s">
        <v>13483</v>
      </c>
      <c r="C1516" s="377" t="s">
        <v>9</v>
      </c>
      <c r="D1516" s="377" t="s">
        <v>13484</v>
      </c>
      <c r="E1516" s="518" t="s">
        <v>12693</v>
      </c>
      <c r="F1516" s="518"/>
      <c r="G1516" s="379" t="s">
        <v>44</v>
      </c>
      <c r="H1516" s="380">
        <v>19.440000000000001</v>
      </c>
      <c r="I1516" s="381">
        <v>5.43</v>
      </c>
      <c r="J1516" s="381">
        <v>105.55</v>
      </c>
    </row>
    <row r="1517" spans="1:10" ht="24" customHeight="1">
      <c r="A1517" s="377" t="s">
        <v>12664</v>
      </c>
      <c r="B1517" s="378" t="s">
        <v>13472</v>
      </c>
      <c r="C1517" s="377" t="s">
        <v>9</v>
      </c>
      <c r="D1517" s="377" t="s">
        <v>13473</v>
      </c>
      <c r="E1517" s="518" t="s">
        <v>12693</v>
      </c>
      <c r="F1517" s="518"/>
      <c r="G1517" s="379" t="s">
        <v>12734</v>
      </c>
      <c r="H1517" s="380">
        <v>1.08</v>
      </c>
      <c r="I1517" s="381">
        <v>74.59</v>
      </c>
      <c r="J1517" s="381">
        <v>80.55</v>
      </c>
    </row>
    <row r="1518" spans="1:10" ht="24" customHeight="1">
      <c r="A1518" s="377" t="s">
        <v>12664</v>
      </c>
      <c r="B1518" s="378" t="s">
        <v>13476</v>
      </c>
      <c r="C1518" s="377" t="s">
        <v>9</v>
      </c>
      <c r="D1518" s="377" t="s">
        <v>13477</v>
      </c>
      <c r="E1518" s="518" t="s">
        <v>12693</v>
      </c>
      <c r="F1518" s="518"/>
      <c r="G1518" s="379" t="s">
        <v>17</v>
      </c>
      <c r="H1518" s="380">
        <v>486</v>
      </c>
      <c r="I1518" s="381">
        <v>0.64</v>
      </c>
      <c r="J1518" s="381">
        <v>311.04000000000002</v>
      </c>
    </row>
    <row r="1519" spans="1:10" ht="25.5">
      <c r="A1519" s="382"/>
      <c r="B1519" s="382"/>
      <c r="C1519" s="382"/>
      <c r="D1519" s="382"/>
      <c r="E1519" s="382" t="s">
        <v>12679</v>
      </c>
      <c r="F1519" s="383">
        <v>19.982614364881016</v>
      </c>
      <c r="G1519" s="382" t="s">
        <v>12680</v>
      </c>
      <c r="H1519" s="383">
        <v>16.8</v>
      </c>
      <c r="I1519" s="382" t="s">
        <v>12681</v>
      </c>
      <c r="J1519" s="383">
        <v>36.78</v>
      </c>
    </row>
    <row r="1520" spans="1:10" ht="13.5" thickBot="1">
      <c r="A1520" s="382"/>
      <c r="B1520" s="382"/>
      <c r="C1520" s="382"/>
      <c r="D1520" s="382"/>
      <c r="E1520" s="382" t="s">
        <v>12682</v>
      </c>
      <c r="F1520" s="383">
        <v>154.55000000000001</v>
      </c>
      <c r="G1520" s="382"/>
      <c r="H1520" s="515" t="s">
        <v>12683</v>
      </c>
      <c r="I1520" s="515"/>
      <c r="J1520" s="383">
        <v>701.85</v>
      </c>
    </row>
    <row r="1521" spans="1:10" ht="0.95" customHeight="1" thickTop="1">
      <c r="A1521" s="384"/>
      <c r="B1521" s="384"/>
      <c r="C1521" s="384"/>
      <c r="D1521" s="384"/>
      <c r="E1521" s="384"/>
      <c r="F1521" s="384"/>
      <c r="G1521" s="384"/>
      <c r="H1521" s="384"/>
      <c r="I1521" s="384"/>
      <c r="J1521" s="384"/>
    </row>
    <row r="1522" spans="1:10" ht="18" customHeight="1">
      <c r="A1522" s="364"/>
      <c r="B1522" s="365" t="s">
        <v>12651</v>
      </c>
      <c r="C1522" s="364" t="s">
        <v>12652</v>
      </c>
      <c r="D1522" s="364" t="s">
        <v>12653</v>
      </c>
      <c r="E1522" s="516" t="s">
        <v>12654</v>
      </c>
      <c r="F1522" s="516"/>
      <c r="G1522" s="366" t="s">
        <v>12655</v>
      </c>
      <c r="H1522" s="365" t="s">
        <v>12656</v>
      </c>
      <c r="I1522" s="365" t="s">
        <v>12657</v>
      </c>
      <c r="J1522" s="365" t="s">
        <v>12658</v>
      </c>
    </row>
    <row r="1523" spans="1:10" ht="24" customHeight="1">
      <c r="A1523" s="367" t="s">
        <v>12659</v>
      </c>
      <c r="B1523" s="368" t="s">
        <v>13355</v>
      </c>
      <c r="C1523" s="367" t="s">
        <v>9</v>
      </c>
      <c r="D1523" s="367" t="s">
        <v>4712</v>
      </c>
      <c r="E1523" s="517" t="s">
        <v>12661</v>
      </c>
      <c r="F1523" s="517"/>
      <c r="G1523" s="369" t="s">
        <v>12734</v>
      </c>
      <c r="H1523" s="370">
        <v>1</v>
      </c>
      <c r="I1523" s="371">
        <v>509.05</v>
      </c>
      <c r="J1523" s="371">
        <v>509.05</v>
      </c>
    </row>
    <row r="1524" spans="1:10" ht="24" customHeight="1">
      <c r="A1524" s="372" t="s">
        <v>12662</v>
      </c>
      <c r="B1524" s="373" t="s">
        <v>12771</v>
      </c>
      <c r="C1524" s="372" t="s">
        <v>9</v>
      </c>
      <c r="D1524" s="372" t="s">
        <v>21</v>
      </c>
      <c r="E1524" s="519" t="s">
        <v>12661</v>
      </c>
      <c r="F1524" s="519"/>
      <c r="G1524" s="374" t="s">
        <v>19</v>
      </c>
      <c r="H1524" s="375">
        <v>8.57</v>
      </c>
      <c r="I1524" s="376">
        <v>14.02</v>
      </c>
      <c r="J1524" s="376">
        <v>120.15</v>
      </c>
    </row>
    <row r="1525" spans="1:10" ht="24" customHeight="1">
      <c r="A1525" s="377" t="s">
        <v>12664</v>
      </c>
      <c r="B1525" s="378" t="s">
        <v>13472</v>
      </c>
      <c r="C1525" s="377" t="s">
        <v>9</v>
      </c>
      <c r="D1525" s="377" t="s">
        <v>13473</v>
      </c>
      <c r="E1525" s="518" t="s">
        <v>12693</v>
      </c>
      <c r="F1525" s="518"/>
      <c r="G1525" s="379" t="s">
        <v>12734</v>
      </c>
      <c r="H1525" s="380">
        <v>1.07</v>
      </c>
      <c r="I1525" s="381">
        <v>74.59</v>
      </c>
      <c r="J1525" s="381">
        <v>79.81</v>
      </c>
    </row>
    <row r="1526" spans="1:10" ht="24" customHeight="1">
      <c r="A1526" s="377" t="s">
        <v>12664</v>
      </c>
      <c r="B1526" s="378" t="s">
        <v>13476</v>
      </c>
      <c r="C1526" s="377" t="s">
        <v>9</v>
      </c>
      <c r="D1526" s="377" t="s">
        <v>13477</v>
      </c>
      <c r="E1526" s="518" t="s">
        <v>12693</v>
      </c>
      <c r="F1526" s="518"/>
      <c r="G1526" s="379" t="s">
        <v>17</v>
      </c>
      <c r="H1526" s="380">
        <v>482.96</v>
      </c>
      <c r="I1526" s="381">
        <v>0.64</v>
      </c>
      <c r="J1526" s="381">
        <v>309.08999999999997</v>
      </c>
    </row>
    <row r="1527" spans="1:10" ht="25.5">
      <c r="A1527" s="382"/>
      <c r="B1527" s="382"/>
      <c r="C1527" s="382"/>
      <c r="D1527" s="382"/>
      <c r="E1527" s="382" t="s">
        <v>12679</v>
      </c>
      <c r="F1527" s="383">
        <v>48.049549060089099</v>
      </c>
      <c r="G1527" s="382" t="s">
        <v>12680</v>
      </c>
      <c r="H1527" s="383">
        <v>40.39</v>
      </c>
      <c r="I1527" s="382" t="s">
        <v>12681</v>
      </c>
      <c r="J1527" s="383">
        <v>88.44</v>
      </c>
    </row>
    <row r="1528" spans="1:10" ht="13.5" thickBot="1">
      <c r="A1528" s="382"/>
      <c r="B1528" s="382"/>
      <c r="C1528" s="382"/>
      <c r="D1528" s="382"/>
      <c r="E1528" s="382" t="s">
        <v>12682</v>
      </c>
      <c r="F1528" s="383">
        <v>143.75</v>
      </c>
      <c r="G1528" s="382"/>
      <c r="H1528" s="515" t="s">
        <v>12683</v>
      </c>
      <c r="I1528" s="515"/>
      <c r="J1528" s="383">
        <v>652.79999999999995</v>
      </c>
    </row>
    <row r="1529" spans="1:10" ht="0.95" customHeight="1" thickTop="1">
      <c r="A1529" s="384"/>
      <c r="B1529" s="384"/>
      <c r="C1529" s="384"/>
      <c r="D1529" s="384"/>
      <c r="E1529" s="384"/>
      <c r="F1529" s="384"/>
      <c r="G1529" s="384"/>
      <c r="H1529" s="384"/>
      <c r="I1529" s="384"/>
      <c r="J1529" s="384"/>
    </row>
    <row r="1530" spans="1:10" ht="18" customHeight="1">
      <c r="A1530" s="364"/>
      <c r="B1530" s="365" t="s">
        <v>12651</v>
      </c>
      <c r="C1530" s="364" t="s">
        <v>12652</v>
      </c>
      <c r="D1530" s="364" t="s">
        <v>12653</v>
      </c>
      <c r="E1530" s="516" t="s">
        <v>12654</v>
      </c>
      <c r="F1530" s="516"/>
      <c r="G1530" s="366" t="s">
        <v>12655</v>
      </c>
      <c r="H1530" s="365" t="s">
        <v>12656</v>
      </c>
      <c r="I1530" s="365" t="s">
        <v>12657</v>
      </c>
      <c r="J1530" s="365" t="s">
        <v>12658</v>
      </c>
    </row>
    <row r="1531" spans="1:10" ht="36" customHeight="1">
      <c r="A1531" s="367" t="s">
        <v>12659</v>
      </c>
      <c r="B1531" s="368" t="s">
        <v>13284</v>
      </c>
      <c r="C1531" s="367" t="s">
        <v>9</v>
      </c>
      <c r="D1531" s="367" t="s">
        <v>4711</v>
      </c>
      <c r="E1531" s="517" t="s">
        <v>12661</v>
      </c>
      <c r="F1531" s="517"/>
      <c r="G1531" s="369" t="s">
        <v>12734</v>
      </c>
      <c r="H1531" s="370">
        <v>1</v>
      </c>
      <c r="I1531" s="371">
        <v>435.13</v>
      </c>
      <c r="J1531" s="371">
        <v>435.13</v>
      </c>
    </row>
    <row r="1532" spans="1:10" ht="48" customHeight="1">
      <c r="A1532" s="372" t="s">
        <v>12662</v>
      </c>
      <c r="B1532" s="373" t="s">
        <v>13478</v>
      </c>
      <c r="C1532" s="372" t="s">
        <v>9</v>
      </c>
      <c r="D1532" s="372" t="s">
        <v>1110</v>
      </c>
      <c r="E1532" s="519" t="s">
        <v>12730</v>
      </c>
      <c r="F1532" s="519"/>
      <c r="G1532" s="374" t="s">
        <v>32</v>
      </c>
      <c r="H1532" s="375">
        <v>0.8</v>
      </c>
      <c r="I1532" s="376">
        <v>1.68</v>
      </c>
      <c r="J1532" s="376">
        <v>1.34</v>
      </c>
    </row>
    <row r="1533" spans="1:10" ht="48" customHeight="1">
      <c r="A1533" s="372" t="s">
        <v>12662</v>
      </c>
      <c r="B1533" s="373" t="s">
        <v>13479</v>
      </c>
      <c r="C1533" s="372" t="s">
        <v>9</v>
      </c>
      <c r="D1533" s="372" t="s">
        <v>1111</v>
      </c>
      <c r="E1533" s="519" t="s">
        <v>12730</v>
      </c>
      <c r="F1533" s="519"/>
      <c r="G1533" s="374" t="s">
        <v>47</v>
      </c>
      <c r="H1533" s="375">
        <v>2.62</v>
      </c>
      <c r="I1533" s="376">
        <v>0.34</v>
      </c>
      <c r="J1533" s="376">
        <v>0.89</v>
      </c>
    </row>
    <row r="1534" spans="1:10" ht="24" customHeight="1">
      <c r="A1534" s="372" t="s">
        <v>12662</v>
      </c>
      <c r="B1534" s="373" t="s">
        <v>13480</v>
      </c>
      <c r="C1534" s="372" t="s">
        <v>9</v>
      </c>
      <c r="D1534" s="372" t="s">
        <v>1059</v>
      </c>
      <c r="E1534" s="519" t="s">
        <v>12661</v>
      </c>
      <c r="F1534" s="519"/>
      <c r="G1534" s="374" t="s">
        <v>19</v>
      </c>
      <c r="H1534" s="375">
        <v>3.42</v>
      </c>
      <c r="I1534" s="376">
        <v>12.73</v>
      </c>
      <c r="J1534" s="376">
        <v>43.53</v>
      </c>
    </row>
    <row r="1535" spans="1:10" ht="24" customHeight="1">
      <c r="A1535" s="377" t="s">
        <v>12664</v>
      </c>
      <c r="B1535" s="378" t="s">
        <v>13472</v>
      </c>
      <c r="C1535" s="377" t="s">
        <v>9</v>
      </c>
      <c r="D1535" s="377" t="s">
        <v>13473</v>
      </c>
      <c r="E1535" s="518" t="s">
        <v>12693</v>
      </c>
      <c r="F1535" s="518"/>
      <c r="G1535" s="379" t="s">
        <v>12734</v>
      </c>
      <c r="H1535" s="380">
        <v>1.07</v>
      </c>
      <c r="I1535" s="381">
        <v>74.59</v>
      </c>
      <c r="J1535" s="381">
        <v>79.81</v>
      </c>
    </row>
    <row r="1536" spans="1:10" ht="24" customHeight="1">
      <c r="A1536" s="377" t="s">
        <v>12664</v>
      </c>
      <c r="B1536" s="378" t="s">
        <v>13476</v>
      </c>
      <c r="C1536" s="377" t="s">
        <v>9</v>
      </c>
      <c r="D1536" s="377" t="s">
        <v>13477</v>
      </c>
      <c r="E1536" s="518" t="s">
        <v>12693</v>
      </c>
      <c r="F1536" s="518"/>
      <c r="G1536" s="379" t="s">
        <v>17</v>
      </c>
      <c r="H1536" s="380">
        <v>483.7</v>
      </c>
      <c r="I1536" s="381">
        <v>0.64</v>
      </c>
      <c r="J1536" s="381">
        <v>309.56</v>
      </c>
    </row>
    <row r="1537" spans="1:10" ht="25.5">
      <c r="A1537" s="382"/>
      <c r="B1537" s="382"/>
      <c r="C1537" s="382"/>
      <c r="D1537" s="382"/>
      <c r="E1537" s="382" t="s">
        <v>12679</v>
      </c>
      <c r="F1537" s="383">
        <v>18.227751820058675</v>
      </c>
      <c r="G1537" s="382" t="s">
        <v>12680</v>
      </c>
      <c r="H1537" s="383">
        <v>15.32</v>
      </c>
      <c r="I1537" s="382" t="s">
        <v>12681</v>
      </c>
      <c r="J1537" s="383">
        <v>33.549999999999997</v>
      </c>
    </row>
    <row r="1538" spans="1:10" ht="13.5" thickBot="1">
      <c r="A1538" s="382"/>
      <c r="B1538" s="382"/>
      <c r="C1538" s="382"/>
      <c r="D1538" s="382"/>
      <c r="E1538" s="382" t="s">
        <v>12682</v>
      </c>
      <c r="F1538" s="383">
        <v>122.88</v>
      </c>
      <c r="G1538" s="382"/>
      <c r="H1538" s="515" t="s">
        <v>12683</v>
      </c>
      <c r="I1538" s="515"/>
      <c r="J1538" s="383">
        <v>558.01</v>
      </c>
    </row>
    <row r="1539" spans="1:10" ht="0.95" customHeight="1" thickTop="1">
      <c r="A1539" s="384"/>
      <c r="B1539" s="384"/>
      <c r="C1539" s="384"/>
      <c r="D1539" s="384"/>
      <c r="E1539" s="384"/>
      <c r="F1539" s="384"/>
      <c r="G1539" s="384"/>
      <c r="H1539" s="384"/>
      <c r="I1539" s="384"/>
      <c r="J1539" s="384"/>
    </row>
    <row r="1540" spans="1:10" ht="18" customHeight="1">
      <c r="A1540" s="364"/>
      <c r="B1540" s="365" t="s">
        <v>12651</v>
      </c>
      <c r="C1540" s="364" t="s">
        <v>12652</v>
      </c>
      <c r="D1540" s="364" t="s">
        <v>12653</v>
      </c>
      <c r="E1540" s="516" t="s">
        <v>12654</v>
      </c>
      <c r="F1540" s="516"/>
      <c r="G1540" s="366" t="s">
        <v>12655</v>
      </c>
      <c r="H1540" s="365" t="s">
        <v>12656</v>
      </c>
      <c r="I1540" s="365" t="s">
        <v>12657</v>
      </c>
      <c r="J1540" s="365" t="s">
        <v>12658</v>
      </c>
    </row>
    <row r="1541" spans="1:10" ht="36" customHeight="1">
      <c r="A1541" s="367" t="s">
        <v>12659</v>
      </c>
      <c r="B1541" s="368" t="s">
        <v>13172</v>
      </c>
      <c r="C1541" s="367" t="s">
        <v>9</v>
      </c>
      <c r="D1541" s="367" t="s">
        <v>4624</v>
      </c>
      <c r="E1541" s="517" t="s">
        <v>12661</v>
      </c>
      <c r="F1541" s="517"/>
      <c r="G1541" s="369" t="s">
        <v>12734</v>
      </c>
      <c r="H1541" s="370">
        <v>1</v>
      </c>
      <c r="I1541" s="371">
        <v>359.96</v>
      </c>
      <c r="J1541" s="371">
        <v>359.96</v>
      </c>
    </row>
    <row r="1542" spans="1:10" ht="48" customHeight="1">
      <c r="A1542" s="372" t="s">
        <v>12662</v>
      </c>
      <c r="B1542" s="373" t="s">
        <v>13478</v>
      </c>
      <c r="C1542" s="372" t="s">
        <v>9</v>
      </c>
      <c r="D1542" s="372" t="s">
        <v>1110</v>
      </c>
      <c r="E1542" s="519" t="s">
        <v>12730</v>
      </c>
      <c r="F1542" s="519"/>
      <c r="G1542" s="374" t="s">
        <v>32</v>
      </c>
      <c r="H1542" s="375">
        <v>1.08</v>
      </c>
      <c r="I1542" s="376">
        <v>1.68</v>
      </c>
      <c r="J1542" s="376">
        <v>1.81</v>
      </c>
    </row>
    <row r="1543" spans="1:10" ht="48" customHeight="1">
      <c r="A1543" s="372" t="s">
        <v>12662</v>
      </c>
      <c r="B1543" s="373" t="s">
        <v>13479</v>
      </c>
      <c r="C1543" s="372" t="s">
        <v>9</v>
      </c>
      <c r="D1543" s="372" t="s">
        <v>1111</v>
      </c>
      <c r="E1543" s="519" t="s">
        <v>12730</v>
      </c>
      <c r="F1543" s="519"/>
      <c r="G1543" s="374" t="s">
        <v>47</v>
      </c>
      <c r="H1543" s="375">
        <v>3.56</v>
      </c>
      <c r="I1543" s="376">
        <v>0.34</v>
      </c>
      <c r="J1543" s="376">
        <v>1.21</v>
      </c>
    </row>
    <row r="1544" spans="1:10" ht="24" customHeight="1">
      <c r="A1544" s="372" t="s">
        <v>12662</v>
      </c>
      <c r="B1544" s="373" t="s">
        <v>13480</v>
      </c>
      <c r="C1544" s="372" t="s">
        <v>9</v>
      </c>
      <c r="D1544" s="372" t="s">
        <v>1059</v>
      </c>
      <c r="E1544" s="519" t="s">
        <v>12661</v>
      </c>
      <c r="F1544" s="519"/>
      <c r="G1544" s="374" t="s">
        <v>19</v>
      </c>
      <c r="H1544" s="375">
        <v>4.6399999999999997</v>
      </c>
      <c r="I1544" s="376">
        <v>12.73</v>
      </c>
      <c r="J1544" s="376">
        <v>59.06</v>
      </c>
    </row>
    <row r="1545" spans="1:10" ht="24" customHeight="1">
      <c r="A1545" s="377" t="s">
        <v>12664</v>
      </c>
      <c r="B1545" s="378" t="s">
        <v>13481</v>
      </c>
      <c r="C1545" s="377" t="s">
        <v>9</v>
      </c>
      <c r="D1545" s="377" t="s">
        <v>13482</v>
      </c>
      <c r="E1545" s="518" t="s">
        <v>12693</v>
      </c>
      <c r="F1545" s="518"/>
      <c r="G1545" s="379" t="s">
        <v>12734</v>
      </c>
      <c r="H1545" s="380">
        <v>1.02</v>
      </c>
      <c r="I1545" s="381">
        <v>76.5</v>
      </c>
      <c r="J1545" s="381">
        <v>78.03</v>
      </c>
    </row>
    <row r="1546" spans="1:10" ht="24" customHeight="1">
      <c r="A1546" s="377" t="s">
        <v>12664</v>
      </c>
      <c r="B1546" s="378" t="s">
        <v>13476</v>
      </c>
      <c r="C1546" s="377" t="s">
        <v>9</v>
      </c>
      <c r="D1546" s="377" t="s">
        <v>13477</v>
      </c>
      <c r="E1546" s="518" t="s">
        <v>12693</v>
      </c>
      <c r="F1546" s="518"/>
      <c r="G1546" s="379" t="s">
        <v>17</v>
      </c>
      <c r="H1546" s="380">
        <v>343.52</v>
      </c>
      <c r="I1546" s="381">
        <v>0.64</v>
      </c>
      <c r="J1546" s="381">
        <v>219.85</v>
      </c>
    </row>
    <row r="1547" spans="1:10" ht="25.5">
      <c r="A1547" s="382"/>
      <c r="B1547" s="382"/>
      <c r="C1547" s="382"/>
      <c r="D1547" s="382"/>
      <c r="E1547" s="382" t="s">
        <v>12679</v>
      </c>
      <c r="F1547" s="383">
        <v>24.72563294577855</v>
      </c>
      <c r="G1547" s="382" t="s">
        <v>12680</v>
      </c>
      <c r="H1547" s="383">
        <v>20.78</v>
      </c>
      <c r="I1547" s="382" t="s">
        <v>12681</v>
      </c>
      <c r="J1547" s="383">
        <v>45.51</v>
      </c>
    </row>
    <row r="1548" spans="1:10" ht="13.5" thickBot="1">
      <c r="A1548" s="382"/>
      <c r="B1548" s="382"/>
      <c r="C1548" s="382"/>
      <c r="D1548" s="382"/>
      <c r="E1548" s="382" t="s">
        <v>12682</v>
      </c>
      <c r="F1548" s="383">
        <v>101.65</v>
      </c>
      <c r="G1548" s="382"/>
      <c r="H1548" s="515" t="s">
        <v>12683</v>
      </c>
      <c r="I1548" s="515"/>
      <c r="J1548" s="383">
        <v>461.61</v>
      </c>
    </row>
    <row r="1549" spans="1:10" ht="0.95" customHeight="1" thickTop="1">
      <c r="A1549" s="384"/>
      <c r="B1549" s="384"/>
      <c r="C1549" s="384"/>
      <c r="D1549" s="384"/>
      <c r="E1549" s="384"/>
      <c r="F1549" s="384"/>
      <c r="G1549" s="384"/>
      <c r="H1549" s="384"/>
      <c r="I1549" s="384"/>
      <c r="J1549" s="384"/>
    </row>
    <row r="1550" spans="1:10" ht="18" customHeight="1">
      <c r="A1550" s="364"/>
      <c r="B1550" s="365" t="s">
        <v>12651</v>
      </c>
      <c r="C1550" s="364" t="s">
        <v>12652</v>
      </c>
      <c r="D1550" s="364" t="s">
        <v>12653</v>
      </c>
      <c r="E1550" s="516" t="s">
        <v>12654</v>
      </c>
      <c r="F1550" s="516"/>
      <c r="G1550" s="366" t="s">
        <v>12655</v>
      </c>
      <c r="H1550" s="365" t="s">
        <v>12656</v>
      </c>
      <c r="I1550" s="365" t="s">
        <v>12657</v>
      </c>
      <c r="J1550" s="365" t="s">
        <v>12658</v>
      </c>
    </row>
    <row r="1551" spans="1:10" ht="24" customHeight="1">
      <c r="A1551" s="367" t="s">
        <v>12659</v>
      </c>
      <c r="B1551" s="368" t="s">
        <v>13485</v>
      </c>
      <c r="C1551" s="367" t="s">
        <v>9</v>
      </c>
      <c r="D1551" s="367" t="s">
        <v>119</v>
      </c>
      <c r="E1551" s="517" t="s">
        <v>12661</v>
      </c>
      <c r="F1551" s="517"/>
      <c r="G1551" s="369" t="s">
        <v>19</v>
      </c>
      <c r="H1551" s="370">
        <v>1</v>
      </c>
      <c r="I1551" s="371">
        <v>17.579999999999998</v>
      </c>
      <c r="J1551" s="371">
        <v>17.579999999999998</v>
      </c>
    </row>
    <row r="1552" spans="1:10" ht="24" customHeight="1">
      <c r="A1552" s="372" t="s">
        <v>12662</v>
      </c>
      <c r="B1552" s="373" t="s">
        <v>13486</v>
      </c>
      <c r="C1552" s="372" t="s">
        <v>9</v>
      </c>
      <c r="D1552" s="372" t="s">
        <v>549</v>
      </c>
      <c r="E1552" s="519" t="s">
        <v>12661</v>
      </c>
      <c r="F1552" s="519"/>
      <c r="G1552" s="374" t="s">
        <v>19</v>
      </c>
      <c r="H1552" s="375">
        <v>1</v>
      </c>
      <c r="I1552" s="376">
        <v>0.11</v>
      </c>
      <c r="J1552" s="376">
        <v>0.11</v>
      </c>
    </row>
    <row r="1553" spans="1:10" ht="24" customHeight="1">
      <c r="A1553" s="377" t="s">
        <v>12664</v>
      </c>
      <c r="B1553" s="378" t="s">
        <v>12714</v>
      </c>
      <c r="C1553" s="377" t="s">
        <v>9</v>
      </c>
      <c r="D1553" s="377" t="s">
        <v>12715</v>
      </c>
      <c r="E1553" s="518" t="s">
        <v>12673</v>
      </c>
      <c r="F1553" s="518"/>
      <c r="G1553" s="379" t="s">
        <v>19</v>
      </c>
      <c r="H1553" s="380">
        <v>1</v>
      </c>
      <c r="I1553" s="381">
        <v>0.96</v>
      </c>
      <c r="J1553" s="381">
        <v>0.96</v>
      </c>
    </row>
    <row r="1554" spans="1:10" ht="24" customHeight="1">
      <c r="A1554" s="377" t="s">
        <v>12664</v>
      </c>
      <c r="B1554" s="378" t="s">
        <v>13487</v>
      </c>
      <c r="C1554" s="377" t="s">
        <v>9</v>
      </c>
      <c r="D1554" s="377" t="s">
        <v>13488</v>
      </c>
      <c r="E1554" s="518" t="s">
        <v>12670</v>
      </c>
      <c r="F1554" s="518"/>
      <c r="G1554" s="379" t="s">
        <v>19</v>
      </c>
      <c r="H1554" s="380">
        <v>1</v>
      </c>
      <c r="I1554" s="381">
        <v>13.66</v>
      </c>
      <c r="J1554" s="381">
        <v>13.66</v>
      </c>
    </row>
    <row r="1555" spans="1:10" ht="24" customHeight="1">
      <c r="A1555" s="377" t="s">
        <v>12664</v>
      </c>
      <c r="B1555" s="378" t="s">
        <v>13461</v>
      </c>
      <c r="C1555" s="377" t="s">
        <v>9</v>
      </c>
      <c r="D1555" s="377" t="s">
        <v>13462</v>
      </c>
      <c r="E1555" s="518" t="s">
        <v>12667</v>
      </c>
      <c r="F1555" s="518"/>
      <c r="G1555" s="379" t="s">
        <v>19</v>
      </c>
      <c r="H1555" s="380">
        <v>1</v>
      </c>
      <c r="I1555" s="381">
        <v>0.95</v>
      </c>
      <c r="J1555" s="381">
        <v>0.95</v>
      </c>
    </row>
    <row r="1556" spans="1:10" ht="24" customHeight="1">
      <c r="A1556" s="377" t="s">
        <v>12664</v>
      </c>
      <c r="B1556" s="378" t="s">
        <v>12671</v>
      </c>
      <c r="C1556" s="377" t="s">
        <v>9</v>
      </c>
      <c r="D1556" s="377" t="s">
        <v>12672</v>
      </c>
      <c r="E1556" s="518" t="s">
        <v>12673</v>
      </c>
      <c r="F1556" s="518"/>
      <c r="G1556" s="379" t="s">
        <v>19</v>
      </c>
      <c r="H1556" s="380">
        <v>1</v>
      </c>
      <c r="I1556" s="381">
        <v>0.55000000000000004</v>
      </c>
      <c r="J1556" s="381">
        <v>0.55000000000000004</v>
      </c>
    </row>
    <row r="1557" spans="1:10" ht="24" customHeight="1">
      <c r="A1557" s="377" t="s">
        <v>12664</v>
      </c>
      <c r="B1557" s="378" t="s">
        <v>13463</v>
      </c>
      <c r="C1557" s="377" t="s">
        <v>9</v>
      </c>
      <c r="D1557" s="377" t="s">
        <v>13464</v>
      </c>
      <c r="E1557" s="518" t="s">
        <v>12667</v>
      </c>
      <c r="F1557" s="518"/>
      <c r="G1557" s="379" t="s">
        <v>19</v>
      </c>
      <c r="H1557" s="380">
        <v>1</v>
      </c>
      <c r="I1557" s="381">
        <v>0.57999999999999996</v>
      </c>
      <c r="J1557" s="381">
        <v>0.57999999999999996</v>
      </c>
    </row>
    <row r="1558" spans="1:10" ht="24" customHeight="1">
      <c r="A1558" s="377" t="s">
        <v>12664</v>
      </c>
      <c r="B1558" s="378" t="s">
        <v>12676</v>
      </c>
      <c r="C1558" s="377" t="s">
        <v>9</v>
      </c>
      <c r="D1558" s="377" t="s">
        <v>12677</v>
      </c>
      <c r="E1558" s="518" t="s">
        <v>12678</v>
      </c>
      <c r="F1558" s="518"/>
      <c r="G1558" s="379" t="s">
        <v>19</v>
      </c>
      <c r="H1558" s="380">
        <v>1</v>
      </c>
      <c r="I1558" s="381">
        <v>0.06</v>
      </c>
      <c r="J1558" s="381">
        <v>0.06</v>
      </c>
    </row>
    <row r="1559" spans="1:10" ht="24" customHeight="1">
      <c r="A1559" s="377" t="s">
        <v>12664</v>
      </c>
      <c r="B1559" s="378" t="s">
        <v>12720</v>
      </c>
      <c r="C1559" s="377" t="s">
        <v>9</v>
      </c>
      <c r="D1559" s="377" t="s">
        <v>12721</v>
      </c>
      <c r="E1559" s="518" t="s">
        <v>12722</v>
      </c>
      <c r="F1559" s="518"/>
      <c r="G1559" s="379" t="s">
        <v>19</v>
      </c>
      <c r="H1559" s="380">
        <v>1</v>
      </c>
      <c r="I1559" s="381">
        <v>0.71</v>
      </c>
      <c r="J1559" s="381">
        <v>0.71</v>
      </c>
    </row>
    <row r="1560" spans="1:10" ht="25.5">
      <c r="A1560" s="382"/>
      <c r="B1560" s="382"/>
      <c r="C1560" s="382"/>
      <c r="D1560" s="382"/>
      <c r="E1560" s="382" t="s">
        <v>12679</v>
      </c>
      <c r="F1560" s="383">
        <v>7.4812561000000004</v>
      </c>
      <c r="G1560" s="382" t="s">
        <v>12680</v>
      </c>
      <c r="H1560" s="383">
        <v>6.29</v>
      </c>
      <c r="I1560" s="382" t="s">
        <v>12681</v>
      </c>
      <c r="J1560" s="383">
        <v>13.77</v>
      </c>
    </row>
    <row r="1561" spans="1:10" ht="13.5" thickBot="1">
      <c r="A1561" s="382"/>
      <c r="B1561" s="382"/>
      <c r="C1561" s="382"/>
      <c r="D1561" s="382"/>
      <c r="E1561" s="382" t="s">
        <v>12682</v>
      </c>
      <c r="F1561" s="383">
        <v>4.96</v>
      </c>
      <c r="G1561" s="382"/>
      <c r="H1561" s="515" t="s">
        <v>12683</v>
      </c>
      <c r="I1561" s="515"/>
      <c r="J1561" s="383">
        <v>22.54</v>
      </c>
    </row>
    <row r="1562" spans="1:10" ht="0.95" customHeight="1" thickTop="1">
      <c r="A1562" s="384"/>
      <c r="B1562" s="384"/>
      <c r="C1562" s="384"/>
      <c r="D1562" s="384"/>
      <c r="E1562" s="384"/>
      <c r="F1562" s="384"/>
      <c r="G1562" s="384"/>
      <c r="H1562" s="384"/>
      <c r="I1562" s="384"/>
      <c r="J1562" s="384"/>
    </row>
    <row r="1563" spans="1:10" ht="18" customHeight="1">
      <c r="A1563" s="364"/>
      <c r="B1563" s="365" t="s">
        <v>12651</v>
      </c>
      <c r="C1563" s="364" t="s">
        <v>12652</v>
      </c>
      <c r="D1563" s="364" t="s">
        <v>12653</v>
      </c>
      <c r="E1563" s="516" t="s">
        <v>12654</v>
      </c>
      <c r="F1563" s="516"/>
      <c r="G1563" s="366" t="s">
        <v>12655</v>
      </c>
      <c r="H1563" s="365" t="s">
        <v>12656</v>
      </c>
      <c r="I1563" s="365" t="s">
        <v>12657</v>
      </c>
      <c r="J1563" s="365" t="s">
        <v>12658</v>
      </c>
    </row>
    <row r="1564" spans="1:10" ht="48" customHeight="1">
      <c r="A1564" s="367" t="s">
        <v>12659</v>
      </c>
      <c r="B1564" s="368" t="s">
        <v>13489</v>
      </c>
      <c r="C1564" s="367" t="s">
        <v>9</v>
      </c>
      <c r="D1564" s="367" t="s">
        <v>2159</v>
      </c>
      <c r="E1564" s="517" t="s">
        <v>12733</v>
      </c>
      <c r="F1564" s="517"/>
      <c r="G1564" s="369" t="s">
        <v>17</v>
      </c>
      <c r="H1564" s="370">
        <v>1</v>
      </c>
      <c r="I1564" s="371">
        <v>20.5</v>
      </c>
      <c r="J1564" s="371">
        <v>20.5</v>
      </c>
    </row>
    <row r="1565" spans="1:10" ht="24" customHeight="1">
      <c r="A1565" s="372" t="s">
        <v>12662</v>
      </c>
      <c r="B1565" s="373" t="s">
        <v>13490</v>
      </c>
      <c r="C1565" s="372" t="s">
        <v>9</v>
      </c>
      <c r="D1565" s="372" t="s">
        <v>2175</v>
      </c>
      <c r="E1565" s="519" t="s">
        <v>12733</v>
      </c>
      <c r="F1565" s="519"/>
      <c r="G1565" s="374" t="s">
        <v>17</v>
      </c>
      <c r="H1565" s="375">
        <v>1</v>
      </c>
      <c r="I1565" s="376">
        <v>15.68</v>
      </c>
      <c r="J1565" s="376">
        <v>15.68</v>
      </c>
    </row>
    <row r="1566" spans="1:10" ht="24" customHeight="1">
      <c r="A1566" s="372" t="s">
        <v>12662</v>
      </c>
      <c r="B1566" s="373" t="s">
        <v>13485</v>
      </c>
      <c r="C1566" s="372" t="s">
        <v>9</v>
      </c>
      <c r="D1566" s="372" t="s">
        <v>119</v>
      </c>
      <c r="E1566" s="519" t="s">
        <v>12661</v>
      </c>
      <c r="F1566" s="519"/>
      <c r="G1566" s="374" t="s">
        <v>19</v>
      </c>
      <c r="H1566" s="375">
        <v>0.18959999999999999</v>
      </c>
      <c r="I1566" s="376">
        <v>17.579999999999998</v>
      </c>
      <c r="J1566" s="376">
        <v>3.33</v>
      </c>
    </row>
    <row r="1567" spans="1:10" ht="24" customHeight="1">
      <c r="A1567" s="372" t="s">
        <v>12662</v>
      </c>
      <c r="B1567" s="373" t="s">
        <v>13457</v>
      </c>
      <c r="C1567" s="372" t="s">
        <v>9</v>
      </c>
      <c r="D1567" s="372" t="s">
        <v>114</v>
      </c>
      <c r="E1567" s="519" t="s">
        <v>12661</v>
      </c>
      <c r="F1567" s="519"/>
      <c r="G1567" s="374" t="s">
        <v>19</v>
      </c>
      <c r="H1567" s="375">
        <v>3.1E-2</v>
      </c>
      <c r="I1567" s="376">
        <v>13.4</v>
      </c>
      <c r="J1567" s="376">
        <v>0.41</v>
      </c>
    </row>
    <row r="1568" spans="1:10" ht="24" customHeight="1">
      <c r="A1568" s="377" t="s">
        <v>12664</v>
      </c>
      <c r="B1568" s="378" t="s">
        <v>13491</v>
      </c>
      <c r="C1568" s="377" t="s">
        <v>9</v>
      </c>
      <c r="D1568" s="377" t="s">
        <v>13492</v>
      </c>
      <c r="E1568" s="518" t="s">
        <v>12693</v>
      </c>
      <c r="F1568" s="518"/>
      <c r="G1568" s="379" t="s">
        <v>17</v>
      </c>
      <c r="H1568" s="380">
        <v>2.5000000000000001E-2</v>
      </c>
      <c r="I1568" s="381">
        <v>19.989999999999998</v>
      </c>
      <c r="J1568" s="381">
        <v>0.49</v>
      </c>
    </row>
    <row r="1569" spans="1:10" ht="36" customHeight="1">
      <c r="A1569" s="377" t="s">
        <v>12664</v>
      </c>
      <c r="B1569" s="378" t="s">
        <v>12843</v>
      </c>
      <c r="C1569" s="377" t="s">
        <v>9</v>
      </c>
      <c r="D1569" s="377" t="s">
        <v>12844</v>
      </c>
      <c r="E1569" s="518" t="s">
        <v>12693</v>
      </c>
      <c r="F1569" s="518"/>
      <c r="G1569" s="379" t="s">
        <v>27</v>
      </c>
      <c r="H1569" s="380">
        <v>2.8159999999999998</v>
      </c>
      <c r="I1569" s="381">
        <v>0.21</v>
      </c>
      <c r="J1569" s="381">
        <v>0.59</v>
      </c>
    </row>
    <row r="1570" spans="1:10" ht="25.5">
      <c r="A1570" s="382"/>
      <c r="B1570" s="382"/>
      <c r="C1570" s="382"/>
      <c r="D1570" s="382"/>
      <c r="E1570" s="382" t="s">
        <v>12679</v>
      </c>
      <c r="F1570" s="383">
        <v>2.3361947191133328</v>
      </c>
      <c r="G1570" s="382" t="s">
        <v>12680</v>
      </c>
      <c r="H1570" s="383">
        <v>1.96</v>
      </c>
      <c r="I1570" s="382" t="s">
        <v>12681</v>
      </c>
      <c r="J1570" s="383">
        <v>4.3</v>
      </c>
    </row>
    <row r="1571" spans="1:10" ht="13.5" thickBot="1">
      <c r="A1571" s="382"/>
      <c r="B1571" s="382"/>
      <c r="C1571" s="382"/>
      <c r="D1571" s="382"/>
      <c r="E1571" s="382" t="s">
        <v>12682</v>
      </c>
      <c r="F1571" s="383">
        <v>5.78</v>
      </c>
      <c r="G1571" s="382"/>
      <c r="H1571" s="515" t="s">
        <v>12683</v>
      </c>
      <c r="I1571" s="515"/>
      <c r="J1571" s="383">
        <v>26.28</v>
      </c>
    </row>
    <row r="1572" spans="1:10" ht="0.95" customHeight="1" thickTop="1">
      <c r="A1572" s="384"/>
      <c r="B1572" s="384"/>
      <c r="C1572" s="384"/>
      <c r="D1572" s="384"/>
      <c r="E1572" s="384"/>
      <c r="F1572" s="384"/>
      <c r="G1572" s="384"/>
      <c r="H1572" s="384"/>
      <c r="I1572" s="384"/>
      <c r="J1572" s="384"/>
    </row>
    <row r="1573" spans="1:10" ht="18" customHeight="1">
      <c r="A1573" s="364"/>
      <c r="B1573" s="365" t="s">
        <v>12651</v>
      </c>
      <c r="C1573" s="364" t="s">
        <v>12652</v>
      </c>
      <c r="D1573" s="364" t="s">
        <v>12653</v>
      </c>
      <c r="E1573" s="516" t="s">
        <v>12654</v>
      </c>
      <c r="F1573" s="516"/>
      <c r="G1573" s="366" t="s">
        <v>12655</v>
      </c>
      <c r="H1573" s="365" t="s">
        <v>12656</v>
      </c>
      <c r="I1573" s="365" t="s">
        <v>12657</v>
      </c>
      <c r="J1573" s="365" t="s">
        <v>12658</v>
      </c>
    </row>
    <row r="1574" spans="1:10" ht="48" customHeight="1">
      <c r="A1574" s="367" t="s">
        <v>12659</v>
      </c>
      <c r="B1574" s="368" t="s">
        <v>13493</v>
      </c>
      <c r="C1574" s="367" t="s">
        <v>9</v>
      </c>
      <c r="D1574" s="367" t="s">
        <v>2160</v>
      </c>
      <c r="E1574" s="517" t="s">
        <v>12733</v>
      </c>
      <c r="F1574" s="517"/>
      <c r="G1574" s="369" t="s">
        <v>17</v>
      </c>
      <c r="H1574" s="370">
        <v>1</v>
      </c>
      <c r="I1574" s="371">
        <v>18.96</v>
      </c>
      <c r="J1574" s="371">
        <v>18.96</v>
      </c>
    </row>
    <row r="1575" spans="1:10" ht="24" customHeight="1">
      <c r="A1575" s="372" t="s">
        <v>12662</v>
      </c>
      <c r="B1575" s="373" t="s">
        <v>13494</v>
      </c>
      <c r="C1575" s="372" t="s">
        <v>9</v>
      </c>
      <c r="D1575" s="372" t="s">
        <v>2176</v>
      </c>
      <c r="E1575" s="519" t="s">
        <v>12733</v>
      </c>
      <c r="F1575" s="519"/>
      <c r="G1575" s="374" t="s">
        <v>17</v>
      </c>
      <c r="H1575" s="375">
        <v>1</v>
      </c>
      <c r="I1575" s="376">
        <v>14.99</v>
      </c>
      <c r="J1575" s="376">
        <v>14.99</v>
      </c>
    </row>
    <row r="1576" spans="1:10" ht="24" customHeight="1">
      <c r="A1576" s="372" t="s">
        <v>12662</v>
      </c>
      <c r="B1576" s="373" t="s">
        <v>13485</v>
      </c>
      <c r="C1576" s="372" t="s">
        <v>9</v>
      </c>
      <c r="D1576" s="372" t="s">
        <v>119</v>
      </c>
      <c r="E1576" s="519" t="s">
        <v>12661</v>
      </c>
      <c r="F1576" s="519"/>
      <c r="G1576" s="374" t="s">
        <v>19</v>
      </c>
      <c r="H1576" s="375">
        <v>0.1547</v>
      </c>
      <c r="I1576" s="376">
        <v>17.579999999999998</v>
      </c>
      <c r="J1576" s="376">
        <v>2.71</v>
      </c>
    </row>
    <row r="1577" spans="1:10" ht="24" customHeight="1">
      <c r="A1577" s="372" t="s">
        <v>12662</v>
      </c>
      <c r="B1577" s="373" t="s">
        <v>13457</v>
      </c>
      <c r="C1577" s="372" t="s">
        <v>9</v>
      </c>
      <c r="D1577" s="372" t="s">
        <v>114</v>
      </c>
      <c r="E1577" s="519" t="s">
        <v>12661</v>
      </c>
      <c r="F1577" s="519"/>
      <c r="G1577" s="374" t="s">
        <v>19</v>
      </c>
      <c r="H1577" s="375">
        <v>2.53E-2</v>
      </c>
      <c r="I1577" s="376">
        <v>13.4</v>
      </c>
      <c r="J1577" s="376">
        <v>0.33</v>
      </c>
    </row>
    <row r="1578" spans="1:10" ht="24" customHeight="1">
      <c r="A1578" s="377" t="s">
        <v>12664</v>
      </c>
      <c r="B1578" s="378" t="s">
        <v>13491</v>
      </c>
      <c r="C1578" s="377" t="s">
        <v>9</v>
      </c>
      <c r="D1578" s="377" t="s">
        <v>13492</v>
      </c>
      <c r="E1578" s="518" t="s">
        <v>12693</v>
      </c>
      <c r="F1578" s="518"/>
      <c r="G1578" s="379" t="s">
        <v>17</v>
      </c>
      <c r="H1578" s="380">
        <v>2.5000000000000001E-2</v>
      </c>
      <c r="I1578" s="381">
        <v>19.989999999999998</v>
      </c>
      <c r="J1578" s="381">
        <v>0.49</v>
      </c>
    </row>
    <row r="1579" spans="1:10" ht="36" customHeight="1">
      <c r="A1579" s="377" t="s">
        <v>12664</v>
      </c>
      <c r="B1579" s="378" t="s">
        <v>12843</v>
      </c>
      <c r="C1579" s="377" t="s">
        <v>9</v>
      </c>
      <c r="D1579" s="377" t="s">
        <v>12844</v>
      </c>
      <c r="E1579" s="518" t="s">
        <v>12693</v>
      </c>
      <c r="F1579" s="518"/>
      <c r="G1579" s="379" t="s">
        <v>27</v>
      </c>
      <c r="H1579" s="380">
        <v>2.1179999999999999</v>
      </c>
      <c r="I1579" s="381">
        <v>0.21</v>
      </c>
      <c r="J1579" s="381">
        <v>0.44</v>
      </c>
    </row>
    <row r="1580" spans="1:10" ht="25.5">
      <c r="A1580" s="382"/>
      <c r="B1580" s="382"/>
      <c r="C1580" s="382"/>
      <c r="D1580" s="382"/>
      <c r="E1580" s="382" t="s">
        <v>12679</v>
      </c>
      <c r="F1580" s="383">
        <v>1.7602955557970228</v>
      </c>
      <c r="G1580" s="382" t="s">
        <v>12680</v>
      </c>
      <c r="H1580" s="383">
        <v>1.48</v>
      </c>
      <c r="I1580" s="382" t="s">
        <v>12681</v>
      </c>
      <c r="J1580" s="383">
        <v>3.24</v>
      </c>
    </row>
    <row r="1581" spans="1:10" ht="13.5" thickBot="1">
      <c r="A1581" s="382"/>
      <c r="B1581" s="382"/>
      <c r="C1581" s="382"/>
      <c r="D1581" s="382"/>
      <c r="E1581" s="382" t="s">
        <v>12682</v>
      </c>
      <c r="F1581" s="383">
        <v>5.35</v>
      </c>
      <c r="G1581" s="382"/>
      <c r="H1581" s="515" t="s">
        <v>12683</v>
      </c>
      <c r="I1581" s="515"/>
      <c r="J1581" s="383">
        <v>24.31</v>
      </c>
    </row>
    <row r="1582" spans="1:10" ht="0.95" customHeight="1" thickTop="1">
      <c r="A1582" s="384"/>
      <c r="B1582" s="384"/>
      <c r="C1582" s="384"/>
      <c r="D1582" s="384"/>
      <c r="E1582" s="384"/>
      <c r="F1582" s="384"/>
      <c r="G1582" s="384"/>
      <c r="H1582" s="384"/>
      <c r="I1582" s="384"/>
      <c r="J1582" s="384"/>
    </row>
    <row r="1583" spans="1:10" ht="18" customHeight="1">
      <c r="A1583" s="364"/>
      <c r="B1583" s="365" t="s">
        <v>12651</v>
      </c>
      <c r="C1583" s="364" t="s">
        <v>12652</v>
      </c>
      <c r="D1583" s="364" t="s">
        <v>12653</v>
      </c>
      <c r="E1583" s="516" t="s">
        <v>12654</v>
      </c>
      <c r="F1583" s="516"/>
      <c r="G1583" s="366" t="s">
        <v>12655</v>
      </c>
      <c r="H1583" s="365" t="s">
        <v>12656</v>
      </c>
      <c r="I1583" s="365" t="s">
        <v>12657</v>
      </c>
      <c r="J1583" s="365" t="s">
        <v>12658</v>
      </c>
    </row>
    <row r="1584" spans="1:10" ht="24" customHeight="1">
      <c r="A1584" s="367" t="s">
        <v>12659</v>
      </c>
      <c r="B1584" s="368" t="s">
        <v>12829</v>
      </c>
      <c r="C1584" s="367" t="s">
        <v>9</v>
      </c>
      <c r="D1584" s="367" t="s">
        <v>5259</v>
      </c>
      <c r="E1584" s="517" t="s">
        <v>12733</v>
      </c>
      <c r="F1584" s="517"/>
      <c r="G1584" s="369" t="s">
        <v>17</v>
      </c>
      <c r="H1584" s="370">
        <v>1</v>
      </c>
      <c r="I1584" s="371">
        <v>24.03</v>
      </c>
      <c r="J1584" s="371">
        <v>24.03</v>
      </c>
    </row>
    <row r="1585" spans="1:10" ht="24" customHeight="1">
      <c r="A1585" s="372" t="s">
        <v>12662</v>
      </c>
      <c r="B1585" s="373" t="s">
        <v>13485</v>
      </c>
      <c r="C1585" s="372" t="s">
        <v>9</v>
      </c>
      <c r="D1585" s="372" t="s">
        <v>119</v>
      </c>
      <c r="E1585" s="519" t="s">
        <v>12661</v>
      </c>
      <c r="F1585" s="519"/>
      <c r="G1585" s="374" t="s">
        <v>19</v>
      </c>
      <c r="H1585" s="375">
        <v>2.4E-2</v>
      </c>
      <c r="I1585" s="376">
        <v>17.579999999999998</v>
      </c>
      <c r="J1585" s="376">
        <v>0.42</v>
      </c>
    </row>
    <row r="1586" spans="1:10" ht="24" customHeight="1">
      <c r="A1586" s="372" t="s">
        <v>12662</v>
      </c>
      <c r="B1586" s="373" t="s">
        <v>13457</v>
      </c>
      <c r="C1586" s="372" t="s">
        <v>9</v>
      </c>
      <c r="D1586" s="372" t="s">
        <v>114</v>
      </c>
      <c r="E1586" s="519" t="s">
        <v>12661</v>
      </c>
      <c r="F1586" s="519"/>
      <c r="G1586" s="374" t="s">
        <v>19</v>
      </c>
      <c r="H1586" s="375">
        <v>8.0000000000000002E-3</v>
      </c>
      <c r="I1586" s="376">
        <v>13.4</v>
      </c>
      <c r="J1586" s="376">
        <v>0.1</v>
      </c>
    </row>
    <row r="1587" spans="1:10" ht="24" customHeight="1">
      <c r="A1587" s="377" t="s">
        <v>12664</v>
      </c>
      <c r="B1587" s="378" t="s">
        <v>13491</v>
      </c>
      <c r="C1587" s="377" t="s">
        <v>9</v>
      </c>
      <c r="D1587" s="377" t="s">
        <v>13492</v>
      </c>
      <c r="E1587" s="518" t="s">
        <v>12693</v>
      </c>
      <c r="F1587" s="518"/>
      <c r="G1587" s="379" t="s">
        <v>17</v>
      </c>
      <c r="H1587" s="380">
        <v>1.0999999999999999E-2</v>
      </c>
      <c r="I1587" s="381">
        <v>19.989999999999998</v>
      </c>
      <c r="J1587" s="381">
        <v>0.21</v>
      </c>
    </row>
    <row r="1588" spans="1:10" ht="36" customHeight="1">
      <c r="A1588" s="377" t="s">
        <v>12664</v>
      </c>
      <c r="B1588" s="378" t="s">
        <v>13495</v>
      </c>
      <c r="C1588" s="377" t="s">
        <v>9</v>
      </c>
      <c r="D1588" s="377" t="s">
        <v>13496</v>
      </c>
      <c r="E1588" s="518" t="s">
        <v>12693</v>
      </c>
      <c r="F1588" s="518"/>
      <c r="G1588" s="379" t="s">
        <v>12728</v>
      </c>
      <c r="H1588" s="380">
        <v>0.39200000000000002</v>
      </c>
      <c r="I1588" s="381">
        <v>50.07</v>
      </c>
      <c r="J1588" s="381">
        <v>19.62</v>
      </c>
    </row>
    <row r="1589" spans="1:10" ht="36" customHeight="1">
      <c r="A1589" s="377" t="s">
        <v>12664</v>
      </c>
      <c r="B1589" s="378" t="s">
        <v>13497</v>
      </c>
      <c r="C1589" s="377" t="s">
        <v>9</v>
      </c>
      <c r="D1589" s="377" t="s">
        <v>13498</v>
      </c>
      <c r="E1589" s="518" t="s">
        <v>12693</v>
      </c>
      <c r="F1589" s="518"/>
      <c r="G1589" s="379" t="s">
        <v>15</v>
      </c>
      <c r="H1589" s="380">
        <v>0.32200000000000001</v>
      </c>
      <c r="I1589" s="381">
        <v>11.43</v>
      </c>
      <c r="J1589" s="381">
        <v>3.68</v>
      </c>
    </row>
    <row r="1590" spans="1:10" ht="25.5">
      <c r="A1590" s="382"/>
      <c r="B1590" s="382"/>
      <c r="C1590" s="382"/>
      <c r="D1590" s="382"/>
      <c r="E1590" s="382" t="s">
        <v>12679</v>
      </c>
      <c r="F1590" s="383">
        <v>0.21732043898728676</v>
      </c>
      <c r="G1590" s="382" t="s">
        <v>12680</v>
      </c>
      <c r="H1590" s="383">
        <v>0.18</v>
      </c>
      <c r="I1590" s="382" t="s">
        <v>12681</v>
      </c>
      <c r="J1590" s="383">
        <v>0.4</v>
      </c>
    </row>
    <row r="1591" spans="1:10" ht="13.5" thickBot="1">
      <c r="A1591" s="382"/>
      <c r="B1591" s="382"/>
      <c r="C1591" s="382"/>
      <c r="D1591" s="382"/>
      <c r="E1591" s="382" t="s">
        <v>12682</v>
      </c>
      <c r="F1591" s="383">
        <v>6.78</v>
      </c>
      <c r="G1591" s="382"/>
      <c r="H1591" s="515" t="s">
        <v>12683</v>
      </c>
      <c r="I1591" s="515"/>
      <c r="J1591" s="383">
        <v>30.81</v>
      </c>
    </row>
    <row r="1592" spans="1:10" ht="0.95" customHeight="1" thickTop="1">
      <c r="A1592" s="384"/>
      <c r="B1592" s="384"/>
      <c r="C1592" s="384"/>
      <c r="D1592" s="384"/>
      <c r="E1592" s="384"/>
      <c r="F1592" s="384"/>
      <c r="G1592" s="384"/>
      <c r="H1592" s="384"/>
      <c r="I1592" s="384"/>
      <c r="J1592" s="384"/>
    </row>
    <row r="1593" spans="1:10" ht="18" customHeight="1">
      <c r="A1593" s="364"/>
      <c r="B1593" s="365" t="s">
        <v>12651</v>
      </c>
      <c r="C1593" s="364" t="s">
        <v>12652</v>
      </c>
      <c r="D1593" s="364" t="s">
        <v>12653</v>
      </c>
      <c r="E1593" s="516" t="s">
        <v>12654</v>
      </c>
      <c r="F1593" s="516"/>
      <c r="G1593" s="366" t="s">
        <v>12655</v>
      </c>
      <c r="H1593" s="365" t="s">
        <v>12656</v>
      </c>
      <c r="I1593" s="365" t="s">
        <v>12657</v>
      </c>
      <c r="J1593" s="365" t="s">
        <v>12658</v>
      </c>
    </row>
    <row r="1594" spans="1:10" ht="24" customHeight="1">
      <c r="A1594" s="367" t="s">
        <v>12659</v>
      </c>
      <c r="B1594" s="368" t="s">
        <v>12755</v>
      </c>
      <c r="C1594" s="367" t="s">
        <v>9</v>
      </c>
      <c r="D1594" s="367" t="s">
        <v>41</v>
      </c>
      <c r="E1594" s="517" t="s">
        <v>12661</v>
      </c>
      <c r="F1594" s="517"/>
      <c r="G1594" s="369" t="s">
        <v>19</v>
      </c>
      <c r="H1594" s="370">
        <v>1</v>
      </c>
      <c r="I1594" s="371">
        <v>14</v>
      </c>
      <c r="J1594" s="371">
        <v>14</v>
      </c>
    </row>
    <row r="1595" spans="1:10" ht="24" customHeight="1">
      <c r="A1595" s="372" t="s">
        <v>12662</v>
      </c>
      <c r="B1595" s="373" t="s">
        <v>13499</v>
      </c>
      <c r="C1595" s="372" t="s">
        <v>9</v>
      </c>
      <c r="D1595" s="372" t="s">
        <v>2693</v>
      </c>
      <c r="E1595" s="519" t="s">
        <v>12661</v>
      </c>
      <c r="F1595" s="519"/>
      <c r="G1595" s="374" t="s">
        <v>19</v>
      </c>
      <c r="H1595" s="375">
        <v>1</v>
      </c>
      <c r="I1595" s="376">
        <v>0.26</v>
      </c>
      <c r="J1595" s="376">
        <v>0.26</v>
      </c>
    </row>
    <row r="1596" spans="1:10" ht="24" customHeight="1">
      <c r="A1596" s="377" t="s">
        <v>12664</v>
      </c>
      <c r="B1596" s="378" t="s">
        <v>13500</v>
      </c>
      <c r="C1596" s="377" t="s">
        <v>9</v>
      </c>
      <c r="D1596" s="377" t="s">
        <v>13501</v>
      </c>
      <c r="E1596" s="518" t="s">
        <v>12670</v>
      </c>
      <c r="F1596" s="518"/>
      <c r="G1596" s="379" t="s">
        <v>19</v>
      </c>
      <c r="H1596" s="380">
        <v>1</v>
      </c>
      <c r="I1596" s="381">
        <v>9.93</v>
      </c>
      <c r="J1596" s="381">
        <v>9.93</v>
      </c>
    </row>
    <row r="1597" spans="1:10" ht="24" customHeight="1">
      <c r="A1597" s="377" t="s">
        <v>12664</v>
      </c>
      <c r="B1597" s="378" t="s">
        <v>12714</v>
      </c>
      <c r="C1597" s="377" t="s">
        <v>9</v>
      </c>
      <c r="D1597" s="377" t="s">
        <v>12715</v>
      </c>
      <c r="E1597" s="518" t="s">
        <v>12673</v>
      </c>
      <c r="F1597" s="518"/>
      <c r="G1597" s="379" t="s">
        <v>19</v>
      </c>
      <c r="H1597" s="380">
        <v>1</v>
      </c>
      <c r="I1597" s="381">
        <v>0.96</v>
      </c>
      <c r="J1597" s="381">
        <v>0.96</v>
      </c>
    </row>
    <row r="1598" spans="1:10" ht="24" customHeight="1">
      <c r="A1598" s="377" t="s">
        <v>12664</v>
      </c>
      <c r="B1598" s="378" t="s">
        <v>13502</v>
      </c>
      <c r="C1598" s="377" t="s">
        <v>9</v>
      </c>
      <c r="D1598" s="377" t="s">
        <v>13503</v>
      </c>
      <c r="E1598" s="518" t="s">
        <v>12667</v>
      </c>
      <c r="F1598" s="518"/>
      <c r="G1598" s="379" t="s">
        <v>19</v>
      </c>
      <c r="H1598" s="380">
        <v>1</v>
      </c>
      <c r="I1598" s="381">
        <v>0.91</v>
      </c>
      <c r="J1598" s="381">
        <v>0.91</v>
      </c>
    </row>
    <row r="1599" spans="1:10" ht="24" customHeight="1">
      <c r="A1599" s="377" t="s">
        <v>12664</v>
      </c>
      <c r="B1599" s="378" t="s">
        <v>12671</v>
      </c>
      <c r="C1599" s="377" t="s">
        <v>9</v>
      </c>
      <c r="D1599" s="377" t="s">
        <v>12672</v>
      </c>
      <c r="E1599" s="518" t="s">
        <v>12673</v>
      </c>
      <c r="F1599" s="518"/>
      <c r="G1599" s="379" t="s">
        <v>19</v>
      </c>
      <c r="H1599" s="380">
        <v>1</v>
      </c>
      <c r="I1599" s="381">
        <v>0.55000000000000004</v>
      </c>
      <c r="J1599" s="381">
        <v>0.55000000000000004</v>
      </c>
    </row>
    <row r="1600" spans="1:10" ht="24" customHeight="1">
      <c r="A1600" s="377" t="s">
        <v>12664</v>
      </c>
      <c r="B1600" s="378" t="s">
        <v>13504</v>
      </c>
      <c r="C1600" s="377" t="s">
        <v>9</v>
      </c>
      <c r="D1600" s="377" t="s">
        <v>13505</v>
      </c>
      <c r="E1600" s="518" t="s">
        <v>12667</v>
      </c>
      <c r="F1600" s="518"/>
      <c r="G1600" s="379" t="s">
        <v>19</v>
      </c>
      <c r="H1600" s="380">
        <v>1</v>
      </c>
      <c r="I1600" s="381">
        <v>0.62</v>
      </c>
      <c r="J1600" s="381">
        <v>0.62</v>
      </c>
    </row>
    <row r="1601" spans="1:10" ht="24" customHeight="1">
      <c r="A1601" s="377" t="s">
        <v>12664</v>
      </c>
      <c r="B1601" s="378" t="s">
        <v>12676</v>
      </c>
      <c r="C1601" s="377" t="s">
        <v>9</v>
      </c>
      <c r="D1601" s="377" t="s">
        <v>12677</v>
      </c>
      <c r="E1601" s="518" t="s">
        <v>12678</v>
      </c>
      <c r="F1601" s="518"/>
      <c r="G1601" s="379" t="s">
        <v>19</v>
      </c>
      <c r="H1601" s="380">
        <v>1</v>
      </c>
      <c r="I1601" s="381">
        <v>0.06</v>
      </c>
      <c r="J1601" s="381">
        <v>0.06</v>
      </c>
    </row>
    <row r="1602" spans="1:10" ht="24" customHeight="1">
      <c r="A1602" s="377" t="s">
        <v>12664</v>
      </c>
      <c r="B1602" s="378" t="s">
        <v>12720</v>
      </c>
      <c r="C1602" s="377" t="s">
        <v>9</v>
      </c>
      <c r="D1602" s="377" t="s">
        <v>12721</v>
      </c>
      <c r="E1602" s="518" t="s">
        <v>12722</v>
      </c>
      <c r="F1602" s="518"/>
      <c r="G1602" s="379" t="s">
        <v>19</v>
      </c>
      <c r="H1602" s="380">
        <v>1</v>
      </c>
      <c r="I1602" s="381">
        <v>0.71</v>
      </c>
      <c r="J1602" s="381">
        <v>0.71</v>
      </c>
    </row>
    <row r="1603" spans="1:10" ht="25.5">
      <c r="A1603" s="382"/>
      <c r="B1603" s="382"/>
      <c r="C1603" s="382"/>
      <c r="D1603" s="382"/>
      <c r="E1603" s="382" t="s">
        <v>12679</v>
      </c>
      <c r="F1603" s="383">
        <v>5.5362381999999997</v>
      </c>
      <c r="G1603" s="382" t="s">
        <v>12680</v>
      </c>
      <c r="H1603" s="383">
        <v>4.6500000000000004</v>
      </c>
      <c r="I1603" s="382" t="s">
        <v>12681</v>
      </c>
      <c r="J1603" s="383">
        <v>10.19</v>
      </c>
    </row>
    <row r="1604" spans="1:10" ht="13.5" thickBot="1">
      <c r="A1604" s="382"/>
      <c r="B1604" s="382"/>
      <c r="C1604" s="382"/>
      <c r="D1604" s="382"/>
      <c r="E1604" s="382" t="s">
        <v>12682</v>
      </c>
      <c r="F1604" s="383">
        <v>3.95</v>
      </c>
      <c r="G1604" s="382"/>
      <c r="H1604" s="515" t="s">
        <v>12683</v>
      </c>
      <c r="I1604" s="515"/>
      <c r="J1604" s="383">
        <v>17.95</v>
      </c>
    </row>
    <row r="1605" spans="1:10" ht="0.95" customHeight="1" thickTop="1">
      <c r="A1605" s="384"/>
      <c r="B1605" s="384"/>
      <c r="C1605" s="384"/>
      <c r="D1605" s="384"/>
      <c r="E1605" s="384"/>
      <c r="F1605" s="384"/>
      <c r="G1605" s="384"/>
      <c r="H1605" s="384"/>
      <c r="I1605" s="384"/>
      <c r="J1605" s="384"/>
    </row>
    <row r="1606" spans="1:10" ht="18" customHeight="1">
      <c r="A1606" s="364"/>
      <c r="B1606" s="365" t="s">
        <v>12651</v>
      </c>
      <c r="C1606" s="364" t="s">
        <v>12652</v>
      </c>
      <c r="D1606" s="364" t="s">
        <v>12653</v>
      </c>
      <c r="E1606" s="516" t="s">
        <v>12654</v>
      </c>
      <c r="F1606" s="516"/>
      <c r="G1606" s="366" t="s">
        <v>12655</v>
      </c>
      <c r="H1606" s="365" t="s">
        <v>12656</v>
      </c>
      <c r="I1606" s="365" t="s">
        <v>12657</v>
      </c>
      <c r="J1606" s="365" t="s">
        <v>12658</v>
      </c>
    </row>
    <row r="1607" spans="1:10" ht="24" customHeight="1">
      <c r="A1607" s="367" t="s">
        <v>12659</v>
      </c>
      <c r="B1607" s="368" t="s">
        <v>13009</v>
      </c>
      <c r="C1607" s="367" t="s">
        <v>9</v>
      </c>
      <c r="D1607" s="367" t="s">
        <v>1055</v>
      </c>
      <c r="E1607" s="517" t="s">
        <v>12661</v>
      </c>
      <c r="F1607" s="517"/>
      <c r="G1607" s="369" t="s">
        <v>19</v>
      </c>
      <c r="H1607" s="370">
        <v>1</v>
      </c>
      <c r="I1607" s="371">
        <v>13.48</v>
      </c>
      <c r="J1607" s="371">
        <v>13.48</v>
      </c>
    </row>
    <row r="1608" spans="1:10" ht="36" customHeight="1">
      <c r="A1608" s="372" t="s">
        <v>12662</v>
      </c>
      <c r="B1608" s="373" t="s">
        <v>13506</v>
      </c>
      <c r="C1608" s="372" t="s">
        <v>9</v>
      </c>
      <c r="D1608" s="372" t="s">
        <v>2694</v>
      </c>
      <c r="E1608" s="519" t="s">
        <v>12661</v>
      </c>
      <c r="F1608" s="519"/>
      <c r="G1608" s="374" t="s">
        <v>19</v>
      </c>
      <c r="H1608" s="375">
        <v>1</v>
      </c>
      <c r="I1608" s="376">
        <v>0.12</v>
      </c>
      <c r="J1608" s="376">
        <v>0.12</v>
      </c>
    </row>
    <row r="1609" spans="1:10" ht="24" customHeight="1">
      <c r="A1609" s="377" t="s">
        <v>12664</v>
      </c>
      <c r="B1609" s="378" t="s">
        <v>12714</v>
      </c>
      <c r="C1609" s="377" t="s">
        <v>9</v>
      </c>
      <c r="D1609" s="377" t="s">
        <v>12715</v>
      </c>
      <c r="E1609" s="518" t="s">
        <v>12673</v>
      </c>
      <c r="F1609" s="518"/>
      <c r="G1609" s="379" t="s">
        <v>19</v>
      </c>
      <c r="H1609" s="380">
        <v>1</v>
      </c>
      <c r="I1609" s="381">
        <v>0.96</v>
      </c>
      <c r="J1609" s="381">
        <v>0.96</v>
      </c>
    </row>
    <row r="1610" spans="1:10" ht="24" customHeight="1">
      <c r="A1610" s="377" t="s">
        <v>12664</v>
      </c>
      <c r="B1610" s="378" t="s">
        <v>13507</v>
      </c>
      <c r="C1610" s="377" t="s">
        <v>9</v>
      </c>
      <c r="D1610" s="377" t="s">
        <v>13508</v>
      </c>
      <c r="E1610" s="518" t="s">
        <v>12670</v>
      </c>
      <c r="F1610" s="518"/>
      <c r="G1610" s="379" t="s">
        <v>19</v>
      </c>
      <c r="H1610" s="380">
        <v>1</v>
      </c>
      <c r="I1610" s="381">
        <v>10</v>
      </c>
      <c r="J1610" s="381">
        <v>10</v>
      </c>
    </row>
    <row r="1611" spans="1:10" ht="24" customHeight="1">
      <c r="A1611" s="377" t="s">
        <v>12664</v>
      </c>
      <c r="B1611" s="378" t="s">
        <v>13509</v>
      </c>
      <c r="C1611" s="377" t="s">
        <v>9</v>
      </c>
      <c r="D1611" s="377" t="s">
        <v>13510</v>
      </c>
      <c r="E1611" s="518" t="s">
        <v>12667</v>
      </c>
      <c r="F1611" s="518"/>
      <c r="G1611" s="379" t="s">
        <v>19</v>
      </c>
      <c r="H1611" s="380">
        <v>1</v>
      </c>
      <c r="I1611" s="381">
        <v>0.8</v>
      </c>
      <c r="J1611" s="381">
        <v>0.8</v>
      </c>
    </row>
    <row r="1612" spans="1:10" ht="24" customHeight="1">
      <c r="A1612" s="377" t="s">
        <v>12664</v>
      </c>
      <c r="B1612" s="378" t="s">
        <v>12671</v>
      </c>
      <c r="C1612" s="377" t="s">
        <v>9</v>
      </c>
      <c r="D1612" s="377" t="s">
        <v>12672</v>
      </c>
      <c r="E1612" s="518" t="s">
        <v>12673</v>
      </c>
      <c r="F1612" s="518"/>
      <c r="G1612" s="379" t="s">
        <v>19</v>
      </c>
      <c r="H1612" s="380">
        <v>1</v>
      </c>
      <c r="I1612" s="381">
        <v>0.55000000000000004</v>
      </c>
      <c r="J1612" s="381">
        <v>0.55000000000000004</v>
      </c>
    </row>
    <row r="1613" spans="1:10" ht="24" customHeight="1">
      <c r="A1613" s="377" t="s">
        <v>12664</v>
      </c>
      <c r="B1613" s="378" t="s">
        <v>13511</v>
      </c>
      <c r="C1613" s="377" t="s">
        <v>9</v>
      </c>
      <c r="D1613" s="377" t="s">
        <v>13512</v>
      </c>
      <c r="E1613" s="518" t="s">
        <v>12667</v>
      </c>
      <c r="F1613" s="518"/>
      <c r="G1613" s="379" t="s">
        <v>19</v>
      </c>
      <c r="H1613" s="380">
        <v>1</v>
      </c>
      <c r="I1613" s="381">
        <v>0.28000000000000003</v>
      </c>
      <c r="J1613" s="381">
        <v>0.28000000000000003</v>
      </c>
    </row>
    <row r="1614" spans="1:10" ht="24" customHeight="1">
      <c r="A1614" s="377" t="s">
        <v>12664</v>
      </c>
      <c r="B1614" s="378" t="s">
        <v>12676</v>
      </c>
      <c r="C1614" s="377" t="s">
        <v>9</v>
      </c>
      <c r="D1614" s="377" t="s">
        <v>12677</v>
      </c>
      <c r="E1614" s="518" t="s">
        <v>12678</v>
      </c>
      <c r="F1614" s="518"/>
      <c r="G1614" s="379" t="s">
        <v>19</v>
      </c>
      <c r="H1614" s="380">
        <v>1</v>
      </c>
      <c r="I1614" s="381">
        <v>0.06</v>
      </c>
      <c r="J1614" s="381">
        <v>0.06</v>
      </c>
    </row>
    <row r="1615" spans="1:10" ht="24" customHeight="1">
      <c r="A1615" s="377" t="s">
        <v>12664</v>
      </c>
      <c r="B1615" s="378" t="s">
        <v>12720</v>
      </c>
      <c r="C1615" s="377" t="s">
        <v>9</v>
      </c>
      <c r="D1615" s="377" t="s">
        <v>12721</v>
      </c>
      <c r="E1615" s="518" t="s">
        <v>12722</v>
      </c>
      <c r="F1615" s="518"/>
      <c r="G1615" s="379" t="s">
        <v>19</v>
      </c>
      <c r="H1615" s="380">
        <v>1</v>
      </c>
      <c r="I1615" s="381">
        <v>0.71</v>
      </c>
      <c r="J1615" s="381">
        <v>0.71</v>
      </c>
    </row>
    <row r="1616" spans="1:10" ht="25.5">
      <c r="A1616" s="382"/>
      <c r="B1616" s="382"/>
      <c r="C1616" s="382"/>
      <c r="D1616" s="382"/>
      <c r="E1616" s="382" t="s">
        <v>12679</v>
      </c>
      <c r="F1616" s="383">
        <v>5.4982071000000001</v>
      </c>
      <c r="G1616" s="382" t="s">
        <v>12680</v>
      </c>
      <c r="H1616" s="383">
        <v>4.62</v>
      </c>
      <c r="I1616" s="382" t="s">
        <v>12681</v>
      </c>
      <c r="J1616" s="383">
        <v>10.119999999999999</v>
      </c>
    </row>
    <row r="1617" spans="1:10" ht="13.5" thickBot="1">
      <c r="A1617" s="382"/>
      <c r="B1617" s="382"/>
      <c r="C1617" s="382"/>
      <c r="D1617" s="382"/>
      <c r="E1617" s="382" t="s">
        <v>12682</v>
      </c>
      <c r="F1617" s="383">
        <v>3.8</v>
      </c>
      <c r="G1617" s="382"/>
      <c r="H1617" s="515" t="s">
        <v>12683</v>
      </c>
      <c r="I1617" s="515"/>
      <c r="J1617" s="383">
        <v>17.28</v>
      </c>
    </row>
    <row r="1618" spans="1:10" ht="0.95" customHeight="1" thickTop="1">
      <c r="A1618" s="384"/>
      <c r="B1618" s="384"/>
      <c r="C1618" s="384"/>
      <c r="D1618" s="384"/>
      <c r="E1618" s="384"/>
      <c r="F1618" s="384"/>
      <c r="G1618" s="384"/>
      <c r="H1618" s="384"/>
      <c r="I1618" s="384"/>
      <c r="J1618" s="384"/>
    </row>
    <row r="1619" spans="1:10" ht="18" customHeight="1">
      <c r="A1619" s="364"/>
      <c r="B1619" s="365" t="s">
        <v>12651</v>
      </c>
      <c r="C1619" s="364" t="s">
        <v>12652</v>
      </c>
      <c r="D1619" s="364" t="s">
        <v>12653</v>
      </c>
      <c r="E1619" s="516" t="s">
        <v>12654</v>
      </c>
      <c r="F1619" s="516"/>
      <c r="G1619" s="366" t="s">
        <v>12655</v>
      </c>
      <c r="H1619" s="365" t="s">
        <v>12656</v>
      </c>
      <c r="I1619" s="365" t="s">
        <v>12657</v>
      </c>
      <c r="J1619" s="365" t="s">
        <v>12658</v>
      </c>
    </row>
    <row r="1620" spans="1:10" ht="24" customHeight="1">
      <c r="A1620" s="367" t="s">
        <v>12659</v>
      </c>
      <c r="B1620" s="368" t="s">
        <v>12802</v>
      </c>
      <c r="C1620" s="367" t="s">
        <v>9</v>
      </c>
      <c r="D1620" s="367" t="s">
        <v>20</v>
      </c>
      <c r="E1620" s="517" t="s">
        <v>12661</v>
      </c>
      <c r="F1620" s="517"/>
      <c r="G1620" s="369" t="s">
        <v>19</v>
      </c>
      <c r="H1620" s="370">
        <v>1</v>
      </c>
      <c r="I1620" s="371">
        <v>17.61</v>
      </c>
      <c r="J1620" s="371">
        <v>17.61</v>
      </c>
    </row>
    <row r="1621" spans="1:10" ht="24" customHeight="1">
      <c r="A1621" s="372" t="s">
        <v>12662</v>
      </c>
      <c r="B1621" s="373" t="s">
        <v>13513</v>
      </c>
      <c r="C1621" s="372" t="s">
        <v>9</v>
      </c>
      <c r="D1621" s="372" t="s">
        <v>2701</v>
      </c>
      <c r="E1621" s="519" t="s">
        <v>12661</v>
      </c>
      <c r="F1621" s="519"/>
      <c r="G1621" s="374" t="s">
        <v>19</v>
      </c>
      <c r="H1621" s="375">
        <v>1</v>
      </c>
      <c r="I1621" s="376">
        <v>0.14000000000000001</v>
      </c>
      <c r="J1621" s="376">
        <v>0.14000000000000001</v>
      </c>
    </row>
    <row r="1622" spans="1:10" ht="24" customHeight="1">
      <c r="A1622" s="377" t="s">
        <v>12664</v>
      </c>
      <c r="B1622" s="378" t="s">
        <v>12714</v>
      </c>
      <c r="C1622" s="377" t="s">
        <v>9</v>
      </c>
      <c r="D1622" s="377" t="s">
        <v>12715</v>
      </c>
      <c r="E1622" s="518" t="s">
        <v>12673</v>
      </c>
      <c r="F1622" s="518"/>
      <c r="G1622" s="379" t="s">
        <v>19</v>
      </c>
      <c r="H1622" s="380">
        <v>1</v>
      </c>
      <c r="I1622" s="381">
        <v>0.96</v>
      </c>
      <c r="J1622" s="381">
        <v>0.96</v>
      </c>
    </row>
    <row r="1623" spans="1:10" ht="24" customHeight="1">
      <c r="A1623" s="377" t="s">
        <v>12664</v>
      </c>
      <c r="B1623" s="378" t="s">
        <v>13514</v>
      </c>
      <c r="C1623" s="377" t="s">
        <v>9</v>
      </c>
      <c r="D1623" s="377" t="s">
        <v>13515</v>
      </c>
      <c r="E1623" s="518" t="s">
        <v>12670</v>
      </c>
      <c r="F1623" s="518"/>
      <c r="G1623" s="379" t="s">
        <v>19</v>
      </c>
      <c r="H1623" s="380">
        <v>1</v>
      </c>
      <c r="I1623" s="381">
        <v>13.66</v>
      </c>
      <c r="J1623" s="381">
        <v>13.66</v>
      </c>
    </row>
    <row r="1624" spans="1:10" ht="24" customHeight="1">
      <c r="A1624" s="377" t="s">
        <v>12664</v>
      </c>
      <c r="B1624" s="378" t="s">
        <v>13461</v>
      </c>
      <c r="C1624" s="377" t="s">
        <v>9</v>
      </c>
      <c r="D1624" s="377" t="s">
        <v>13462</v>
      </c>
      <c r="E1624" s="518" t="s">
        <v>12667</v>
      </c>
      <c r="F1624" s="518"/>
      <c r="G1624" s="379" t="s">
        <v>19</v>
      </c>
      <c r="H1624" s="380">
        <v>1</v>
      </c>
      <c r="I1624" s="381">
        <v>0.95</v>
      </c>
      <c r="J1624" s="381">
        <v>0.95</v>
      </c>
    </row>
    <row r="1625" spans="1:10" ht="24" customHeight="1">
      <c r="A1625" s="377" t="s">
        <v>12664</v>
      </c>
      <c r="B1625" s="378" t="s">
        <v>12671</v>
      </c>
      <c r="C1625" s="377" t="s">
        <v>9</v>
      </c>
      <c r="D1625" s="377" t="s">
        <v>12672</v>
      </c>
      <c r="E1625" s="518" t="s">
        <v>12673</v>
      </c>
      <c r="F1625" s="518"/>
      <c r="G1625" s="379" t="s">
        <v>19</v>
      </c>
      <c r="H1625" s="380">
        <v>1</v>
      </c>
      <c r="I1625" s="381">
        <v>0.55000000000000004</v>
      </c>
      <c r="J1625" s="381">
        <v>0.55000000000000004</v>
      </c>
    </row>
    <row r="1626" spans="1:10" ht="24" customHeight="1">
      <c r="A1626" s="377" t="s">
        <v>12664</v>
      </c>
      <c r="B1626" s="378" t="s">
        <v>13463</v>
      </c>
      <c r="C1626" s="377" t="s">
        <v>9</v>
      </c>
      <c r="D1626" s="377" t="s">
        <v>13464</v>
      </c>
      <c r="E1626" s="518" t="s">
        <v>12667</v>
      </c>
      <c r="F1626" s="518"/>
      <c r="G1626" s="379" t="s">
        <v>19</v>
      </c>
      <c r="H1626" s="380">
        <v>1</v>
      </c>
      <c r="I1626" s="381">
        <v>0.57999999999999996</v>
      </c>
      <c r="J1626" s="381">
        <v>0.57999999999999996</v>
      </c>
    </row>
    <row r="1627" spans="1:10" ht="24" customHeight="1">
      <c r="A1627" s="377" t="s">
        <v>12664</v>
      </c>
      <c r="B1627" s="378" t="s">
        <v>12676</v>
      </c>
      <c r="C1627" s="377" t="s">
        <v>9</v>
      </c>
      <c r="D1627" s="377" t="s">
        <v>12677</v>
      </c>
      <c r="E1627" s="518" t="s">
        <v>12678</v>
      </c>
      <c r="F1627" s="518"/>
      <c r="G1627" s="379" t="s">
        <v>19</v>
      </c>
      <c r="H1627" s="380">
        <v>1</v>
      </c>
      <c r="I1627" s="381">
        <v>0.06</v>
      </c>
      <c r="J1627" s="381">
        <v>0.06</v>
      </c>
    </row>
    <row r="1628" spans="1:10" ht="24" customHeight="1">
      <c r="A1628" s="377" t="s">
        <v>12664</v>
      </c>
      <c r="B1628" s="378" t="s">
        <v>12720</v>
      </c>
      <c r="C1628" s="377" t="s">
        <v>9</v>
      </c>
      <c r="D1628" s="377" t="s">
        <v>12721</v>
      </c>
      <c r="E1628" s="518" t="s">
        <v>12722</v>
      </c>
      <c r="F1628" s="518"/>
      <c r="G1628" s="379" t="s">
        <v>19</v>
      </c>
      <c r="H1628" s="380">
        <v>1</v>
      </c>
      <c r="I1628" s="381">
        <v>0.71</v>
      </c>
      <c r="J1628" s="381">
        <v>0.71</v>
      </c>
    </row>
    <row r="1629" spans="1:10" ht="25.5">
      <c r="A1629" s="382"/>
      <c r="B1629" s="382"/>
      <c r="C1629" s="382"/>
      <c r="D1629" s="382"/>
      <c r="E1629" s="382" t="s">
        <v>12679</v>
      </c>
      <c r="F1629" s="383">
        <v>7.4975550999999996</v>
      </c>
      <c r="G1629" s="382" t="s">
        <v>12680</v>
      </c>
      <c r="H1629" s="383">
        <v>6.3</v>
      </c>
      <c r="I1629" s="382" t="s">
        <v>12681</v>
      </c>
      <c r="J1629" s="383">
        <v>13.8</v>
      </c>
    </row>
    <row r="1630" spans="1:10" ht="13.5" thickBot="1">
      <c r="A1630" s="382"/>
      <c r="B1630" s="382"/>
      <c r="C1630" s="382"/>
      <c r="D1630" s="382"/>
      <c r="E1630" s="382" t="s">
        <v>12682</v>
      </c>
      <c r="F1630" s="383">
        <v>4.97</v>
      </c>
      <c r="G1630" s="382"/>
      <c r="H1630" s="515" t="s">
        <v>12683</v>
      </c>
      <c r="I1630" s="515"/>
      <c r="J1630" s="383">
        <v>22.58</v>
      </c>
    </row>
    <row r="1631" spans="1:10" ht="0.95" customHeight="1" thickTop="1">
      <c r="A1631" s="384"/>
      <c r="B1631" s="384"/>
      <c r="C1631" s="384"/>
      <c r="D1631" s="384"/>
      <c r="E1631" s="384"/>
      <c r="F1631" s="384"/>
      <c r="G1631" s="384"/>
      <c r="H1631" s="384"/>
      <c r="I1631" s="384"/>
      <c r="J1631" s="384"/>
    </row>
    <row r="1632" spans="1:10" ht="18" customHeight="1">
      <c r="A1632" s="364"/>
      <c r="B1632" s="365" t="s">
        <v>12651</v>
      </c>
      <c r="C1632" s="364" t="s">
        <v>12652</v>
      </c>
      <c r="D1632" s="364" t="s">
        <v>12653</v>
      </c>
      <c r="E1632" s="516" t="s">
        <v>12654</v>
      </c>
      <c r="F1632" s="516"/>
      <c r="G1632" s="366" t="s">
        <v>12655</v>
      </c>
      <c r="H1632" s="365" t="s">
        <v>12656</v>
      </c>
      <c r="I1632" s="365" t="s">
        <v>12657</v>
      </c>
      <c r="J1632" s="365" t="s">
        <v>12658</v>
      </c>
    </row>
    <row r="1633" spans="1:10" ht="48" customHeight="1">
      <c r="A1633" s="367" t="s">
        <v>12659</v>
      </c>
      <c r="B1633" s="368" t="s">
        <v>13479</v>
      </c>
      <c r="C1633" s="367" t="s">
        <v>9</v>
      </c>
      <c r="D1633" s="367" t="s">
        <v>1111</v>
      </c>
      <c r="E1633" s="517" t="s">
        <v>12730</v>
      </c>
      <c r="F1633" s="517"/>
      <c r="G1633" s="369" t="s">
        <v>47</v>
      </c>
      <c r="H1633" s="370">
        <v>1</v>
      </c>
      <c r="I1633" s="371">
        <v>0.34</v>
      </c>
      <c r="J1633" s="371">
        <v>0.34</v>
      </c>
    </row>
    <row r="1634" spans="1:10" ht="48" customHeight="1">
      <c r="A1634" s="372" t="s">
        <v>12662</v>
      </c>
      <c r="B1634" s="373" t="s">
        <v>13516</v>
      </c>
      <c r="C1634" s="372" t="s">
        <v>9</v>
      </c>
      <c r="D1634" s="372" t="s">
        <v>1106</v>
      </c>
      <c r="E1634" s="519" t="s">
        <v>12730</v>
      </c>
      <c r="F1634" s="519"/>
      <c r="G1634" s="374" t="s">
        <v>19</v>
      </c>
      <c r="H1634" s="375">
        <v>1</v>
      </c>
      <c r="I1634" s="376">
        <v>0.31</v>
      </c>
      <c r="J1634" s="376">
        <v>0.31</v>
      </c>
    </row>
    <row r="1635" spans="1:10" ht="36" customHeight="1">
      <c r="A1635" s="372" t="s">
        <v>12662</v>
      </c>
      <c r="B1635" s="373" t="s">
        <v>13517</v>
      </c>
      <c r="C1635" s="372" t="s">
        <v>9</v>
      </c>
      <c r="D1635" s="372" t="s">
        <v>1107</v>
      </c>
      <c r="E1635" s="519" t="s">
        <v>12730</v>
      </c>
      <c r="F1635" s="519"/>
      <c r="G1635" s="374" t="s">
        <v>19</v>
      </c>
      <c r="H1635" s="375">
        <v>1</v>
      </c>
      <c r="I1635" s="376">
        <v>0.03</v>
      </c>
      <c r="J1635" s="376">
        <v>0.03</v>
      </c>
    </row>
    <row r="1636" spans="1:10" ht="25.5">
      <c r="A1636" s="382"/>
      <c r="B1636" s="382"/>
      <c r="C1636" s="382"/>
      <c r="D1636" s="382"/>
      <c r="E1636" s="382" t="s">
        <v>12679</v>
      </c>
      <c r="F1636" s="383">
        <v>0</v>
      </c>
      <c r="G1636" s="382" t="s">
        <v>12680</v>
      </c>
      <c r="H1636" s="383">
        <v>0</v>
      </c>
      <c r="I1636" s="382" t="s">
        <v>12681</v>
      </c>
      <c r="J1636" s="383">
        <v>0</v>
      </c>
    </row>
    <row r="1637" spans="1:10" ht="13.5" thickBot="1">
      <c r="A1637" s="382"/>
      <c r="B1637" s="382"/>
      <c r="C1637" s="382"/>
      <c r="D1637" s="382"/>
      <c r="E1637" s="382" t="s">
        <v>12682</v>
      </c>
      <c r="F1637" s="383">
        <v>0.09</v>
      </c>
      <c r="G1637" s="382"/>
      <c r="H1637" s="515" t="s">
        <v>12683</v>
      </c>
      <c r="I1637" s="515"/>
      <c r="J1637" s="383">
        <v>0.43</v>
      </c>
    </row>
    <row r="1638" spans="1:10" ht="0.95" customHeight="1" thickTop="1">
      <c r="A1638" s="384"/>
      <c r="B1638" s="384"/>
      <c r="C1638" s="384"/>
      <c r="D1638" s="384"/>
      <c r="E1638" s="384"/>
      <c r="F1638" s="384"/>
      <c r="G1638" s="384"/>
      <c r="H1638" s="384"/>
      <c r="I1638" s="384"/>
      <c r="J1638" s="384"/>
    </row>
    <row r="1639" spans="1:10" ht="18" customHeight="1">
      <c r="A1639" s="364"/>
      <c r="B1639" s="365" t="s">
        <v>12651</v>
      </c>
      <c r="C1639" s="364" t="s">
        <v>12652</v>
      </c>
      <c r="D1639" s="364" t="s">
        <v>12653</v>
      </c>
      <c r="E1639" s="516" t="s">
        <v>12654</v>
      </c>
      <c r="F1639" s="516"/>
      <c r="G1639" s="366" t="s">
        <v>12655</v>
      </c>
      <c r="H1639" s="365" t="s">
        <v>12656</v>
      </c>
      <c r="I1639" s="365" t="s">
        <v>12657</v>
      </c>
      <c r="J1639" s="365" t="s">
        <v>12658</v>
      </c>
    </row>
    <row r="1640" spans="1:10" ht="48" customHeight="1">
      <c r="A1640" s="367" t="s">
        <v>12659</v>
      </c>
      <c r="B1640" s="368" t="s">
        <v>13478</v>
      </c>
      <c r="C1640" s="367" t="s">
        <v>9</v>
      </c>
      <c r="D1640" s="367" t="s">
        <v>1110</v>
      </c>
      <c r="E1640" s="517" t="s">
        <v>12730</v>
      </c>
      <c r="F1640" s="517"/>
      <c r="G1640" s="369" t="s">
        <v>32</v>
      </c>
      <c r="H1640" s="370">
        <v>1</v>
      </c>
      <c r="I1640" s="371">
        <v>1.68</v>
      </c>
      <c r="J1640" s="371">
        <v>1.68</v>
      </c>
    </row>
    <row r="1641" spans="1:10" ht="48" customHeight="1">
      <c r="A1641" s="372" t="s">
        <v>12662</v>
      </c>
      <c r="B1641" s="373" t="s">
        <v>13516</v>
      </c>
      <c r="C1641" s="372" t="s">
        <v>9</v>
      </c>
      <c r="D1641" s="372" t="s">
        <v>1106</v>
      </c>
      <c r="E1641" s="519" t="s">
        <v>12730</v>
      </c>
      <c r="F1641" s="519"/>
      <c r="G1641" s="374" t="s">
        <v>19</v>
      </c>
      <c r="H1641" s="375">
        <v>1</v>
      </c>
      <c r="I1641" s="376">
        <v>0.31</v>
      </c>
      <c r="J1641" s="376">
        <v>0.31</v>
      </c>
    </row>
    <row r="1642" spans="1:10" ht="36" customHeight="1">
      <c r="A1642" s="372" t="s">
        <v>12662</v>
      </c>
      <c r="B1642" s="373" t="s">
        <v>13517</v>
      </c>
      <c r="C1642" s="372" t="s">
        <v>9</v>
      </c>
      <c r="D1642" s="372" t="s">
        <v>1107</v>
      </c>
      <c r="E1642" s="519" t="s">
        <v>12730</v>
      </c>
      <c r="F1642" s="519"/>
      <c r="G1642" s="374" t="s">
        <v>19</v>
      </c>
      <c r="H1642" s="375">
        <v>1</v>
      </c>
      <c r="I1642" s="376">
        <v>0.03</v>
      </c>
      <c r="J1642" s="376">
        <v>0.03</v>
      </c>
    </row>
    <row r="1643" spans="1:10" ht="48" customHeight="1">
      <c r="A1643" s="372" t="s">
        <v>12662</v>
      </c>
      <c r="B1643" s="373" t="s">
        <v>13518</v>
      </c>
      <c r="C1643" s="372" t="s">
        <v>9</v>
      </c>
      <c r="D1643" s="372" t="s">
        <v>1108</v>
      </c>
      <c r="E1643" s="519" t="s">
        <v>12730</v>
      </c>
      <c r="F1643" s="519"/>
      <c r="G1643" s="374" t="s">
        <v>19</v>
      </c>
      <c r="H1643" s="375">
        <v>1</v>
      </c>
      <c r="I1643" s="376">
        <v>0.28999999999999998</v>
      </c>
      <c r="J1643" s="376">
        <v>0.28999999999999998</v>
      </c>
    </row>
    <row r="1644" spans="1:10" ht="48" customHeight="1">
      <c r="A1644" s="372" t="s">
        <v>12662</v>
      </c>
      <c r="B1644" s="373" t="s">
        <v>13519</v>
      </c>
      <c r="C1644" s="372" t="s">
        <v>9</v>
      </c>
      <c r="D1644" s="372" t="s">
        <v>1109</v>
      </c>
      <c r="E1644" s="519" t="s">
        <v>12730</v>
      </c>
      <c r="F1644" s="519"/>
      <c r="G1644" s="374" t="s">
        <v>19</v>
      </c>
      <c r="H1644" s="375">
        <v>1</v>
      </c>
      <c r="I1644" s="376">
        <v>1.05</v>
      </c>
      <c r="J1644" s="376">
        <v>1.05</v>
      </c>
    </row>
    <row r="1645" spans="1:10" ht="25.5">
      <c r="A1645" s="382"/>
      <c r="B1645" s="382"/>
      <c r="C1645" s="382"/>
      <c r="D1645" s="382"/>
      <c r="E1645" s="382" t="s">
        <v>12679</v>
      </c>
      <c r="F1645" s="383">
        <v>0</v>
      </c>
      <c r="G1645" s="382" t="s">
        <v>12680</v>
      </c>
      <c r="H1645" s="383">
        <v>0</v>
      </c>
      <c r="I1645" s="382" t="s">
        <v>12681</v>
      </c>
      <c r="J1645" s="383">
        <v>0</v>
      </c>
    </row>
    <row r="1646" spans="1:10" ht="13.5" thickBot="1">
      <c r="A1646" s="382"/>
      <c r="B1646" s="382"/>
      <c r="C1646" s="382"/>
      <c r="D1646" s="382"/>
      <c r="E1646" s="382" t="s">
        <v>12682</v>
      </c>
      <c r="F1646" s="383">
        <v>0.47</v>
      </c>
      <c r="G1646" s="382"/>
      <c r="H1646" s="515" t="s">
        <v>12683</v>
      </c>
      <c r="I1646" s="515"/>
      <c r="J1646" s="383">
        <v>2.15</v>
      </c>
    </row>
    <row r="1647" spans="1:10" ht="0.95" customHeight="1" thickTop="1">
      <c r="A1647" s="384"/>
      <c r="B1647" s="384"/>
      <c r="C1647" s="384"/>
      <c r="D1647" s="384"/>
      <c r="E1647" s="384"/>
      <c r="F1647" s="384"/>
      <c r="G1647" s="384"/>
      <c r="H1647" s="384"/>
      <c r="I1647" s="384"/>
      <c r="J1647" s="384"/>
    </row>
    <row r="1648" spans="1:10" ht="18" customHeight="1">
      <c r="A1648" s="364"/>
      <c r="B1648" s="365" t="s">
        <v>12651</v>
      </c>
      <c r="C1648" s="364" t="s">
        <v>12652</v>
      </c>
      <c r="D1648" s="364" t="s">
        <v>12653</v>
      </c>
      <c r="E1648" s="516" t="s">
        <v>12654</v>
      </c>
      <c r="F1648" s="516"/>
      <c r="G1648" s="366" t="s">
        <v>12655</v>
      </c>
      <c r="H1648" s="365" t="s">
        <v>12656</v>
      </c>
      <c r="I1648" s="365" t="s">
        <v>12657</v>
      </c>
      <c r="J1648" s="365" t="s">
        <v>12658</v>
      </c>
    </row>
    <row r="1649" spans="1:10" ht="48" customHeight="1">
      <c r="A1649" s="367" t="s">
        <v>12659</v>
      </c>
      <c r="B1649" s="368" t="s">
        <v>13516</v>
      </c>
      <c r="C1649" s="367" t="s">
        <v>9</v>
      </c>
      <c r="D1649" s="367" t="s">
        <v>1106</v>
      </c>
      <c r="E1649" s="517" t="s">
        <v>12730</v>
      </c>
      <c r="F1649" s="517"/>
      <c r="G1649" s="369" t="s">
        <v>19</v>
      </c>
      <c r="H1649" s="370">
        <v>1</v>
      </c>
      <c r="I1649" s="371">
        <v>0.31</v>
      </c>
      <c r="J1649" s="371">
        <v>0.31</v>
      </c>
    </row>
    <row r="1650" spans="1:10" ht="36" customHeight="1">
      <c r="A1650" s="377" t="s">
        <v>12664</v>
      </c>
      <c r="B1650" s="378" t="s">
        <v>13520</v>
      </c>
      <c r="C1650" s="377" t="s">
        <v>9</v>
      </c>
      <c r="D1650" s="377" t="s">
        <v>13521</v>
      </c>
      <c r="E1650" s="518" t="s">
        <v>12667</v>
      </c>
      <c r="F1650" s="518"/>
      <c r="G1650" s="379" t="s">
        <v>27</v>
      </c>
      <c r="H1650" s="380">
        <v>6.3999999999999997E-5</v>
      </c>
      <c r="I1650" s="381">
        <v>4897.8999999999996</v>
      </c>
      <c r="J1650" s="381">
        <v>0.31</v>
      </c>
    </row>
    <row r="1651" spans="1:10" ht="25.5">
      <c r="A1651" s="382"/>
      <c r="B1651" s="382"/>
      <c r="C1651" s="382"/>
      <c r="D1651" s="382"/>
      <c r="E1651" s="382" t="s">
        <v>12679</v>
      </c>
      <c r="F1651" s="383">
        <v>0</v>
      </c>
      <c r="G1651" s="382" t="s">
        <v>12680</v>
      </c>
      <c r="H1651" s="383">
        <v>0</v>
      </c>
      <c r="I1651" s="382" t="s">
        <v>12681</v>
      </c>
      <c r="J1651" s="383">
        <v>0</v>
      </c>
    </row>
    <row r="1652" spans="1:10" ht="13.5" thickBot="1">
      <c r="A1652" s="382"/>
      <c r="B1652" s="382"/>
      <c r="C1652" s="382"/>
      <c r="D1652" s="382"/>
      <c r="E1652" s="382" t="s">
        <v>12682</v>
      </c>
      <c r="F1652" s="383">
        <v>0.08</v>
      </c>
      <c r="G1652" s="382"/>
      <c r="H1652" s="515" t="s">
        <v>12683</v>
      </c>
      <c r="I1652" s="515"/>
      <c r="J1652" s="383">
        <v>0.39</v>
      </c>
    </row>
    <row r="1653" spans="1:10" ht="0.95" customHeight="1" thickTop="1">
      <c r="A1653" s="384"/>
      <c r="B1653" s="384"/>
      <c r="C1653" s="384"/>
      <c r="D1653" s="384"/>
      <c r="E1653" s="384"/>
      <c r="F1653" s="384"/>
      <c r="G1653" s="384"/>
      <c r="H1653" s="384"/>
      <c r="I1653" s="384"/>
      <c r="J1653" s="384"/>
    </row>
    <row r="1654" spans="1:10" ht="18" customHeight="1">
      <c r="A1654" s="364"/>
      <c r="B1654" s="365" t="s">
        <v>12651</v>
      </c>
      <c r="C1654" s="364" t="s">
        <v>12652</v>
      </c>
      <c r="D1654" s="364" t="s">
        <v>12653</v>
      </c>
      <c r="E1654" s="516" t="s">
        <v>12654</v>
      </c>
      <c r="F1654" s="516"/>
      <c r="G1654" s="366" t="s">
        <v>12655</v>
      </c>
      <c r="H1654" s="365" t="s">
        <v>12656</v>
      </c>
      <c r="I1654" s="365" t="s">
        <v>12657</v>
      </c>
      <c r="J1654" s="365" t="s">
        <v>12658</v>
      </c>
    </row>
    <row r="1655" spans="1:10" ht="36" customHeight="1">
      <c r="A1655" s="367" t="s">
        <v>12659</v>
      </c>
      <c r="B1655" s="368" t="s">
        <v>13517</v>
      </c>
      <c r="C1655" s="367" t="s">
        <v>9</v>
      </c>
      <c r="D1655" s="367" t="s">
        <v>1107</v>
      </c>
      <c r="E1655" s="517" t="s">
        <v>12730</v>
      </c>
      <c r="F1655" s="517"/>
      <c r="G1655" s="369" t="s">
        <v>19</v>
      </c>
      <c r="H1655" s="370">
        <v>1</v>
      </c>
      <c r="I1655" s="371">
        <v>0.03</v>
      </c>
      <c r="J1655" s="371">
        <v>0.03</v>
      </c>
    </row>
    <row r="1656" spans="1:10" ht="36" customHeight="1">
      <c r="A1656" s="377" t="s">
        <v>12664</v>
      </c>
      <c r="B1656" s="378" t="s">
        <v>13520</v>
      </c>
      <c r="C1656" s="377" t="s">
        <v>9</v>
      </c>
      <c r="D1656" s="377" t="s">
        <v>13521</v>
      </c>
      <c r="E1656" s="518" t="s">
        <v>12667</v>
      </c>
      <c r="F1656" s="518"/>
      <c r="G1656" s="379" t="s">
        <v>27</v>
      </c>
      <c r="H1656" s="380">
        <v>7.6000000000000001E-6</v>
      </c>
      <c r="I1656" s="381">
        <v>4897.8999999999996</v>
      </c>
      <c r="J1656" s="381">
        <v>0.03</v>
      </c>
    </row>
    <row r="1657" spans="1:10" ht="25.5">
      <c r="A1657" s="382"/>
      <c r="B1657" s="382"/>
      <c r="C1657" s="382"/>
      <c r="D1657" s="382"/>
      <c r="E1657" s="382" t="s">
        <v>12679</v>
      </c>
      <c r="F1657" s="383">
        <v>0</v>
      </c>
      <c r="G1657" s="382" t="s">
        <v>12680</v>
      </c>
      <c r="H1657" s="383">
        <v>0</v>
      </c>
      <c r="I1657" s="382" t="s">
        <v>12681</v>
      </c>
      <c r="J1657" s="383">
        <v>0</v>
      </c>
    </row>
    <row r="1658" spans="1:10" ht="13.5" thickBot="1">
      <c r="A1658" s="382"/>
      <c r="B1658" s="382"/>
      <c r="C1658" s="382"/>
      <c r="D1658" s="382"/>
      <c r="E1658" s="382" t="s">
        <v>12682</v>
      </c>
      <c r="F1658" s="383">
        <v>0</v>
      </c>
      <c r="G1658" s="382"/>
      <c r="H1658" s="515" t="s">
        <v>12683</v>
      </c>
      <c r="I1658" s="515"/>
      <c r="J1658" s="383">
        <v>0.03</v>
      </c>
    </row>
    <row r="1659" spans="1:10" ht="0.95" customHeight="1" thickTop="1">
      <c r="A1659" s="384"/>
      <c r="B1659" s="384"/>
      <c r="C1659" s="384"/>
      <c r="D1659" s="384"/>
      <c r="E1659" s="384"/>
      <c r="F1659" s="384"/>
      <c r="G1659" s="384"/>
      <c r="H1659" s="384"/>
      <c r="I1659" s="384"/>
      <c r="J1659" s="384"/>
    </row>
    <row r="1660" spans="1:10" ht="18" customHeight="1">
      <c r="A1660" s="364"/>
      <c r="B1660" s="365" t="s">
        <v>12651</v>
      </c>
      <c r="C1660" s="364" t="s">
        <v>12652</v>
      </c>
      <c r="D1660" s="364" t="s">
        <v>12653</v>
      </c>
      <c r="E1660" s="516" t="s">
        <v>12654</v>
      </c>
      <c r="F1660" s="516"/>
      <c r="G1660" s="366" t="s">
        <v>12655</v>
      </c>
      <c r="H1660" s="365" t="s">
        <v>12656</v>
      </c>
      <c r="I1660" s="365" t="s">
        <v>12657</v>
      </c>
      <c r="J1660" s="365" t="s">
        <v>12658</v>
      </c>
    </row>
    <row r="1661" spans="1:10" ht="48" customHeight="1">
      <c r="A1661" s="367" t="s">
        <v>12659</v>
      </c>
      <c r="B1661" s="368" t="s">
        <v>13518</v>
      </c>
      <c r="C1661" s="367" t="s">
        <v>9</v>
      </c>
      <c r="D1661" s="367" t="s">
        <v>1108</v>
      </c>
      <c r="E1661" s="517" t="s">
        <v>12730</v>
      </c>
      <c r="F1661" s="517"/>
      <c r="G1661" s="369" t="s">
        <v>19</v>
      </c>
      <c r="H1661" s="370">
        <v>1</v>
      </c>
      <c r="I1661" s="371">
        <v>0.28999999999999998</v>
      </c>
      <c r="J1661" s="371">
        <v>0.28999999999999998</v>
      </c>
    </row>
    <row r="1662" spans="1:10" ht="36" customHeight="1">
      <c r="A1662" s="377" t="s">
        <v>12664</v>
      </c>
      <c r="B1662" s="378" t="s">
        <v>13520</v>
      </c>
      <c r="C1662" s="377" t="s">
        <v>9</v>
      </c>
      <c r="D1662" s="377" t="s">
        <v>13521</v>
      </c>
      <c r="E1662" s="518" t="s">
        <v>12667</v>
      </c>
      <c r="F1662" s="518"/>
      <c r="G1662" s="379" t="s">
        <v>27</v>
      </c>
      <c r="H1662" s="380">
        <v>6.0000000000000002E-5</v>
      </c>
      <c r="I1662" s="381">
        <v>4897.8999999999996</v>
      </c>
      <c r="J1662" s="381">
        <v>0.28999999999999998</v>
      </c>
    </row>
    <row r="1663" spans="1:10" ht="25.5">
      <c r="A1663" s="382"/>
      <c r="B1663" s="382"/>
      <c r="C1663" s="382"/>
      <c r="D1663" s="382"/>
      <c r="E1663" s="382" t="s">
        <v>12679</v>
      </c>
      <c r="F1663" s="383">
        <v>0</v>
      </c>
      <c r="G1663" s="382" t="s">
        <v>12680</v>
      </c>
      <c r="H1663" s="383">
        <v>0</v>
      </c>
      <c r="I1663" s="382" t="s">
        <v>12681</v>
      </c>
      <c r="J1663" s="383">
        <v>0</v>
      </c>
    </row>
    <row r="1664" spans="1:10" ht="13.5" thickBot="1">
      <c r="A1664" s="382"/>
      <c r="B1664" s="382"/>
      <c r="C1664" s="382"/>
      <c r="D1664" s="382"/>
      <c r="E1664" s="382" t="s">
        <v>12682</v>
      </c>
      <c r="F1664" s="383">
        <v>0.08</v>
      </c>
      <c r="G1664" s="382"/>
      <c r="H1664" s="515" t="s">
        <v>12683</v>
      </c>
      <c r="I1664" s="515"/>
      <c r="J1664" s="383">
        <v>0.37</v>
      </c>
    </row>
    <row r="1665" spans="1:10" ht="0.95" customHeight="1" thickTop="1">
      <c r="A1665" s="384"/>
      <c r="B1665" s="384"/>
      <c r="C1665" s="384"/>
      <c r="D1665" s="384"/>
      <c r="E1665" s="384"/>
      <c r="F1665" s="384"/>
      <c r="G1665" s="384"/>
      <c r="H1665" s="384"/>
      <c r="I1665" s="384"/>
      <c r="J1665" s="384"/>
    </row>
    <row r="1666" spans="1:10" ht="18" customHeight="1">
      <c r="A1666" s="364"/>
      <c r="B1666" s="365" t="s">
        <v>12651</v>
      </c>
      <c r="C1666" s="364" t="s">
        <v>12652</v>
      </c>
      <c r="D1666" s="364" t="s">
        <v>12653</v>
      </c>
      <c r="E1666" s="516" t="s">
        <v>12654</v>
      </c>
      <c r="F1666" s="516"/>
      <c r="G1666" s="366" t="s">
        <v>12655</v>
      </c>
      <c r="H1666" s="365" t="s">
        <v>12656</v>
      </c>
      <c r="I1666" s="365" t="s">
        <v>12657</v>
      </c>
      <c r="J1666" s="365" t="s">
        <v>12658</v>
      </c>
    </row>
    <row r="1667" spans="1:10" ht="48" customHeight="1">
      <c r="A1667" s="367" t="s">
        <v>12659</v>
      </c>
      <c r="B1667" s="368" t="s">
        <v>13519</v>
      </c>
      <c r="C1667" s="367" t="s">
        <v>9</v>
      </c>
      <c r="D1667" s="367" t="s">
        <v>1109</v>
      </c>
      <c r="E1667" s="517" t="s">
        <v>12730</v>
      </c>
      <c r="F1667" s="517"/>
      <c r="G1667" s="369" t="s">
        <v>19</v>
      </c>
      <c r="H1667" s="370">
        <v>1</v>
      </c>
      <c r="I1667" s="371">
        <v>1.05</v>
      </c>
      <c r="J1667" s="371">
        <v>1.05</v>
      </c>
    </row>
    <row r="1668" spans="1:10" ht="24" customHeight="1">
      <c r="A1668" s="377" t="s">
        <v>12664</v>
      </c>
      <c r="B1668" s="378" t="s">
        <v>13522</v>
      </c>
      <c r="C1668" s="377" t="s">
        <v>9</v>
      </c>
      <c r="D1668" s="377" t="s">
        <v>13523</v>
      </c>
      <c r="E1668" s="518" t="s">
        <v>12693</v>
      </c>
      <c r="F1668" s="518"/>
      <c r="G1668" s="379" t="s">
        <v>13524</v>
      </c>
      <c r="H1668" s="380">
        <v>1.25</v>
      </c>
      <c r="I1668" s="381">
        <v>0.84</v>
      </c>
      <c r="J1668" s="381">
        <v>1.05</v>
      </c>
    </row>
    <row r="1669" spans="1:10" ht="25.5">
      <c r="A1669" s="382"/>
      <c r="B1669" s="382"/>
      <c r="C1669" s="382"/>
      <c r="D1669" s="382"/>
      <c r="E1669" s="382" t="s">
        <v>12679</v>
      </c>
      <c r="F1669" s="383">
        <v>0</v>
      </c>
      <c r="G1669" s="382" t="s">
        <v>12680</v>
      </c>
      <c r="H1669" s="383">
        <v>0</v>
      </c>
      <c r="I1669" s="382" t="s">
        <v>12681</v>
      </c>
      <c r="J1669" s="383">
        <v>0</v>
      </c>
    </row>
    <row r="1670" spans="1:10" ht="13.5" thickBot="1">
      <c r="A1670" s="382"/>
      <c r="B1670" s="382"/>
      <c r="C1670" s="382"/>
      <c r="D1670" s="382"/>
      <c r="E1670" s="382" t="s">
        <v>12682</v>
      </c>
      <c r="F1670" s="383">
        <v>0.28999999999999998</v>
      </c>
      <c r="G1670" s="382"/>
      <c r="H1670" s="515" t="s">
        <v>12683</v>
      </c>
      <c r="I1670" s="515"/>
      <c r="J1670" s="383">
        <v>1.34</v>
      </c>
    </row>
    <row r="1671" spans="1:10" ht="0.95" customHeight="1" thickTop="1">
      <c r="A1671" s="384"/>
      <c r="B1671" s="384"/>
      <c r="C1671" s="384"/>
      <c r="D1671" s="384"/>
      <c r="E1671" s="384"/>
      <c r="F1671" s="384"/>
      <c r="G1671" s="384"/>
      <c r="H1671" s="384"/>
      <c r="I1671" s="384"/>
      <c r="J1671" s="384"/>
    </row>
    <row r="1672" spans="1:10" ht="18" customHeight="1">
      <c r="A1672" s="364"/>
      <c r="B1672" s="365" t="s">
        <v>12651</v>
      </c>
      <c r="C1672" s="364" t="s">
        <v>12652</v>
      </c>
      <c r="D1672" s="364" t="s">
        <v>12653</v>
      </c>
      <c r="E1672" s="516" t="s">
        <v>12654</v>
      </c>
      <c r="F1672" s="516"/>
      <c r="G1672" s="366" t="s">
        <v>12655</v>
      </c>
      <c r="H1672" s="365" t="s">
        <v>12656</v>
      </c>
      <c r="I1672" s="365" t="s">
        <v>12657</v>
      </c>
      <c r="J1672" s="365" t="s">
        <v>12658</v>
      </c>
    </row>
    <row r="1673" spans="1:10" ht="48" customHeight="1">
      <c r="A1673" s="367" t="s">
        <v>12659</v>
      </c>
      <c r="B1673" s="368" t="s">
        <v>13525</v>
      </c>
      <c r="C1673" s="367" t="s">
        <v>9</v>
      </c>
      <c r="D1673" s="367" t="s">
        <v>1176</v>
      </c>
      <c r="E1673" s="517" t="s">
        <v>12730</v>
      </c>
      <c r="F1673" s="517"/>
      <c r="G1673" s="369" t="s">
        <v>47</v>
      </c>
      <c r="H1673" s="370">
        <v>1</v>
      </c>
      <c r="I1673" s="371">
        <v>1.42</v>
      </c>
      <c r="J1673" s="371">
        <v>1.42</v>
      </c>
    </row>
    <row r="1674" spans="1:10" ht="48" customHeight="1">
      <c r="A1674" s="372" t="s">
        <v>12662</v>
      </c>
      <c r="B1674" s="373" t="s">
        <v>13526</v>
      </c>
      <c r="C1674" s="372" t="s">
        <v>9</v>
      </c>
      <c r="D1674" s="372" t="s">
        <v>1171</v>
      </c>
      <c r="E1674" s="519" t="s">
        <v>12730</v>
      </c>
      <c r="F1674" s="519"/>
      <c r="G1674" s="374" t="s">
        <v>19</v>
      </c>
      <c r="H1674" s="375">
        <v>1</v>
      </c>
      <c r="I1674" s="376">
        <v>1.27</v>
      </c>
      <c r="J1674" s="376">
        <v>1.27</v>
      </c>
    </row>
    <row r="1675" spans="1:10" ht="36" customHeight="1">
      <c r="A1675" s="372" t="s">
        <v>12662</v>
      </c>
      <c r="B1675" s="373" t="s">
        <v>13527</v>
      </c>
      <c r="C1675" s="372" t="s">
        <v>9</v>
      </c>
      <c r="D1675" s="372" t="s">
        <v>1172</v>
      </c>
      <c r="E1675" s="519" t="s">
        <v>12730</v>
      </c>
      <c r="F1675" s="519"/>
      <c r="G1675" s="374" t="s">
        <v>19</v>
      </c>
      <c r="H1675" s="375">
        <v>1</v>
      </c>
      <c r="I1675" s="376">
        <v>0.15</v>
      </c>
      <c r="J1675" s="376">
        <v>0.15</v>
      </c>
    </row>
    <row r="1676" spans="1:10" ht="25.5">
      <c r="A1676" s="382"/>
      <c r="B1676" s="382"/>
      <c r="C1676" s="382"/>
      <c r="D1676" s="382"/>
      <c r="E1676" s="382" t="s">
        <v>12679</v>
      </c>
      <c r="F1676" s="383">
        <v>0</v>
      </c>
      <c r="G1676" s="382" t="s">
        <v>12680</v>
      </c>
      <c r="H1676" s="383">
        <v>0</v>
      </c>
      <c r="I1676" s="382" t="s">
        <v>12681</v>
      </c>
      <c r="J1676" s="383">
        <v>0</v>
      </c>
    </row>
    <row r="1677" spans="1:10" ht="13.5" thickBot="1">
      <c r="A1677" s="382"/>
      <c r="B1677" s="382"/>
      <c r="C1677" s="382"/>
      <c r="D1677" s="382"/>
      <c r="E1677" s="382" t="s">
        <v>12682</v>
      </c>
      <c r="F1677" s="383">
        <v>0.4</v>
      </c>
      <c r="G1677" s="382"/>
      <c r="H1677" s="515" t="s">
        <v>12683</v>
      </c>
      <c r="I1677" s="515"/>
      <c r="J1677" s="383">
        <v>1.82</v>
      </c>
    </row>
    <row r="1678" spans="1:10" ht="0.95" customHeight="1" thickTop="1">
      <c r="A1678" s="384"/>
      <c r="B1678" s="384"/>
      <c r="C1678" s="384"/>
      <c r="D1678" s="384"/>
      <c r="E1678" s="384"/>
      <c r="F1678" s="384"/>
      <c r="G1678" s="384"/>
      <c r="H1678" s="384"/>
      <c r="I1678" s="384"/>
      <c r="J1678" s="384"/>
    </row>
    <row r="1679" spans="1:10" ht="18" customHeight="1">
      <c r="A1679" s="364"/>
      <c r="B1679" s="365" t="s">
        <v>12651</v>
      </c>
      <c r="C1679" s="364" t="s">
        <v>12652</v>
      </c>
      <c r="D1679" s="364" t="s">
        <v>12653</v>
      </c>
      <c r="E1679" s="516" t="s">
        <v>12654</v>
      </c>
      <c r="F1679" s="516"/>
      <c r="G1679" s="366" t="s">
        <v>12655</v>
      </c>
      <c r="H1679" s="365" t="s">
        <v>12656</v>
      </c>
      <c r="I1679" s="365" t="s">
        <v>12657</v>
      </c>
      <c r="J1679" s="365" t="s">
        <v>12658</v>
      </c>
    </row>
    <row r="1680" spans="1:10" ht="48" customHeight="1">
      <c r="A1680" s="367" t="s">
        <v>12659</v>
      </c>
      <c r="B1680" s="368" t="s">
        <v>13528</v>
      </c>
      <c r="C1680" s="367" t="s">
        <v>9</v>
      </c>
      <c r="D1680" s="367" t="s">
        <v>1175</v>
      </c>
      <c r="E1680" s="517" t="s">
        <v>12730</v>
      </c>
      <c r="F1680" s="517"/>
      <c r="G1680" s="369" t="s">
        <v>32</v>
      </c>
      <c r="H1680" s="370">
        <v>1</v>
      </c>
      <c r="I1680" s="371">
        <v>4.71</v>
      </c>
      <c r="J1680" s="371">
        <v>4.71</v>
      </c>
    </row>
    <row r="1681" spans="1:10" ht="48" customHeight="1">
      <c r="A1681" s="372" t="s">
        <v>12662</v>
      </c>
      <c r="B1681" s="373" t="s">
        <v>13526</v>
      </c>
      <c r="C1681" s="372" t="s">
        <v>9</v>
      </c>
      <c r="D1681" s="372" t="s">
        <v>1171</v>
      </c>
      <c r="E1681" s="519" t="s">
        <v>12730</v>
      </c>
      <c r="F1681" s="519"/>
      <c r="G1681" s="374" t="s">
        <v>19</v>
      </c>
      <c r="H1681" s="375">
        <v>1</v>
      </c>
      <c r="I1681" s="376">
        <v>1.27</v>
      </c>
      <c r="J1681" s="376">
        <v>1.27</v>
      </c>
    </row>
    <row r="1682" spans="1:10" ht="48" customHeight="1">
      <c r="A1682" s="372" t="s">
        <v>12662</v>
      </c>
      <c r="B1682" s="373" t="s">
        <v>13529</v>
      </c>
      <c r="C1682" s="372" t="s">
        <v>9</v>
      </c>
      <c r="D1682" s="372" t="s">
        <v>1173</v>
      </c>
      <c r="E1682" s="519" t="s">
        <v>12730</v>
      </c>
      <c r="F1682" s="519"/>
      <c r="G1682" s="374" t="s">
        <v>19</v>
      </c>
      <c r="H1682" s="375">
        <v>1</v>
      </c>
      <c r="I1682" s="376">
        <v>1.19</v>
      </c>
      <c r="J1682" s="376">
        <v>1.19</v>
      </c>
    </row>
    <row r="1683" spans="1:10" ht="36" customHeight="1">
      <c r="A1683" s="372" t="s">
        <v>12662</v>
      </c>
      <c r="B1683" s="373" t="s">
        <v>13527</v>
      </c>
      <c r="C1683" s="372" t="s">
        <v>9</v>
      </c>
      <c r="D1683" s="372" t="s">
        <v>1172</v>
      </c>
      <c r="E1683" s="519" t="s">
        <v>12730</v>
      </c>
      <c r="F1683" s="519"/>
      <c r="G1683" s="374" t="s">
        <v>19</v>
      </c>
      <c r="H1683" s="375">
        <v>1</v>
      </c>
      <c r="I1683" s="376">
        <v>0.15</v>
      </c>
      <c r="J1683" s="376">
        <v>0.15</v>
      </c>
    </row>
    <row r="1684" spans="1:10" ht="48" customHeight="1">
      <c r="A1684" s="372" t="s">
        <v>12662</v>
      </c>
      <c r="B1684" s="373" t="s">
        <v>13530</v>
      </c>
      <c r="C1684" s="372" t="s">
        <v>9</v>
      </c>
      <c r="D1684" s="372" t="s">
        <v>1174</v>
      </c>
      <c r="E1684" s="519" t="s">
        <v>12730</v>
      </c>
      <c r="F1684" s="519"/>
      <c r="G1684" s="374" t="s">
        <v>19</v>
      </c>
      <c r="H1684" s="375">
        <v>1</v>
      </c>
      <c r="I1684" s="376">
        <v>2.1</v>
      </c>
      <c r="J1684" s="376">
        <v>2.1</v>
      </c>
    </row>
    <row r="1685" spans="1:10" ht="25.5">
      <c r="A1685" s="382"/>
      <c r="B1685" s="382"/>
      <c r="C1685" s="382"/>
      <c r="D1685" s="382"/>
      <c r="E1685" s="382" t="s">
        <v>12679</v>
      </c>
      <c r="F1685" s="383">
        <v>0</v>
      </c>
      <c r="G1685" s="382" t="s">
        <v>12680</v>
      </c>
      <c r="H1685" s="383">
        <v>0</v>
      </c>
      <c r="I1685" s="382" t="s">
        <v>12681</v>
      </c>
      <c r="J1685" s="383">
        <v>0</v>
      </c>
    </row>
    <row r="1686" spans="1:10" ht="13.5" thickBot="1">
      <c r="A1686" s="382"/>
      <c r="B1686" s="382"/>
      <c r="C1686" s="382"/>
      <c r="D1686" s="382"/>
      <c r="E1686" s="382" t="s">
        <v>12682</v>
      </c>
      <c r="F1686" s="383">
        <v>1.33</v>
      </c>
      <c r="G1686" s="382"/>
      <c r="H1686" s="515" t="s">
        <v>12683</v>
      </c>
      <c r="I1686" s="515"/>
      <c r="J1686" s="383">
        <v>6.04</v>
      </c>
    </row>
    <row r="1687" spans="1:10" ht="0.95" customHeight="1" thickTop="1">
      <c r="A1687" s="384"/>
      <c r="B1687" s="384"/>
      <c r="C1687" s="384"/>
      <c r="D1687" s="384"/>
      <c r="E1687" s="384"/>
      <c r="F1687" s="384"/>
      <c r="G1687" s="384"/>
      <c r="H1687" s="384"/>
      <c r="I1687" s="384"/>
      <c r="J1687" s="384"/>
    </row>
    <row r="1688" spans="1:10" ht="18" customHeight="1">
      <c r="A1688" s="364"/>
      <c r="B1688" s="365" t="s">
        <v>12651</v>
      </c>
      <c r="C1688" s="364" t="s">
        <v>12652</v>
      </c>
      <c r="D1688" s="364" t="s">
        <v>12653</v>
      </c>
      <c r="E1688" s="516" t="s">
        <v>12654</v>
      </c>
      <c r="F1688" s="516"/>
      <c r="G1688" s="366" t="s">
        <v>12655</v>
      </c>
      <c r="H1688" s="365" t="s">
        <v>12656</v>
      </c>
      <c r="I1688" s="365" t="s">
        <v>12657</v>
      </c>
      <c r="J1688" s="365" t="s">
        <v>12658</v>
      </c>
    </row>
    <row r="1689" spans="1:10" ht="48" customHeight="1">
      <c r="A1689" s="367" t="s">
        <v>12659</v>
      </c>
      <c r="B1689" s="368" t="s">
        <v>13526</v>
      </c>
      <c r="C1689" s="367" t="s">
        <v>9</v>
      </c>
      <c r="D1689" s="367" t="s">
        <v>1171</v>
      </c>
      <c r="E1689" s="517" t="s">
        <v>12730</v>
      </c>
      <c r="F1689" s="517"/>
      <c r="G1689" s="369" t="s">
        <v>19</v>
      </c>
      <c r="H1689" s="370">
        <v>1</v>
      </c>
      <c r="I1689" s="371">
        <v>1.27</v>
      </c>
      <c r="J1689" s="371">
        <v>1.27</v>
      </c>
    </row>
    <row r="1690" spans="1:10" ht="36" customHeight="1">
      <c r="A1690" s="377" t="s">
        <v>12664</v>
      </c>
      <c r="B1690" s="378" t="s">
        <v>13531</v>
      </c>
      <c r="C1690" s="377" t="s">
        <v>9</v>
      </c>
      <c r="D1690" s="377" t="s">
        <v>13532</v>
      </c>
      <c r="E1690" s="518" t="s">
        <v>12667</v>
      </c>
      <c r="F1690" s="518"/>
      <c r="G1690" s="379" t="s">
        <v>27</v>
      </c>
      <c r="H1690" s="380">
        <v>6.3999999999999997E-5</v>
      </c>
      <c r="I1690" s="381">
        <v>19923.66</v>
      </c>
      <c r="J1690" s="381">
        <v>1.27</v>
      </c>
    </row>
    <row r="1691" spans="1:10" ht="25.5">
      <c r="A1691" s="382"/>
      <c r="B1691" s="382"/>
      <c r="C1691" s="382"/>
      <c r="D1691" s="382"/>
      <c r="E1691" s="382" t="s">
        <v>12679</v>
      </c>
      <c r="F1691" s="383">
        <v>0</v>
      </c>
      <c r="G1691" s="382" t="s">
        <v>12680</v>
      </c>
      <c r="H1691" s="383">
        <v>0</v>
      </c>
      <c r="I1691" s="382" t="s">
        <v>12681</v>
      </c>
      <c r="J1691" s="383">
        <v>0</v>
      </c>
    </row>
    <row r="1692" spans="1:10" ht="13.5" thickBot="1">
      <c r="A1692" s="382"/>
      <c r="B1692" s="382"/>
      <c r="C1692" s="382"/>
      <c r="D1692" s="382"/>
      <c r="E1692" s="382" t="s">
        <v>12682</v>
      </c>
      <c r="F1692" s="383">
        <v>0.35</v>
      </c>
      <c r="G1692" s="382"/>
      <c r="H1692" s="515" t="s">
        <v>12683</v>
      </c>
      <c r="I1692" s="515"/>
      <c r="J1692" s="383">
        <v>1.62</v>
      </c>
    </row>
    <row r="1693" spans="1:10" ht="0.95" customHeight="1" thickTop="1">
      <c r="A1693" s="384"/>
      <c r="B1693" s="384"/>
      <c r="C1693" s="384"/>
      <c r="D1693" s="384"/>
      <c r="E1693" s="384"/>
      <c r="F1693" s="384"/>
      <c r="G1693" s="384"/>
      <c r="H1693" s="384"/>
      <c r="I1693" s="384"/>
      <c r="J1693" s="384"/>
    </row>
    <row r="1694" spans="1:10" ht="18" customHeight="1">
      <c r="A1694" s="364"/>
      <c r="B1694" s="365" t="s">
        <v>12651</v>
      </c>
      <c r="C1694" s="364" t="s">
        <v>12652</v>
      </c>
      <c r="D1694" s="364" t="s">
        <v>12653</v>
      </c>
      <c r="E1694" s="516" t="s">
        <v>12654</v>
      </c>
      <c r="F1694" s="516"/>
      <c r="G1694" s="366" t="s">
        <v>12655</v>
      </c>
      <c r="H1694" s="365" t="s">
        <v>12656</v>
      </c>
      <c r="I1694" s="365" t="s">
        <v>12657</v>
      </c>
      <c r="J1694" s="365" t="s">
        <v>12658</v>
      </c>
    </row>
    <row r="1695" spans="1:10" ht="36" customHeight="1">
      <c r="A1695" s="367" t="s">
        <v>12659</v>
      </c>
      <c r="B1695" s="368" t="s">
        <v>13527</v>
      </c>
      <c r="C1695" s="367" t="s">
        <v>9</v>
      </c>
      <c r="D1695" s="367" t="s">
        <v>1172</v>
      </c>
      <c r="E1695" s="517" t="s">
        <v>12730</v>
      </c>
      <c r="F1695" s="517"/>
      <c r="G1695" s="369" t="s">
        <v>19</v>
      </c>
      <c r="H1695" s="370">
        <v>1</v>
      </c>
      <c r="I1695" s="371">
        <v>0.15</v>
      </c>
      <c r="J1695" s="371">
        <v>0.15</v>
      </c>
    </row>
    <row r="1696" spans="1:10" ht="36" customHeight="1">
      <c r="A1696" s="377" t="s">
        <v>12664</v>
      </c>
      <c r="B1696" s="378" t="s">
        <v>13531</v>
      </c>
      <c r="C1696" s="377" t="s">
        <v>9</v>
      </c>
      <c r="D1696" s="377" t="s">
        <v>13532</v>
      </c>
      <c r="E1696" s="518" t="s">
        <v>12667</v>
      </c>
      <c r="F1696" s="518"/>
      <c r="G1696" s="379" t="s">
        <v>27</v>
      </c>
      <c r="H1696" s="380">
        <v>7.6000000000000001E-6</v>
      </c>
      <c r="I1696" s="381">
        <v>19923.66</v>
      </c>
      <c r="J1696" s="381">
        <v>0.15</v>
      </c>
    </row>
    <row r="1697" spans="1:10" ht="25.5">
      <c r="A1697" s="382"/>
      <c r="B1697" s="382"/>
      <c r="C1697" s="382"/>
      <c r="D1697" s="382"/>
      <c r="E1697" s="382" t="s">
        <v>12679</v>
      </c>
      <c r="F1697" s="383">
        <v>0</v>
      </c>
      <c r="G1697" s="382" t="s">
        <v>12680</v>
      </c>
      <c r="H1697" s="383">
        <v>0</v>
      </c>
      <c r="I1697" s="382" t="s">
        <v>12681</v>
      </c>
      <c r="J1697" s="383">
        <v>0</v>
      </c>
    </row>
    <row r="1698" spans="1:10" ht="13.5" thickBot="1">
      <c r="A1698" s="382"/>
      <c r="B1698" s="382"/>
      <c r="C1698" s="382"/>
      <c r="D1698" s="382"/>
      <c r="E1698" s="382" t="s">
        <v>12682</v>
      </c>
      <c r="F1698" s="383">
        <v>0.04</v>
      </c>
      <c r="G1698" s="382"/>
      <c r="H1698" s="515" t="s">
        <v>12683</v>
      </c>
      <c r="I1698" s="515"/>
      <c r="J1698" s="383">
        <v>0.19</v>
      </c>
    </row>
    <row r="1699" spans="1:10" ht="0.95" customHeight="1" thickTop="1">
      <c r="A1699" s="384"/>
      <c r="B1699" s="384"/>
      <c r="C1699" s="384"/>
      <c r="D1699" s="384"/>
      <c r="E1699" s="384"/>
      <c r="F1699" s="384"/>
      <c r="G1699" s="384"/>
      <c r="H1699" s="384"/>
      <c r="I1699" s="384"/>
      <c r="J1699" s="384"/>
    </row>
    <row r="1700" spans="1:10" ht="18" customHeight="1">
      <c r="A1700" s="364"/>
      <c r="B1700" s="365" t="s">
        <v>12651</v>
      </c>
      <c r="C1700" s="364" t="s">
        <v>12652</v>
      </c>
      <c r="D1700" s="364" t="s">
        <v>12653</v>
      </c>
      <c r="E1700" s="516" t="s">
        <v>12654</v>
      </c>
      <c r="F1700" s="516"/>
      <c r="G1700" s="366" t="s">
        <v>12655</v>
      </c>
      <c r="H1700" s="365" t="s">
        <v>12656</v>
      </c>
      <c r="I1700" s="365" t="s">
        <v>12657</v>
      </c>
      <c r="J1700" s="365" t="s">
        <v>12658</v>
      </c>
    </row>
    <row r="1701" spans="1:10" ht="48" customHeight="1">
      <c r="A1701" s="367" t="s">
        <v>12659</v>
      </c>
      <c r="B1701" s="368" t="s">
        <v>13529</v>
      </c>
      <c r="C1701" s="367" t="s">
        <v>9</v>
      </c>
      <c r="D1701" s="367" t="s">
        <v>1173</v>
      </c>
      <c r="E1701" s="517" t="s">
        <v>12730</v>
      </c>
      <c r="F1701" s="517"/>
      <c r="G1701" s="369" t="s">
        <v>19</v>
      </c>
      <c r="H1701" s="370">
        <v>1</v>
      </c>
      <c r="I1701" s="371">
        <v>1.19</v>
      </c>
      <c r="J1701" s="371">
        <v>1.19</v>
      </c>
    </row>
    <row r="1702" spans="1:10" ht="36" customHeight="1">
      <c r="A1702" s="377" t="s">
        <v>12664</v>
      </c>
      <c r="B1702" s="378" t="s">
        <v>13531</v>
      </c>
      <c r="C1702" s="377" t="s">
        <v>9</v>
      </c>
      <c r="D1702" s="377" t="s">
        <v>13532</v>
      </c>
      <c r="E1702" s="518" t="s">
        <v>12667</v>
      </c>
      <c r="F1702" s="518"/>
      <c r="G1702" s="379" t="s">
        <v>27</v>
      </c>
      <c r="H1702" s="380">
        <v>6.0000000000000002E-5</v>
      </c>
      <c r="I1702" s="381">
        <v>19923.66</v>
      </c>
      <c r="J1702" s="381">
        <v>1.19</v>
      </c>
    </row>
    <row r="1703" spans="1:10" ht="25.5">
      <c r="A1703" s="382"/>
      <c r="B1703" s="382"/>
      <c r="C1703" s="382"/>
      <c r="D1703" s="382"/>
      <c r="E1703" s="382" t="s">
        <v>12679</v>
      </c>
      <c r="F1703" s="383">
        <v>0</v>
      </c>
      <c r="G1703" s="382" t="s">
        <v>12680</v>
      </c>
      <c r="H1703" s="383">
        <v>0</v>
      </c>
      <c r="I1703" s="382" t="s">
        <v>12681</v>
      </c>
      <c r="J1703" s="383">
        <v>0</v>
      </c>
    </row>
    <row r="1704" spans="1:10" ht="13.5" thickBot="1">
      <c r="A1704" s="382"/>
      <c r="B1704" s="382"/>
      <c r="C1704" s="382"/>
      <c r="D1704" s="382"/>
      <c r="E1704" s="382" t="s">
        <v>12682</v>
      </c>
      <c r="F1704" s="383">
        <v>0.33</v>
      </c>
      <c r="G1704" s="382"/>
      <c r="H1704" s="515" t="s">
        <v>12683</v>
      </c>
      <c r="I1704" s="515"/>
      <c r="J1704" s="383">
        <v>1.52</v>
      </c>
    </row>
    <row r="1705" spans="1:10" ht="0.95" customHeight="1" thickTop="1">
      <c r="A1705" s="384"/>
      <c r="B1705" s="384"/>
      <c r="C1705" s="384"/>
      <c r="D1705" s="384"/>
      <c r="E1705" s="384"/>
      <c r="F1705" s="384"/>
      <c r="G1705" s="384"/>
      <c r="H1705" s="384"/>
      <c r="I1705" s="384"/>
      <c r="J1705" s="384"/>
    </row>
    <row r="1706" spans="1:10" ht="18" customHeight="1">
      <c r="A1706" s="364"/>
      <c r="B1706" s="365" t="s">
        <v>12651</v>
      </c>
      <c r="C1706" s="364" t="s">
        <v>12652</v>
      </c>
      <c r="D1706" s="364" t="s">
        <v>12653</v>
      </c>
      <c r="E1706" s="516" t="s">
        <v>12654</v>
      </c>
      <c r="F1706" s="516"/>
      <c r="G1706" s="366" t="s">
        <v>12655</v>
      </c>
      <c r="H1706" s="365" t="s">
        <v>12656</v>
      </c>
      <c r="I1706" s="365" t="s">
        <v>12657</v>
      </c>
      <c r="J1706" s="365" t="s">
        <v>12658</v>
      </c>
    </row>
    <row r="1707" spans="1:10" ht="48" customHeight="1">
      <c r="A1707" s="367" t="s">
        <v>12659</v>
      </c>
      <c r="B1707" s="368" t="s">
        <v>13530</v>
      </c>
      <c r="C1707" s="367" t="s">
        <v>9</v>
      </c>
      <c r="D1707" s="367" t="s">
        <v>1174</v>
      </c>
      <c r="E1707" s="517" t="s">
        <v>12730</v>
      </c>
      <c r="F1707" s="517"/>
      <c r="G1707" s="369" t="s">
        <v>19</v>
      </c>
      <c r="H1707" s="370">
        <v>1</v>
      </c>
      <c r="I1707" s="371">
        <v>2.1</v>
      </c>
      <c r="J1707" s="371">
        <v>2.1</v>
      </c>
    </row>
    <row r="1708" spans="1:10" ht="24" customHeight="1">
      <c r="A1708" s="377" t="s">
        <v>12664</v>
      </c>
      <c r="B1708" s="378" t="s">
        <v>13522</v>
      </c>
      <c r="C1708" s="377" t="s">
        <v>9</v>
      </c>
      <c r="D1708" s="377" t="s">
        <v>13523</v>
      </c>
      <c r="E1708" s="518" t="s">
        <v>12693</v>
      </c>
      <c r="F1708" s="518"/>
      <c r="G1708" s="379" t="s">
        <v>13524</v>
      </c>
      <c r="H1708" s="380">
        <v>2.5</v>
      </c>
      <c r="I1708" s="381">
        <v>0.84</v>
      </c>
      <c r="J1708" s="381">
        <v>2.1</v>
      </c>
    </row>
    <row r="1709" spans="1:10" ht="25.5">
      <c r="A1709" s="382"/>
      <c r="B1709" s="382"/>
      <c r="C1709" s="382"/>
      <c r="D1709" s="382"/>
      <c r="E1709" s="382" t="s">
        <v>12679</v>
      </c>
      <c r="F1709" s="383">
        <v>0</v>
      </c>
      <c r="G1709" s="382" t="s">
        <v>12680</v>
      </c>
      <c r="H1709" s="383">
        <v>0</v>
      </c>
      <c r="I1709" s="382" t="s">
        <v>12681</v>
      </c>
      <c r="J1709" s="383">
        <v>0</v>
      </c>
    </row>
    <row r="1710" spans="1:10" ht="13.5" thickBot="1">
      <c r="A1710" s="382"/>
      <c r="B1710" s="382"/>
      <c r="C1710" s="382"/>
      <c r="D1710" s="382"/>
      <c r="E1710" s="382" t="s">
        <v>12682</v>
      </c>
      <c r="F1710" s="383">
        <v>0.59</v>
      </c>
      <c r="G1710" s="382"/>
      <c r="H1710" s="515" t="s">
        <v>12683</v>
      </c>
      <c r="I1710" s="515"/>
      <c r="J1710" s="383">
        <v>2.69</v>
      </c>
    </row>
    <row r="1711" spans="1:10" ht="0.95" customHeight="1" thickTop="1">
      <c r="A1711" s="384"/>
      <c r="B1711" s="384"/>
      <c r="C1711" s="384"/>
      <c r="D1711" s="384"/>
      <c r="E1711" s="384"/>
      <c r="F1711" s="384"/>
      <c r="G1711" s="384"/>
      <c r="H1711" s="384"/>
      <c r="I1711" s="384"/>
      <c r="J1711" s="384"/>
    </row>
    <row r="1712" spans="1:10" ht="18" customHeight="1">
      <c r="A1712" s="364"/>
      <c r="B1712" s="365" t="s">
        <v>12651</v>
      </c>
      <c r="C1712" s="364" t="s">
        <v>12652</v>
      </c>
      <c r="D1712" s="364" t="s">
        <v>12653</v>
      </c>
      <c r="E1712" s="516" t="s">
        <v>12654</v>
      </c>
      <c r="F1712" s="516"/>
      <c r="G1712" s="366" t="s">
        <v>12655</v>
      </c>
      <c r="H1712" s="365" t="s">
        <v>12656</v>
      </c>
      <c r="I1712" s="365" t="s">
        <v>12657</v>
      </c>
      <c r="J1712" s="365" t="s">
        <v>12658</v>
      </c>
    </row>
    <row r="1713" spans="1:10" ht="36" customHeight="1">
      <c r="A1713" s="367" t="s">
        <v>12659</v>
      </c>
      <c r="B1713" s="368" t="s">
        <v>12751</v>
      </c>
      <c r="C1713" s="367" t="s">
        <v>9</v>
      </c>
      <c r="D1713" s="367" t="s">
        <v>2269</v>
      </c>
      <c r="E1713" s="517" t="s">
        <v>12747</v>
      </c>
      <c r="F1713" s="517"/>
      <c r="G1713" s="369" t="s">
        <v>15</v>
      </c>
      <c r="H1713" s="370">
        <v>1</v>
      </c>
      <c r="I1713" s="371">
        <v>29.08</v>
      </c>
      <c r="J1713" s="371">
        <v>29.08</v>
      </c>
    </row>
    <row r="1714" spans="1:10" ht="24" customHeight="1">
      <c r="A1714" s="372" t="s">
        <v>12662</v>
      </c>
      <c r="B1714" s="373" t="s">
        <v>12754</v>
      </c>
      <c r="C1714" s="372" t="s">
        <v>9</v>
      </c>
      <c r="D1714" s="372" t="s">
        <v>39</v>
      </c>
      <c r="E1714" s="519" t="s">
        <v>12661</v>
      </c>
      <c r="F1714" s="519"/>
      <c r="G1714" s="374" t="s">
        <v>19</v>
      </c>
      <c r="H1714" s="375">
        <v>6.4000000000000001E-2</v>
      </c>
      <c r="I1714" s="376">
        <v>18.3</v>
      </c>
      <c r="J1714" s="376">
        <v>1.17</v>
      </c>
    </row>
    <row r="1715" spans="1:10" ht="24" customHeight="1">
      <c r="A1715" s="372" t="s">
        <v>12662</v>
      </c>
      <c r="B1715" s="373" t="s">
        <v>12755</v>
      </c>
      <c r="C1715" s="372" t="s">
        <v>9</v>
      </c>
      <c r="D1715" s="372" t="s">
        <v>41</v>
      </c>
      <c r="E1715" s="519" t="s">
        <v>12661</v>
      </c>
      <c r="F1715" s="519"/>
      <c r="G1715" s="374" t="s">
        <v>19</v>
      </c>
      <c r="H1715" s="375">
        <v>6.4000000000000001E-2</v>
      </c>
      <c r="I1715" s="376">
        <v>14</v>
      </c>
      <c r="J1715" s="376">
        <v>0.89</v>
      </c>
    </row>
    <row r="1716" spans="1:10" ht="48" customHeight="1">
      <c r="A1716" s="377" t="s">
        <v>12664</v>
      </c>
      <c r="B1716" s="378" t="s">
        <v>13533</v>
      </c>
      <c r="C1716" s="377" t="s">
        <v>9</v>
      </c>
      <c r="D1716" s="377" t="s">
        <v>13534</v>
      </c>
      <c r="E1716" s="518" t="s">
        <v>12693</v>
      </c>
      <c r="F1716" s="518"/>
      <c r="G1716" s="379" t="s">
        <v>15</v>
      </c>
      <c r="H1716" s="380">
        <v>1.0149999999999999</v>
      </c>
      <c r="I1716" s="381">
        <v>26.6</v>
      </c>
      <c r="J1716" s="381">
        <v>26.99</v>
      </c>
    </row>
    <row r="1717" spans="1:10" ht="24" customHeight="1">
      <c r="A1717" s="377" t="s">
        <v>12664</v>
      </c>
      <c r="B1717" s="378" t="s">
        <v>13323</v>
      </c>
      <c r="C1717" s="377" t="s">
        <v>9</v>
      </c>
      <c r="D1717" s="377" t="s">
        <v>13324</v>
      </c>
      <c r="E1717" s="518" t="s">
        <v>12693</v>
      </c>
      <c r="F1717" s="518"/>
      <c r="G1717" s="379" t="s">
        <v>27</v>
      </c>
      <c r="H1717" s="380">
        <v>8.9999999999999993E-3</v>
      </c>
      <c r="I1717" s="381">
        <v>3.78</v>
      </c>
      <c r="J1717" s="381">
        <v>0.03</v>
      </c>
    </row>
    <row r="1718" spans="1:10" ht="25.5">
      <c r="A1718" s="382"/>
      <c r="B1718" s="382"/>
      <c r="C1718" s="382"/>
      <c r="D1718" s="382"/>
      <c r="E1718" s="382" t="s">
        <v>12679</v>
      </c>
      <c r="F1718" s="383">
        <v>0.85298272302510048</v>
      </c>
      <c r="G1718" s="382" t="s">
        <v>12680</v>
      </c>
      <c r="H1718" s="383">
        <v>0.72</v>
      </c>
      <c r="I1718" s="382" t="s">
        <v>12681</v>
      </c>
      <c r="J1718" s="383">
        <v>1.57</v>
      </c>
    </row>
    <row r="1719" spans="1:10" ht="13.5" thickBot="1">
      <c r="A1719" s="382"/>
      <c r="B1719" s="382"/>
      <c r="C1719" s="382"/>
      <c r="D1719" s="382"/>
      <c r="E1719" s="382" t="s">
        <v>12682</v>
      </c>
      <c r="F1719" s="383">
        <v>8.2100000000000009</v>
      </c>
      <c r="G1719" s="382"/>
      <c r="H1719" s="515" t="s">
        <v>12683</v>
      </c>
      <c r="I1719" s="515"/>
      <c r="J1719" s="383">
        <v>37.29</v>
      </c>
    </row>
    <row r="1720" spans="1:10" ht="0.95" customHeight="1" thickTop="1">
      <c r="A1720" s="384"/>
      <c r="B1720" s="384"/>
      <c r="C1720" s="384"/>
      <c r="D1720" s="384"/>
      <c r="E1720" s="384"/>
      <c r="F1720" s="384"/>
      <c r="G1720" s="384"/>
      <c r="H1720" s="384"/>
      <c r="I1720" s="384"/>
      <c r="J1720" s="384"/>
    </row>
    <row r="1721" spans="1:10" ht="18" customHeight="1">
      <c r="A1721" s="364"/>
      <c r="B1721" s="365" t="s">
        <v>12651</v>
      </c>
      <c r="C1721" s="364" t="s">
        <v>12652</v>
      </c>
      <c r="D1721" s="364" t="s">
        <v>12653</v>
      </c>
      <c r="E1721" s="516" t="s">
        <v>12654</v>
      </c>
      <c r="F1721" s="516"/>
      <c r="G1721" s="366" t="s">
        <v>12655</v>
      </c>
      <c r="H1721" s="365" t="s">
        <v>12656</v>
      </c>
      <c r="I1721" s="365" t="s">
        <v>12657</v>
      </c>
      <c r="J1721" s="365" t="s">
        <v>12658</v>
      </c>
    </row>
    <row r="1722" spans="1:10" ht="24" customHeight="1">
      <c r="A1722" s="367" t="s">
        <v>12659</v>
      </c>
      <c r="B1722" s="368" t="s">
        <v>12835</v>
      </c>
      <c r="C1722" s="367" t="s">
        <v>9</v>
      </c>
      <c r="D1722" s="367" t="s">
        <v>5254</v>
      </c>
      <c r="E1722" s="517" t="s">
        <v>12733</v>
      </c>
      <c r="F1722" s="517"/>
      <c r="G1722" s="369" t="s">
        <v>12728</v>
      </c>
      <c r="H1722" s="370">
        <v>1</v>
      </c>
      <c r="I1722" s="371">
        <v>2.4700000000000002</v>
      </c>
      <c r="J1722" s="371">
        <v>2.4700000000000002</v>
      </c>
    </row>
    <row r="1723" spans="1:10" ht="24" customHeight="1">
      <c r="A1723" s="372" t="s">
        <v>12662</v>
      </c>
      <c r="B1723" s="373" t="s">
        <v>12771</v>
      </c>
      <c r="C1723" s="372" t="s">
        <v>9</v>
      </c>
      <c r="D1723" s="372" t="s">
        <v>21</v>
      </c>
      <c r="E1723" s="519" t="s">
        <v>12661</v>
      </c>
      <c r="F1723" s="519"/>
      <c r="G1723" s="374" t="s">
        <v>19</v>
      </c>
      <c r="H1723" s="375">
        <v>5.0000000000000001E-3</v>
      </c>
      <c r="I1723" s="376">
        <v>14.02</v>
      </c>
      <c r="J1723" s="376">
        <v>7.0000000000000007E-2</v>
      </c>
    </row>
    <row r="1724" spans="1:10" ht="24" customHeight="1">
      <c r="A1724" s="372" t="s">
        <v>12662</v>
      </c>
      <c r="B1724" s="373" t="s">
        <v>12813</v>
      </c>
      <c r="C1724" s="372" t="s">
        <v>9</v>
      </c>
      <c r="D1724" s="372" t="s">
        <v>35</v>
      </c>
      <c r="E1724" s="519" t="s">
        <v>12661</v>
      </c>
      <c r="F1724" s="519"/>
      <c r="G1724" s="374" t="s">
        <v>19</v>
      </c>
      <c r="H1724" s="375">
        <v>1.4E-2</v>
      </c>
      <c r="I1724" s="376">
        <v>17.670000000000002</v>
      </c>
      <c r="J1724" s="376">
        <v>0.24</v>
      </c>
    </row>
    <row r="1725" spans="1:10" ht="24" customHeight="1">
      <c r="A1725" s="377" t="s">
        <v>12664</v>
      </c>
      <c r="B1725" s="378" t="s">
        <v>13535</v>
      </c>
      <c r="C1725" s="377" t="s">
        <v>9</v>
      </c>
      <c r="D1725" s="377" t="s">
        <v>13536</v>
      </c>
      <c r="E1725" s="518" t="s">
        <v>12693</v>
      </c>
      <c r="F1725" s="518"/>
      <c r="G1725" s="379" t="s">
        <v>12728</v>
      </c>
      <c r="H1725" s="380">
        <v>1.04</v>
      </c>
      <c r="I1725" s="381">
        <v>2.08</v>
      </c>
      <c r="J1725" s="381">
        <v>2.16</v>
      </c>
    </row>
    <row r="1726" spans="1:10" ht="25.5">
      <c r="A1726" s="382"/>
      <c r="B1726" s="382"/>
      <c r="C1726" s="382"/>
      <c r="D1726" s="382"/>
      <c r="E1726" s="382" t="s">
        <v>12679</v>
      </c>
      <c r="F1726" s="383">
        <v>0.13039226339237206</v>
      </c>
      <c r="G1726" s="382" t="s">
        <v>12680</v>
      </c>
      <c r="H1726" s="383">
        <v>0.11</v>
      </c>
      <c r="I1726" s="382" t="s">
        <v>12681</v>
      </c>
      <c r="J1726" s="383">
        <v>0.24</v>
      </c>
    </row>
    <row r="1727" spans="1:10" ht="13.5" thickBot="1">
      <c r="A1727" s="382"/>
      <c r="B1727" s="382"/>
      <c r="C1727" s="382"/>
      <c r="D1727" s="382"/>
      <c r="E1727" s="382" t="s">
        <v>12682</v>
      </c>
      <c r="F1727" s="383">
        <v>0.69</v>
      </c>
      <c r="G1727" s="382"/>
      <c r="H1727" s="515" t="s">
        <v>12683</v>
      </c>
      <c r="I1727" s="515"/>
      <c r="J1727" s="383">
        <v>3.16</v>
      </c>
    </row>
    <row r="1728" spans="1:10" ht="0.95" customHeight="1" thickTop="1">
      <c r="A1728" s="384"/>
      <c r="B1728" s="384"/>
      <c r="C1728" s="384"/>
      <c r="D1728" s="384"/>
      <c r="E1728" s="384"/>
      <c r="F1728" s="384"/>
      <c r="G1728" s="384"/>
      <c r="H1728" s="384"/>
      <c r="I1728" s="384"/>
      <c r="J1728" s="384"/>
    </row>
    <row r="1729" spans="1:10" ht="18" customHeight="1">
      <c r="A1729" s="364"/>
      <c r="B1729" s="365" t="s">
        <v>12651</v>
      </c>
      <c r="C1729" s="364" t="s">
        <v>12652</v>
      </c>
      <c r="D1729" s="364" t="s">
        <v>12653</v>
      </c>
      <c r="E1729" s="516" t="s">
        <v>12654</v>
      </c>
      <c r="F1729" s="516"/>
      <c r="G1729" s="366" t="s">
        <v>12655</v>
      </c>
      <c r="H1729" s="365" t="s">
        <v>12656</v>
      </c>
      <c r="I1729" s="365" t="s">
        <v>12657</v>
      </c>
      <c r="J1729" s="365" t="s">
        <v>12658</v>
      </c>
    </row>
    <row r="1730" spans="1:10" ht="48" customHeight="1">
      <c r="A1730" s="367" t="s">
        <v>12659</v>
      </c>
      <c r="B1730" s="368" t="s">
        <v>12824</v>
      </c>
      <c r="C1730" s="367" t="s">
        <v>9</v>
      </c>
      <c r="D1730" s="367" t="s">
        <v>786</v>
      </c>
      <c r="E1730" s="517" t="s">
        <v>12730</v>
      </c>
      <c r="F1730" s="517"/>
      <c r="G1730" s="369" t="s">
        <v>47</v>
      </c>
      <c r="H1730" s="370">
        <v>1</v>
      </c>
      <c r="I1730" s="371">
        <v>34.06</v>
      </c>
      <c r="J1730" s="371">
        <v>34.06</v>
      </c>
    </row>
    <row r="1731" spans="1:10" ht="48" customHeight="1">
      <c r="A1731" s="372" t="s">
        <v>12662</v>
      </c>
      <c r="B1731" s="373" t="s">
        <v>13537</v>
      </c>
      <c r="C1731" s="372" t="s">
        <v>9</v>
      </c>
      <c r="D1731" s="372" t="s">
        <v>755</v>
      </c>
      <c r="E1731" s="519" t="s">
        <v>12730</v>
      </c>
      <c r="F1731" s="519"/>
      <c r="G1731" s="374" t="s">
        <v>19</v>
      </c>
      <c r="H1731" s="375">
        <v>1</v>
      </c>
      <c r="I1731" s="376">
        <v>16.34</v>
      </c>
      <c r="J1731" s="376">
        <v>16.34</v>
      </c>
    </row>
    <row r="1732" spans="1:10" ht="48" customHeight="1">
      <c r="A1732" s="372" t="s">
        <v>12662</v>
      </c>
      <c r="B1732" s="373" t="s">
        <v>13538</v>
      </c>
      <c r="C1732" s="372" t="s">
        <v>9</v>
      </c>
      <c r="D1732" s="372" t="s">
        <v>756</v>
      </c>
      <c r="E1732" s="519" t="s">
        <v>12730</v>
      </c>
      <c r="F1732" s="519"/>
      <c r="G1732" s="374" t="s">
        <v>19</v>
      </c>
      <c r="H1732" s="375">
        <v>1</v>
      </c>
      <c r="I1732" s="376">
        <v>3.01</v>
      </c>
      <c r="J1732" s="376">
        <v>3.01</v>
      </c>
    </row>
    <row r="1733" spans="1:10" ht="48" customHeight="1">
      <c r="A1733" s="372" t="s">
        <v>12662</v>
      </c>
      <c r="B1733" s="373" t="s">
        <v>13539</v>
      </c>
      <c r="C1733" s="372" t="s">
        <v>9</v>
      </c>
      <c r="D1733" s="372" t="s">
        <v>1856</v>
      </c>
      <c r="E1733" s="519" t="s">
        <v>12730</v>
      </c>
      <c r="F1733" s="519"/>
      <c r="G1733" s="374" t="s">
        <v>19</v>
      </c>
      <c r="H1733" s="375">
        <v>1</v>
      </c>
      <c r="I1733" s="376">
        <v>1.17</v>
      </c>
      <c r="J1733" s="376">
        <v>1.17</v>
      </c>
    </row>
    <row r="1734" spans="1:10" ht="24" customHeight="1">
      <c r="A1734" s="372" t="s">
        <v>12662</v>
      </c>
      <c r="B1734" s="373" t="s">
        <v>13540</v>
      </c>
      <c r="C1734" s="372" t="s">
        <v>9</v>
      </c>
      <c r="D1734" s="372" t="s">
        <v>140</v>
      </c>
      <c r="E1734" s="519" t="s">
        <v>12661</v>
      </c>
      <c r="F1734" s="519"/>
      <c r="G1734" s="374" t="s">
        <v>19</v>
      </c>
      <c r="H1734" s="375">
        <v>1</v>
      </c>
      <c r="I1734" s="376">
        <v>13.54</v>
      </c>
      <c r="J1734" s="376">
        <v>13.54</v>
      </c>
    </row>
    <row r="1735" spans="1:10" ht="25.5">
      <c r="A1735" s="382"/>
      <c r="B1735" s="382"/>
      <c r="C1735" s="382"/>
      <c r="D1735" s="382"/>
      <c r="E1735" s="382" t="s">
        <v>12679</v>
      </c>
      <c r="F1735" s="383">
        <v>5.7698577000000002</v>
      </c>
      <c r="G1735" s="382" t="s">
        <v>12680</v>
      </c>
      <c r="H1735" s="383">
        <v>4.8499999999999996</v>
      </c>
      <c r="I1735" s="382" t="s">
        <v>12681</v>
      </c>
      <c r="J1735" s="383">
        <v>10.62</v>
      </c>
    </row>
    <row r="1736" spans="1:10" ht="13.5" thickBot="1">
      <c r="A1736" s="382"/>
      <c r="B1736" s="382"/>
      <c r="C1736" s="382"/>
      <c r="D1736" s="382"/>
      <c r="E1736" s="382" t="s">
        <v>12682</v>
      </c>
      <c r="F1736" s="383">
        <v>9.61</v>
      </c>
      <c r="G1736" s="382"/>
      <c r="H1736" s="515" t="s">
        <v>12683</v>
      </c>
      <c r="I1736" s="515"/>
      <c r="J1736" s="383">
        <v>43.67</v>
      </c>
    </row>
    <row r="1737" spans="1:10" ht="0.95" customHeight="1" thickTop="1">
      <c r="A1737" s="384"/>
      <c r="B1737" s="384"/>
      <c r="C1737" s="384"/>
      <c r="D1737" s="384"/>
      <c r="E1737" s="384"/>
      <c r="F1737" s="384"/>
      <c r="G1737" s="384"/>
      <c r="H1737" s="384"/>
      <c r="I1737" s="384"/>
      <c r="J1737" s="384"/>
    </row>
    <row r="1738" spans="1:10" ht="18" customHeight="1">
      <c r="A1738" s="364"/>
      <c r="B1738" s="365" t="s">
        <v>12651</v>
      </c>
      <c r="C1738" s="364" t="s">
        <v>12652</v>
      </c>
      <c r="D1738" s="364" t="s">
        <v>12653</v>
      </c>
      <c r="E1738" s="516" t="s">
        <v>12654</v>
      </c>
      <c r="F1738" s="516"/>
      <c r="G1738" s="366" t="s">
        <v>12655</v>
      </c>
      <c r="H1738" s="365" t="s">
        <v>12656</v>
      </c>
      <c r="I1738" s="365" t="s">
        <v>12657</v>
      </c>
      <c r="J1738" s="365" t="s">
        <v>12658</v>
      </c>
    </row>
    <row r="1739" spans="1:10" ht="48" customHeight="1">
      <c r="A1739" s="367" t="s">
        <v>12659</v>
      </c>
      <c r="B1739" s="368" t="s">
        <v>12822</v>
      </c>
      <c r="C1739" s="367" t="s">
        <v>9</v>
      </c>
      <c r="D1739" s="367" t="s">
        <v>785</v>
      </c>
      <c r="E1739" s="517" t="s">
        <v>12730</v>
      </c>
      <c r="F1739" s="517"/>
      <c r="G1739" s="369" t="s">
        <v>32</v>
      </c>
      <c r="H1739" s="370">
        <v>1</v>
      </c>
      <c r="I1739" s="371">
        <v>131.85</v>
      </c>
      <c r="J1739" s="371">
        <v>131.85</v>
      </c>
    </row>
    <row r="1740" spans="1:10" ht="48" customHeight="1">
      <c r="A1740" s="372" t="s">
        <v>12662</v>
      </c>
      <c r="B1740" s="373" t="s">
        <v>13541</v>
      </c>
      <c r="C1740" s="372" t="s">
        <v>9</v>
      </c>
      <c r="D1740" s="372" t="s">
        <v>757</v>
      </c>
      <c r="E1740" s="519" t="s">
        <v>12730</v>
      </c>
      <c r="F1740" s="519"/>
      <c r="G1740" s="374" t="s">
        <v>19</v>
      </c>
      <c r="H1740" s="375">
        <v>1</v>
      </c>
      <c r="I1740" s="376">
        <v>30.65</v>
      </c>
      <c r="J1740" s="376">
        <v>30.65</v>
      </c>
    </row>
    <row r="1741" spans="1:10" ht="48" customHeight="1">
      <c r="A1741" s="372" t="s">
        <v>12662</v>
      </c>
      <c r="B1741" s="373" t="s">
        <v>13537</v>
      </c>
      <c r="C1741" s="372" t="s">
        <v>9</v>
      </c>
      <c r="D1741" s="372" t="s">
        <v>755</v>
      </c>
      <c r="E1741" s="519" t="s">
        <v>12730</v>
      </c>
      <c r="F1741" s="519"/>
      <c r="G1741" s="374" t="s">
        <v>19</v>
      </c>
      <c r="H1741" s="375">
        <v>1</v>
      </c>
      <c r="I1741" s="376">
        <v>16.34</v>
      </c>
      <c r="J1741" s="376">
        <v>16.34</v>
      </c>
    </row>
    <row r="1742" spans="1:10" ht="48" customHeight="1">
      <c r="A1742" s="372" t="s">
        <v>12662</v>
      </c>
      <c r="B1742" s="373" t="s">
        <v>13542</v>
      </c>
      <c r="C1742" s="372" t="s">
        <v>9</v>
      </c>
      <c r="D1742" s="372" t="s">
        <v>758</v>
      </c>
      <c r="E1742" s="519" t="s">
        <v>12730</v>
      </c>
      <c r="F1742" s="519"/>
      <c r="G1742" s="374" t="s">
        <v>19</v>
      </c>
      <c r="H1742" s="375">
        <v>1</v>
      </c>
      <c r="I1742" s="376">
        <v>67.14</v>
      </c>
      <c r="J1742" s="376">
        <v>67.14</v>
      </c>
    </row>
    <row r="1743" spans="1:10" ht="48" customHeight="1">
      <c r="A1743" s="372" t="s">
        <v>12662</v>
      </c>
      <c r="B1743" s="373" t="s">
        <v>13538</v>
      </c>
      <c r="C1743" s="372" t="s">
        <v>9</v>
      </c>
      <c r="D1743" s="372" t="s">
        <v>756</v>
      </c>
      <c r="E1743" s="519" t="s">
        <v>12730</v>
      </c>
      <c r="F1743" s="519"/>
      <c r="G1743" s="374" t="s">
        <v>19</v>
      </c>
      <c r="H1743" s="375">
        <v>1</v>
      </c>
      <c r="I1743" s="376">
        <v>3.01</v>
      </c>
      <c r="J1743" s="376">
        <v>3.01</v>
      </c>
    </row>
    <row r="1744" spans="1:10" ht="48" customHeight="1">
      <c r="A1744" s="372" t="s">
        <v>12662</v>
      </c>
      <c r="B1744" s="373" t="s">
        <v>13539</v>
      </c>
      <c r="C1744" s="372" t="s">
        <v>9</v>
      </c>
      <c r="D1744" s="372" t="s">
        <v>1856</v>
      </c>
      <c r="E1744" s="519" t="s">
        <v>12730</v>
      </c>
      <c r="F1744" s="519"/>
      <c r="G1744" s="374" t="s">
        <v>19</v>
      </c>
      <c r="H1744" s="375">
        <v>1</v>
      </c>
      <c r="I1744" s="376">
        <v>1.17</v>
      </c>
      <c r="J1744" s="376">
        <v>1.17</v>
      </c>
    </row>
    <row r="1745" spans="1:10" ht="24" customHeight="1">
      <c r="A1745" s="372" t="s">
        <v>12662</v>
      </c>
      <c r="B1745" s="373" t="s">
        <v>13540</v>
      </c>
      <c r="C1745" s="372" t="s">
        <v>9</v>
      </c>
      <c r="D1745" s="372" t="s">
        <v>140</v>
      </c>
      <c r="E1745" s="519" t="s">
        <v>12661</v>
      </c>
      <c r="F1745" s="519"/>
      <c r="G1745" s="374" t="s">
        <v>19</v>
      </c>
      <c r="H1745" s="375">
        <v>1</v>
      </c>
      <c r="I1745" s="376">
        <v>13.54</v>
      </c>
      <c r="J1745" s="376">
        <v>13.54</v>
      </c>
    </row>
    <row r="1746" spans="1:10" ht="25.5">
      <c r="A1746" s="382"/>
      <c r="B1746" s="382"/>
      <c r="C1746" s="382"/>
      <c r="D1746" s="382"/>
      <c r="E1746" s="382" t="s">
        <v>12679</v>
      </c>
      <c r="F1746" s="383">
        <v>5.7698577000000002</v>
      </c>
      <c r="G1746" s="382" t="s">
        <v>12680</v>
      </c>
      <c r="H1746" s="383">
        <v>4.8499999999999996</v>
      </c>
      <c r="I1746" s="382" t="s">
        <v>12681</v>
      </c>
      <c r="J1746" s="383">
        <v>10.62</v>
      </c>
    </row>
    <row r="1747" spans="1:10" ht="13.5" thickBot="1">
      <c r="A1747" s="382"/>
      <c r="B1747" s="382"/>
      <c r="C1747" s="382"/>
      <c r="D1747" s="382"/>
      <c r="E1747" s="382" t="s">
        <v>12682</v>
      </c>
      <c r="F1747" s="383">
        <v>37.229999999999997</v>
      </c>
      <c r="G1747" s="382"/>
      <c r="H1747" s="515" t="s">
        <v>12683</v>
      </c>
      <c r="I1747" s="515"/>
      <c r="J1747" s="383">
        <v>169.08</v>
      </c>
    </row>
    <row r="1748" spans="1:10" ht="0.95" customHeight="1" thickTop="1">
      <c r="A1748" s="384"/>
      <c r="B1748" s="384"/>
      <c r="C1748" s="384"/>
      <c r="D1748" s="384"/>
      <c r="E1748" s="384"/>
      <c r="F1748" s="384"/>
      <c r="G1748" s="384"/>
      <c r="H1748" s="384"/>
      <c r="I1748" s="384"/>
      <c r="J1748" s="384"/>
    </row>
    <row r="1749" spans="1:10" ht="18" customHeight="1">
      <c r="A1749" s="364"/>
      <c r="B1749" s="365" t="s">
        <v>12651</v>
      </c>
      <c r="C1749" s="364" t="s">
        <v>12652</v>
      </c>
      <c r="D1749" s="364" t="s">
        <v>12653</v>
      </c>
      <c r="E1749" s="516" t="s">
        <v>12654</v>
      </c>
      <c r="F1749" s="516"/>
      <c r="G1749" s="366" t="s">
        <v>12655</v>
      </c>
      <c r="H1749" s="365" t="s">
        <v>12656</v>
      </c>
      <c r="I1749" s="365" t="s">
        <v>12657</v>
      </c>
      <c r="J1749" s="365" t="s">
        <v>12658</v>
      </c>
    </row>
    <row r="1750" spans="1:10" ht="48" customHeight="1">
      <c r="A1750" s="367" t="s">
        <v>12659</v>
      </c>
      <c r="B1750" s="368" t="s">
        <v>13537</v>
      </c>
      <c r="C1750" s="367" t="s">
        <v>9</v>
      </c>
      <c r="D1750" s="367" t="s">
        <v>755</v>
      </c>
      <c r="E1750" s="517" t="s">
        <v>12730</v>
      </c>
      <c r="F1750" s="517"/>
      <c r="G1750" s="369" t="s">
        <v>19</v>
      </c>
      <c r="H1750" s="370">
        <v>1</v>
      </c>
      <c r="I1750" s="371">
        <v>16.34</v>
      </c>
      <c r="J1750" s="371">
        <v>16.34</v>
      </c>
    </row>
    <row r="1751" spans="1:10" ht="24" customHeight="1">
      <c r="A1751" s="377" t="s">
        <v>12664</v>
      </c>
      <c r="B1751" s="378" t="s">
        <v>13543</v>
      </c>
      <c r="C1751" s="377" t="s">
        <v>9</v>
      </c>
      <c r="D1751" s="377" t="s">
        <v>13544</v>
      </c>
      <c r="E1751" s="518" t="s">
        <v>12693</v>
      </c>
      <c r="F1751" s="518"/>
      <c r="G1751" s="379" t="s">
        <v>27</v>
      </c>
      <c r="H1751" s="380">
        <v>4.0000000000000003E-5</v>
      </c>
      <c r="I1751" s="381">
        <v>54902.44</v>
      </c>
      <c r="J1751" s="381">
        <v>2.19</v>
      </c>
    </row>
    <row r="1752" spans="1:10" ht="48" customHeight="1">
      <c r="A1752" s="377" t="s">
        <v>12664</v>
      </c>
      <c r="B1752" s="378" t="s">
        <v>13545</v>
      </c>
      <c r="C1752" s="377" t="s">
        <v>9</v>
      </c>
      <c r="D1752" s="377" t="s">
        <v>13546</v>
      </c>
      <c r="E1752" s="518" t="s">
        <v>12667</v>
      </c>
      <c r="F1752" s="518"/>
      <c r="G1752" s="379" t="s">
        <v>27</v>
      </c>
      <c r="H1752" s="380">
        <v>4.0000000000000003E-5</v>
      </c>
      <c r="I1752" s="381">
        <v>353983.45</v>
      </c>
      <c r="J1752" s="381">
        <v>14.15</v>
      </c>
    </row>
    <row r="1753" spans="1:10" ht="25.5">
      <c r="A1753" s="382"/>
      <c r="B1753" s="382"/>
      <c r="C1753" s="382"/>
      <c r="D1753" s="382"/>
      <c r="E1753" s="382" t="s">
        <v>12679</v>
      </c>
      <c r="F1753" s="383">
        <v>0</v>
      </c>
      <c r="G1753" s="382" t="s">
        <v>12680</v>
      </c>
      <c r="H1753" s="383">
        <v>0</v>
      </c>
      <c r="I1753" s="382" t="s">
        <v>12681</v>
      </c>
      <c r="J1753" s="383">
        <v>0</v>
      </c>
    </row>
    <row r="1754" spans="1:10" ht="13.5" thickBot="1">
      <c r="A1754" s="382"/>
      <c r="B1754" s="382"/>
      <c r="C1754" s="382"/>
      <c r="D1754" s="382"/>
      <c r="E1754" s="382" t="s">
        <v>12682</v>
      </c>
      <c r="F1754" s="383">
        <v>4.6100000000000003</v>
      </c>
      <c r="G1754" s="382"/>
      <c r="H1754" s="515" t="s">
        <v>12683</v>
      </c>
      <c r="I1754" s="515"/>
      <c r="J1754" s="383">
        <v>20.95</v>
      </c>
    </row>
    <row r="1755" spans="1:10" ht="0.95" customHeight="1" thickTop="1">
      <c r="A1755" s="384"/>
      <c r="B1755" s="384"/>
      <c r="C1755" s="384"/>
      <c r="D1755" s="384"/>
      <c r="E1755" s="384"/>
      <c r="F1755" s="384"/>
      <c r="G1755" s="384"/>
      <c r="H1755" s="384"/>
      <c r="I1755" s="384"/>
      <c r="J1755" s="384"/>
    </row>
    <row r="1756" spans="1:10" ht="18" customHeight="1">
      <c r="A1756" s="364"/>
      <c r="B1756" s="365" t="s">
        <v>12651</v>
      </c>
      <c r="C1756" s="364" t="s">
        <v>12652</v>
      </c>
      <c r="D1756" s="364" t="s">
        <v>12653</v>
      </c>
      <c r="E1756" s="516" t="s">
        <v>12654</v>
      </c>
      <c r="F1756" s="516"/>
      <c r="G1756" s="366" t="s">
        <v>12655</v>
      </c>
      <c r="H1756" s="365" t="s">
        <v>12656</v>
      </c>
      <c r="I1756" s="365" t="s">
        <v>12657</v>
      </c>
      <c r="J1756" s="365" t="s">
        <v>12658</v>
      </c>
    </row>
    <row r="1757" spans="1:10" ht="48" customHeight="1">
      <c r="A1757" s="367" t="s">
        <v>12659</v>
      </c>
      <c r="B1757" s="368" t="s">
        <v>13539</v>
      </c>
      <c r="C1757" s="367" t="s">
        <v>9</v>
      </c>
      <c r="D1757" s="367" t="s">
        <v>1856</v>
      </c>
      <c r="E1757" s="517" t="s">
        <v>12730</v>
      </c>
      <c r="F1757" s="517"/>
      <c r="G1757" s="369" t="s">
        <v>19</v>
      </c>
      <c r="H1757" s="370">
        <v>1</v>
      </c>
      <c r="I1757" s="371">
        <v>1.17</v>
      </c>
      <c r="J1757" s="371">
        <v>1.17</v>
      </c>
    </row>
    <row r="1758" spans="1:10" ht="24" customHeight="1">
      <c r="A1758" s="377" t="s">
        <v>12664</v>
      </c>
      <c r="B1758" s="378" t="s">
        <v>13543</v>
      </c>
      <c r="C1758" s="377" t="s">
        <v>9</v>
      </c>
      <c r="D1758" s="377" t="s">
        <v>13544</v>
      </c>
      <c r="E1758" s="518" t="s">
        <v>12693</v>
      </c>
      <c r="F1758" s="518"/>
      <c r="G1758" s="379" t="s">
        <v>27</v>
      </c>
      <c r="H1758" s="380">
        <v>2.9000000000000002E-6</v>
      </c>
      <c r="I1758" s="381">
        <v>54902.44</v>
      </c>
      <c r="J1758" s="381">
        <v>0.15</v>
      </c>
    </row>
    <row r="1759" spans="1:10" ht="48" customHeight="1">
      <c r="A1759" s="377" t="s">
        <v>12664</v>
      </c>
      <c r="B1759" s="378" t="s">
        <v>13545</v>
      </c>
      <c r="C1759" s="377" t="s">
        <v>9</v>
      </c>
      <c r="D1759" s="377" t="s">
        <v>13546</v>
      </c>
      <c r="E1759" s="518" t="s">
        <v>12667</v>
      </c>
      <c r="F1759" s="518"/>
      <c r="G1759" s="379" t="s">
        <v>27</v>
      </c>
      <c r="H1759" s="380">
        <v>2.9000000000000002E-6</v>
      </c>
      <c r="I1759" s="381">
        <v>353983.45</v>
      </c>
      <c r="J1759" s="381">
        <v>1.02</v>
      </c>
    </row>
    <row r="1760" spans="1:10" ht="25.5">
      <c r="A1760" s="382"/>
      <c r="B1760" s="382"/>
      <c r="C1760" s="382"/>
      <c r="D1760" s="382"/>
      <c r="E1760" s="382" t="s">
        <v>12679</v>
      </c>
      <c r="F1760" s="383">
        <v>0</v>
      </c>
      <c r="G1760" s="382" t="s">
        <v>12680</v>
      </c>
      <c r="H1760" s="383">
        <v>0</v>
      </c>
      <c r="I1760" s="382" t="s">
        <v>12681</v>
      </c>
      <c r="J1760" s="383">
        <v>0</v>
      </c>
    </row>
    <row r="1761" spans="1:10" ht="13.5" thickBot="1">
      <c r="A1761" s="382"/>
      <c r="B1761" s="382"/>
      <c r="C1761" s="382"/>
      <c r="D1761" s="382"/>
      <c r="E1761" s="382" t="s">
        <v>12682</v>
      </c>
      <c r="F1761" s="383">
        <v>0.33</v>
      </c>
      <c r="G1761" s="382"/>
      <c r="H1761" s="515" t="s">
        <v>12683</v>
      </c>
      <c r="I1761" s="515"/>
      <c r="J1761" s="383">
        <v>1.5</v>
      </c>
    </row>
    <row r="1762" spans="1:10" ht="0.95" customHeight="1" thickTop="1">
      <c r="A1762" s="384"/>
      <c r="B1762" s="384"/>
      <c r="C1762" s="384"/>
      <c r="D1762" s="384"/>
      <c r="E1762" s="384"/>
      <c r="F1762" s="384"/>
      <c r="G1762" s="384"/>
      <c r="H1762" s="384"/>
      <c r="I1762" s="384"/>
      <c r="J1762" s="384"/>
    </row>
    <row r="1763" spans="1:10" ht="18" customHeight="1">
      <c r="A1763" s="364"/>
      <c r="B1763" s="365" t="s">
        <v>12651</v>
      </c>
      <c r="C1763" s="364" t="s">
        <v>12652</v>
      </c>
      <c r="D1763" s="364" t="s">
        <v>12653</v>
      </c>
      <c r="E1763" s="516" t="s">
        <v>12654</v>
      </c>
      <c r="F1763" s="516"/>
      <c r="G1763" s="366" t="s">
        <v>12655</v>
      </c>
      <c r="H1763" s="365" t="s">
        <v>12656</v>
      </c>
      <c r="I1763" s="365" t="s">
        <v>12657</v>
      </c>
      <c r="J1763" s="365" t="s">
        <v>12658</v>
      </c>
    </row>
    <row r="1764" spans="1:10" ht="48" customHeight="1">
      <c r="A1764" s="367" t="s">
        <v>12659</v>
      </c>
      <c r="B1764" s="368" t="s">
        <v>13538</v>
      </c>
      <c r="C1764" s="367" t="s">
        <v>9</v>
      </c>
      <c r="D1764" s="367" t="s">
        <v>756</v>
      </c>
      <c r="E1764" s="517" t="s">
        <v>12730</v>
      </c>
      <c r="F1764" s="517"/>
      <c r="G1764" s="369" t="s">
        <v>19</v>
      </c>
      <c r="H1764" s="370">
        <v>1</v>
      </c>
      <c r="I1764" s="371">
        <v>3.01</v>
      </c>
      <c r="J1764" s="371">
        <v>3.01</v>
      </c>
    </row>
    <row r="1765" spans="1:10" ht="24" customHeight="1">
      <c r="A1765" s="377" t="s">
        <v>12664</v>
      </c>
      <c r="B1765" s="378" t="s">
        <v>13543</v>
      </c>
      <c r="C1765" s="377" t="s">
        <v>9</v>
      </c>
      <c r="D1765" s="377" t="s">
        <v>13544</v>
      </c>
      <c r="E1765" s="518" t="s">
        <v>12693</v>
      </c>
      <c r="F1765" s="518"/>
      <c r="G1765" s="379" t="s">
        <v>27</v>
      </c>
      <c r="H1765" s="380">
        <v>7.4000000000000003E-6</v>
      </c>
      <c r="I1765" s="381">
        <v>54902.44</v>
      </c>
      <c r="J1765" s="381">
        <v>0.4</v>
      </c>
    </row>
    <row r="1766" spans="1:10" ht="48" customHeight="1">
      <c r="A1766" s="377" t="s">
        <v>12664</v>
      </c>
      <c r="B1766" s="378" t="s">
        <v>13545</v>
      </c>
      <c r="C1766" s="377" t="s">
        <v>9</v>
      </c>
      <c r="D1766" s="377" t="s">
        <v>13546</v>
      </c>
      <c r="E1766" s="518" t="s">
        <v>12667</v>
      </c>
      <c r="F1766" s="518"/>
      <c r="G1766" s="379" t="s">
        <v>27</v>
      </c>
      <c r="H1766" s="380">
        <v>7.4000000000000003E-6</v>
      </c>
      <c r="I1766" s="381">
        <v>353983.45</v>
      </c>
      <c r="J1766" s="381">
        <v>2.61</v>
      </c>
    </row>
    <row r="1767" spans="1:10" ht="25.5">
      <c r="A1767" s="382"/>
      <c r="B1767" s="382"/>
      <c r="C1767" s="382"/>
      <c r="D1767" s="382"/>
      <c r="E1767" s="382" t="s">
        <v>12679</v>
      </c>
      <c r="F1767" s="383">
        <v>0</v>
      </c>
      <c r="G1767" s="382" t="s">
        <v>12680</v>
      </c>
      <c r="H1767" s="383">
        <v>0</v>
      </c>
      <c r="I1767" s="382" t="s">
        <v>12681</v>
      </c>
      <c r="J1767" s="383">
        <v>0</v>
      </c>
    </row>
    <row r="1768" spans="1:10" ht="13.5" thickBot="1">
      <c r="A1768" s="382"/>
      <c r="B1768" s="382"/>
      <c r="C1768" s="382"/>
      <c r="D1768" s="382"/>
      <c r="E1768" s="382" t="s">
        <v>12682</v>
      </c>
      <c r="F1768" s="383">
        <v>0.85</v>
      </c>
      <c r="G1768" s="382"/>
      <c r="H1768" s="515" t="s">
        <v>12683</v>
      </c>
      <c r="I1768" s="515"/>
      <c r="J1768" s="383">
        <v>3.86</v>
      </c>
    </row>
    <row r="1769" spans="1:10" ht="0.95" customHeight="1" thickTop="1">
      <c r="A1769" s="384"/>
      <c r="B1769" s="384"/>
      <c r="C1769" s="384"/>
      <c r="D1769" s="384"/>
      <c r="E1769" s="384"/>
      <c r="F1769" s="384"/>
      <c r="G1769" s="384"/>
      <c r="H1769" s="384"/>
      <c r="I1769" s="384"/>
      <c r="J1769" s="384"/>
    </row>
    <row r="1770" spans="1:10" ht="18" customHeight="1">
      <c r="A1770" s="364"/>
      <c r="B1770" s="365" t="s">
        <v>12651</v>
      </c>
      <c r="C1770" s="364" t="s">
        <v>12652</v>
      </c>
      <c r="D1770" s="364" t="s">
        <v>12653</v>
      </c>
      <c r="E1770" s="516" t="s">
        <v>12654</v>
      </c>
      <c r="F1770" s="516"/>
      <c r="G1770" s="366" t="s">
        <v>12655</v>
      </c>
      <c r="H1770" s="365" t="s">
        <v>12656</v>
      </c>
      <c r="I1770" s="365" t="s">
        <v>12657</v>
      </c>
      <c r="J1770" s="365" t="s">
        <v>12658</v>
      </c>
    </row>
    <row r="1771" spans="1:10" ht="48" customHeight="1">
      <c r="A1771" s="367" t="s">
        <v>12659</v>
      </c>
      <c r="B1771" s="368" t="s">
        <v>13541</v>
      </c>
      <c r="C1771" s="367" t="s">
        <v>9</v>
      </c>
      <c r="D1771" s="367" t="s">
        <v>757</v>
      </c>
      <c r="E1771" s="517" t="s">
        <v>12730</v>
      </c>
      <c r="F1771" s="517"/>
      <c r="G1771" s="369" t="s">
        <v>19</v>
      </c>
      <c r="H1771" s="370">
        <v>1</v>
      </c>
      <c r="I1771" s="371">
        <v>30.65</v>
      </c>
      <c r="J1771" s="371">
        <v>30.65</v>
      </c>
    </row>
    <row r="1772" spans="1:10" ht="24" customHeight="1">
      <c r="A1772" s="377" t="s">
        <v>12664</v>
      </c>
      <c r="B1772" s="378" t="s">
        <v>13543</v>
      </c>
      <c r="C1772" s="377" t="s">
        <v>9</v>
      </c>
      <c r="D1772" s="377" t="s">
        <v>13544</v>
      </c>
      <c r="E1772" s="518" t="s">
        <v>12693</v>
      </c>
      <c r="F1772" s="518"/>
      <c r="G1772" s="379" t="s">
        <v>27</v>
      </c>
      <c r="H1772" s="380">
        <v>7.4999999999999993E-5</v>
      </c>
      <c r="I1772" s="381">
        <v>54902.44</v>
      </c>
      <c r="J1772" s="381">
        <v>4.1100000000000003</v>
      </c>
    </row>
    <row r="1773" spans="1:10" ht="48" customHeight="1">
      <c r="A1773" s="377" t="s">
        <v>12664</v>
      </c>
      <c r="B1773" s="378" t="s">
        <v>13545</v>
      </c>
      <c r="C1773" s="377" t="s">
        <v>9</v>
      </c>
      <c r="D1773" s="377" t="s">
        <v>13546</v>
      </c>
      <c r="E1773" s="518" t="s">
        <v>12667</v>
      </c>
      <c r="F1773" s="518"/>
      <c r="G1773" s="379" t="s">
        <v>27</v>
      </c>
      <c r="H1773" s="380">
        <v>7.4999999999999993E-5</v>
      </c>
      <c r="I1773" s="381">
        <v>353983.45</v>
      </c>
      <c r="J1773" s="381">
        <v>26.54</v>
      </c>
    </row>
    <row r="1774" spans="1:10" ht="25.5">
      <c r="A1774" s="382"/>
      <c r="B1774" s="382"/>
      <c r="C1774" s="382"/>
      <c r="D1774" s="382"/>
      <c r="E1774" s="382" t="s">
        <v>12679</v>
      </c>
      <c r="F1774" s="383">
        <v>0</v>
      </c>
      <c r="G1774" s="382" t="s">
        <v>12680</v>
      </c>
      <c r="H1774" s="383">
        <v>0</v>
      </c>
      <c r="I1774" s="382" t="s">
        <v>12681</v>
      </c>
      <c r="J1774" s="383">
        <v>0</v>
      </c>
    </row>
    <row r="1775" spans="1:10" ht="13.5" thickBot="1">
      <c r="A1775" s="382"/>
      <c r="B1775" s="382"/>
      <c r="C1775" s="382"/>
      <c r="D1775" s="382"/>
      <c r="E1775" s="382" t="s">
        <v>12682</v>
      </c>
      <c r="F1775" s="383">
        <v>8.65</v>
      </c>
      <c r="G1775" s="382"/>
      <c r="H1775" s="515" t="s">
        <v>12683</v>
      </c>
      <c r="I1775" s="515"/>
      <c r="J1775" s="383">
        <v>39.299999999999997</v>
      </c>
    </row>
    <row r="1776" spans="1:10" ht="0.95" customHeight="1" thickTop="1">
      <c r="A1776" s="384"/>
      <c r="B1776" s="384"/>
      <c r="C1776" s="384"/>
      <c r="D1776" s="384"/>
      <c r="E1776" s="384"/>
      <c r="F1776" s="384"/>
      <c r="G1776" s="384"/>
      <c r="H1776" s="384"/>
      <c r="I1776" s="384"/>
      <c r="J1776" s="384"/>
    </row>
    <row r="1777" spans="1:10" ht="18" customHeight="1">
      <c r="A1777" s="364"/>
      <c r="B1777" s="365" t="s">
        <v>12651</v>
      </c>
      <c r="C1777" s="364" t="s">
        <v>12652</v>
      </c>
      <c r="D1777" s="364" t="s">
        <v>12653</v>
      </c>
      <c r="E1777" s="516" t="s">
        <v>12654</v>
      </c>
      <c r="F1777" s="516"/>
      <c r="G1777" s="366" t="s">
        <v>12655</v>
      </c>
      <c r="H1777" s="365" t="s">
        <v>12656</v>
      </c>
      <c r="I1777" s="365" t="s">
        <v>12657</v>
      </c>
      <c r="J1777" s="365" t="s">
        <v>12658</v>
      </c>
    </row>
    <row r="1778" spans="1:10" ht="48" customHeight="1">
      <c r="A1778" s="367" t="s">
        <v>12659</v>
      </c>
      <c r="B1778" s="368" t="s">
        <v>13542</v>
      </c>
      <c r="C1778" s="367" t="s">
        <v>9</v>
      </c>
      <c r="D1778" s="367" t="s">
        <v>758</v>
      </c>
      <c r="E1778" s="517" t="s">
        <v>12730</v>
      </c>
      <c r="F1778" s="517"/>
      <c r="G1778" s="369" t="s">
        <v>19</v>
      </c>
      <c r="H1778" s="370">
        <v>1</v>
      </c>
      <c r="I1778" s="371">
        <v>67.14</v>
      </c>
      <c r="J1778" s="371">
        <v>67.14</v>
      </c>
    </row>
    <row r="1779" spans="1:10" ht="24" customHeight="1">
      <c r="A1779" s="377" t="s">
        <v>12664</v>
      </c>
      <c r="B1779" s="378" t="s">
        <v>13547</v>
      </c>
      <c r="C1779" s="377" t="s">
        <v>9</v>
      </c>
      <c r="D1779" s="377" t="s">
        <v>13548</v>
      </c>
      <c r="E1779" s="518" t="s">
        <v>12693</v>
      </c>
      <c r="F1779" s="518"/>
      <c r="G1779" s="379" t="s">
        <v>44</v>
      </c>
      <c r="H1779" s="380">
        <v>13.62</v>
      </c>
      <c r="I1779" s="381">
        <v>4.93</v>
      </c>
      <c r="J1779" s="381">
        <v>67.14</v>
      </c>
    </row>
    <row r="1780" spans="1:10" ht="25.5">
      <c r="A1780" s="382"/>
      <c r="B1780" s="382"/>
      <c r="C1780" s="382"/>
      <c r="D1780" s="382"/>
      <c r="E1780" s="382" t="s">
        <v>12679</v>
      </c>
      <c r="F1780" s="383">
        <v>0</v>
      </c>
      <c r="G1780" s="382" t="s">
        <v>12680</v>
      </c>
      <c r="H1780" s="383">
        <v>0</v>
      </c>
      <c r="I1780" s="382" t="s">
        <v>12681</v>
      </c>
      <c r="J1780" s="383">
        <v>0</v>
      </c>
    </row>
    <row r="1781" spans="1:10" ht="13.5" thickBot="1">
      <c r="A1781" s="382"/>
      <c r="B1781" s="382"/>
      <c r="C1781" s="382"/>
      <c r="D1781" s="382"/>
      <c r="E1781" s="382" t="s">
        <v>12682</v>
      </c>
      <c r="F1781" s="383">
        <v>18.96</v>
      </c>
      <c r="G1781" s="382"/>
      <c r="H1781" s="515" t="s">
        <v>12683</v>
      </c>
      <c r="I1781" s="515"/>
      <c r="J1781" s="383">
        <v>86.1</v>
      </c>
    </row>
    <row r="1782" spans="1:10" ht="0.95" customHeight="1" thickTop="1">
      <c r="A1782" s="384"/>
      <c r="B1782" s="384"/>
      <c r="C1782" s="384"/>
      <c r="D1782" s="384"/>
      <c r="E1782" s="384"/>
      <c r="F1782" s="384"/>
      <c r="G1782" s="384"/>
      <c r="H1782" s="384"/>
      <c r="I1782" s="384"/>
      <c r="J1782" s="384"/>
    </row>
    <row r="1783" spans="1:10" ht="18" customHeight="1">
      <c r="A1783" s="364"/>
      <c r="B1783" s="365" t="s">
        <v>12651</v>
      </c>
      <c r="C1783" s="364" t="s">
        <v>12652</v>
      </c>
      <c r="D1783" s="364" t="s">
        <v>12653</v>
      </c>
      <c r="E1783" s="516" t="s">
        <v>12654</v>
      </c>
      <c r="F1783" s="516"/>
      <c r="G1783" s="366" t="s">
        <v>12655</v>
      </c>
      <c r="H1783" s="365" t="s">
        <v>12656</v>
      </c>
      <c r="I1783" s="365" t="s">
        <v>12657</v>
      </c>
      <c r="J1783" s="365" t="s">
        <v>12658</v>
      </c>
    </row>
    <row r="1784" spans="1:10" ht="60" customHeight="1">
      <c r="A1784" s="367" t="s">
        <v>12659</v>
      </c>
      <c r="B1784" s="368" t="s">
        <v>12769</v>
      </c>
      <c r="C1784" s="367" t="s">
        <v>9</v>
      </c>
      <c r="D1784" s="367" t="s">
        <v>720</v>
      </c>
      <c r="E1784" s="517" t="s">
        <v>12730</v>
      </c>
      <c r="F1784" s="517"/>
      <c r="G1784" s="369" t="s">
        <v>47</v>
      </c>
      <c r="H1784" s="370">
        <v>1</v>
      </c>
      <c r="I1784" s="371">
        <v>36.01</v>
      </c>
      <c r="J1784" s="371">
        <v>36.01</v>
      </c>
    </row>
    <row r="1785" spans="1:10" ht="60" customHeight="1">
      <c r="A1785" s="372" t="s">
        <v>12662</v>
      </c>
      <c r="B1785" s="373" t="s">
        <v>13549</v>
      </c>
      <c r="C1785" s="372" t="s">
        <v>9</v>
      </c>
      <c r="D1785" s="372" t="s">
        <v>1853</v>
      </c>
      <c r="E1785" s="519" t="s">
        <v>12730</v>
      </c>
      <c r="F1785" s="519"/>
      <c r="G1785" s="374" t="s">
        <v>19</v>
      </c>
      <c r="H1785" s="375">
        <v>1</v>
      </c>
      <c r="I1785" s="376">
        <v>16.91</v>
      </c>
      <c r="J1785" s="376">
        <v>16.91</v>
      </c>
    </row>
    <row r="1786" spans="1:10" ht="60" customHeight="1">
      <c r="A1786" s="372" t="s">
        <v>12662</v>
      </c>
      <c r="B1786" s="373" t="s">
        <v>13550</v>
      </c>
      <c r="C1786" s="372" t="s">
        <v>9</v>
      </c>
      <c r="D1786" s="372" t="s">
        <v>1855</v>
      </c>
      <c r="E1786" s="519" t="s">
        <v>12730</v>
      </c>
      <c r="F1786" s="519"/>
      <c r="G1786" s="374" t="s">
        <v>19</v>
      </c>
      <c r="H1786" s="375">
        <v>1</v>
      </c>
      <c r="I1786" s="376">
        <v>1.37</v>
      </c>
      <c r="J1786" s="376">
        <v>1.37</v>
      </c>
    </row>
    <row r="1787" spans="1:10" ht="60" customHeight="1">
      <c r="A1787" s="372" t="s">
        <v>12662</v>
      </c>
      <c r="B1787" s="373" t="s">
        <v>13551</v>
      </c>
      <c r="C1787" s="372" t="s">
        <v>9</v>
      </c>
      <c r="D1787" s="372" t="s">
        <v>1854</v>
      </c>
      <c r="E1787" s="519" t="s">
        <v>12730</v>
      </c>
      <c r="F1787" s="519"/>
      <c r="G1787" s="374" t="s">
        <v>19</v>
      </c>
      <c r="H1787" s="375">
        <v>1</v>
      </c>
      <c r="I1787" s="376">
        <v>3.54</v>
      </c>
      <c r="J1787" s="376">
        <v>3.54</v>
      </c>
    </row>
    <row r="1788" spans="1:10" ht="24" customHeight="1">
      <c r="A1788" s="372" t="s">
        <v>12662</v>
      </c>
      <c r="B1788" s="373" t="s">
        <v>13552</v>
      </c>
      <c r="C1788" s="372" t="s">
        <v>9</v>
      </c>
      <c r="D1788" s="372" t="s">
        <v>141</v>
      </c>
      <c r="E1788" s="519" t="s">
        <v>12661</v>
      </c>
      <c r="F1788" s="519"/>
      <c r="G1788" s="374" t="s">
        <v>19</v>
      </c>
      <c r="H1788" s="375">
        <v>1</v>
      </c>
      <c r="I1788" s="376">
        <v>14.19</v>
      </c>
      <c r="J1788" s="376">
        <v>14.19</v>
      </c>
    </row>
    <row r="1789" spans="1:10" ht="25.5">
      <c r="A1789" s="382"/>
      <c r="B1789" s="382"/>
      <c r="C1789" s="382"/>
      <c r="D1789" s="382"/>
      <c r="E1789" s="382" t="s">
        <v>12679</v>
      </c>
      <c r="F1789" s="383">
        <v>6.1230034</v>
      </c>
      <c r="G1789" s="382" t="s">
        <v>12680</v>
      </c>
      <c r="H1789" s="383">
        <v>5.15</v>
      </c>
      <c r="I1789" s="382" t="s">
        <v>12681</v>
      </c>
      <c r="J1789" s="383">
        <v>11.27</v>
      </c>
    </row>
    <row r="1790" spans="1:10" ht="13.5" thickBot="1">
      <c r="A1790" s="382"/>
      <c r="B1790" s="382"/>
      <c r="C1790" s="382"/>
      <c r="D1790" s="382"/>
      <c r="E1790" s="382" t="s">
        <v>12682</v>
      </c>
      <c r="F1790" s="383">
        <v>10.16</v>
      </c>
      <c r="G1790" s="382"/>
      <c r="H1790" s="515" t="s">
        <v>12683</v>
      </c>
      <c r="I1790" s="515"/>
      <c r="J1790" s="383">
        <v>46.17</v>
      </c>
    </row>
    <row r="1791" spans="1:10" ht="0.95" customHeight="1" thickTop="1">
      <c r="A1791" s="384"/>
      <c r="B1791" s="384"/>
      <c r="C1791" s="384"/>
      <c r="D1791" s="384"/>
      <c r="E1791" s="384"/>
      <c r="F1791" s="384"/>
      <c r="G1791" s="384"/>
      <c r="H1791" s="384"/>
      <c r="I1791" s="384"/>
      <c r="J1791" s="384"/>
    </row>
    <row r="1792" spans="1:10" ht="18" customHeight="1">
      <c r="A1792" s="364"/>
      <c r="B1792" s="365" t="s">
        <v>12651</v>
      </c>
      <c r="C1792" s="364" t="s">
        <v>12652</v>
      </c>
      <c r="D1792" s="364" t="s">
        <v>12653</v>
      </c>
      <c r="E1792" s="516" t="s">
        <v>12654</v>
      </c>
      <c r="F1792" s="516"/>
      <c r="G1792" s="366" t="s">
        <v>12655</v>
      </c>
      <c r="H1792" s="365" t="s">
        <v>12656</v>
      </c>
      <c r="I1792" s="365" t="s">
        <v>12657</v>
      </c>
      <c r="J1792" s="365" t="s">
        <v>12658</v>
      </c>
    </row>
    <row r="1793" spans="1:10" ht="60" customHeight="1">
      <c r="A1793" s="367" t="s">
        <v>12659</v>
      </c>
      <c r="B1793" s="368" t="s">
        <v>12768</v>
      </c>
      <c r="C1793" s="367" t="s">
        <v>9</v>
      </c>
      <c r="D1793" s="367" t="s">
        <v>719</v>
      </c>
      <c r="E1793" s="517" t="s">
        <v>12730</v>
      </c>
      <c r="F1793" s="517"/>
      <c r="G1793" s="369" t="s">
        <v>32</v>
      </c>
      <c r="H1793" s="370">
        <v>1</v>
      </c>
      <c r="I1793" s="371">
        <v>226.25</v>
      </c>
      <c r="J1793" s="371">
        <v>226.25</v>
      </c>
    </row>
    <row r="1794" spans="1:10" ht="60" customHeight="1">
      <c r="A1794" s="372" t="s">
        <v>12662</v>
      </c>
      <c r="B1794" s="373" t="s">
        <v>13553</v>
      </c>
      <c r="C1794" s="372" t="s">
        <v>9</v>
      </c>
      <c r="D1794" s="372" t="s">
        <v>692</v>
      </c>
      <c r="E1794" s="519" t="s">
        <v>12730</v>
      </c>
      <c r="F1794" s="519"/>
      <c r="G1794" s="374" t="s">
        <v>19</v>
      </c>
      <c r="H1794" s="375">
        <v>1</v>
      </c>
      <c r="I1794" s="376">
        <v>31.7</v>
      </c>
      <c r="J1794" s="376">
        <v>31.7</v>
      </c>
    </row>
    <row r="1795" spans="1:10" ht="60" customHeight="1">
      <c r="A1795" s="372" t="s">
        <v>12662</v>
      </c>
      <c r="B1795" s="373" t="s">
        <v>13554</v>
      </c>
      <c r="C1795" s="372" t="s">
        <v>9</v>
      </c>
      <c r="D1795" s="372" t="s">
        <v>773</v>
      </c>
      <c r="E1795" s="519" t="s">
        <v>12730</v>
      </c>
      <c r="F1795" s="519"/>
      <c r="G1795" s="374" t="s">
        <v>19</v>
      </c>
      <c r="H1795" s="375">
        <v>1</v>
      </c>
      <c r="I1795" s="376">
        <v>158.54</v>
      </c>
      <c r="J1795" s="376">
        <v>158.54</v>
      </c>
    </row>
    <row r="1796" spans="1:10" ht="60" customHeight="1">
      <c r="A1796" s="372" t="s">
        <v>12662</v>
      </c>
      <c r="B1796" s="373" t="s">
        <v>13549</v>
      </c>
      <c r="C1796" s="372" t="s">
        <v>9</v>
      </c>
      <c r="D1796" s="372" t="s">
        <v>1853</v>
      </c>
      <c r="E1796" s="519" t="s">
        <v>12730</v>
      </c>
      <c r="F1796" s="519"/>
      <c r="G1796" s="374" t="s">
        <v>19</v>
      </c>
      <c r="H1796" s="375">
        <v>1</v>
      </c>
      <c r="I1796" s="376">
        <v>16.91</v>
      </c>
      <c r="J1796" s="376">
        <v>16.91</v>
      </c>
    </row>
    <row r="1797" spans="1:10" ht="60" customHeight="1">
      <c r="A1797" s="372" t="s">
        <v>12662</v>
      </c>
      <c r="B1797" s="373" t="s">
        <v>13551</v>
      </c>
      <c r="C1797" s="372" t="s">
        <v>9</v>
      </c>
      <c r="D1797" s="372" t="s">
        <v>1854</v>
      </c>
      <c r="E1797" s="519" t="s">
        <v>12730</v>
      </c>
      <c r="F1797" s="519"/>
      <c r="G1797" s="374" t="s">
        <v>19</v>
      </c>
      <c r="H1797" s="375">
        <v>1</v>
      </c>
      <c r="I1797" s="376">
        <v>3.54</v>
      </c>
      <c r="J1797" s="376">
        <v>3.54</v>
      </c>
    </row>
    <row r="1798" spans="1:10" ht="60" customHeight="1">
      <c r="A1798" s="372" t="s">
        <v>12662</v>
      </c>
      <c r="B1798" s="373" t="s">
        <v>13550</v>
      </c>
      <c r="C1798" s="372" t="s">
        <v>9</v>
      </c>
      <c r="D1798" s="372" t="s">
        <v>1855</v>
      </c>
      <c r="E1798" s="519" t="s">
        <v>12730</v>
      </c>
      <c r="F1798" s="519"/>
      <c r="G1798" s="374" t="s">
        <v>19</v>
      </c>
      <c r="H1798" s="375">
        <v>1</v>
      </c>
      <c r="I1798" s="376">
        <v>1.37</v>
      </c>
      <c r="J1798" s="376">
        <v>1.37</v>
      </c>
    </row>
    <row r="1799" spans="1:10" ht="24" customHeight="1">
      <c r="A1799" s="372" t="s">
        <v>12662</v>
      </c>
      <c r="B1799" s="373" t="s">
        <v>13552</v>
      </c>
      <c r="C1799" s="372" t="s">
        <v>9</v>
      </c>
      <c r="D1799" s="372" t="s">
        <v>141</v>
      </c>
      <c r="E1799" s="519" t="s">
        <v>12661</v>
      </c>
      <c r="F1799" s="519"/>
      <c r="G1799" s="374" t="s">
        <v>19</v>
      </c>
      <c r="H1799" s="375">
        <v>1</v>
      </c>
      <c r="I1799" s="376">
        <v>14.19</v>
      </c>
      <c r="J1799" s="376">
        <v>14.19</v>
      </c>
    </row>
    <row r="1800" spans="1:10" ht="25.5">
      <c r="A1800" s="382"/>
      <c r="B1800" s="382"/>
      <c r="C1800" s="382"/>
      <c r="D1800" s="382"/>
      <c r="E1800" s="382" t="s">
        <v>12679</v>
      </c>
      <c r="F1800" s="383">
        <v>6.1230034</v>
      </c>
      <c r="G1800" s="382" t="s">
        <v>12680</v>
      </c>
      <c r="H1800" s="383">
        <v>5.15</v>
      </c>
      <c r="I1800" s="382" t="s">
        <v>12681</v>
      </c>
      <c r="J1800" s="383">
        <v>11.27</v>
      </c>
    </row>
    <row r="1801" spans="1:10" ht="13.5" thickBot="1">
      <c r="A1801" s="382"/>
      <c r="B1801" s="382"/>
      <c r="C1801" s="382"/>
      <c r="D1801" s="382"/>
      <c r="E1801" s="382" t="s">
        <v>12682</v>
      </c>
      <c r="F1801" s="383">
        <v>63.89</v>
      </c>
      <c r="G1801" s="382"/>
      <c r="H1801" s="515" t="s">
        <v>12683</v>
      </c>
      <c r="I1801" s="515"/>
      <c r="J1801" s="383">
        <v>290.14</v>
      </c>
    </row>
    <row r="1802" spans="1:10" ht="0.95" customHeight="1" thickTop="1">
      <c r="A1802" s="384"/>
      <c r="B1802" s="384"/>
      <c r="C1802" s="384"/>
      <c r="D1802" s="384"/>
      <c r="E1802" s="384"/>
      <c r="F1802" s="384"/>
      <c r="G1802" s="384"/>
      <c r="H1802" s="384"/>
      <c r="I1802" s="384"/>
      <c r="J1802" s="384"/>
    </row>
    <row r="1803" spans="1:10" ht="18" customHeight="1">
      <c r="A1803" s="364"/>
      <c r="B1803" s="365" t="s">
        <v>12651</v>
      </c>
      <c r="C1803" s="364" t="s">
        <v>12652</v>
      </c>
      <c r="D1803" s="364" t="s">
        <v>12653</v>
      </c>
      <c r="E1803" s="516" t="s">
        <v>12654</v>
      </c>
      <c r="F1803" s="516"/>
      <c r="G1803" s="366" t="s">
        <v>12655</v>
      </c>
      <c r="H1803" s="365" t="s">
        <v>12656</v>
      </c>
      <c r="I1803" s="365" t="s">
        <v>12657</v>
      </c>
      <c r="J1803" s="365" t="s">
        <v>12658</v>
      </c>
    </row>
    <row r="1804" spans="1:10" ht="60" customHeight="1">
      <c r="A1804" s="367" t="s">
        <v>12659</v>
      </c>
      <c r="B1804" s="368" t="s">
        <v>13549</v>
      </c>
      <c r="C1804" s="367" t="s">
        <v>9</v>
      </c>
      <c r="D1804" s="367" t="s">
        <v>1853</v>
      </c>
      <c r="E1804" s="517" t="s">
        <v>12730</v>
      </c>
      <c r="F1804" s="517"/>
      <c r="G1804" s="369" t="s">
        <v>19</v>
      </c>
      <c r="H1804" s="370">
        <v>1</v>
      </c>
      <c r="I1804" s="371">
        <v>16.91</v>
      </c>
      <c r="J1804" s="371">
        <v>16.91</v>
      </c>
    </row>
    <row r="1805" spans="1:10" ht="48" customHeight="1">
      <c r="A1805" s="377" t="s">
        <v>12664</v>
      </c>
      <c r="B1805" s="378" t="s">
        <v>13555</v>
      </c>
      <c r="C1805" s="377" t="s">
        <v>9</v>
      </c>
      <c r="D1805" s="377" t="s">
        <v>13556</v>
      </c>
      <c r="E1805" s="518" t="s">
        <v>12667</v>
      </c>
      <c r="F1805" s="518"/>
      <c r="G1805" s="379" t="s">
        <v>27</v>
      </c>
      <c r="H1805" s="380">
        <v>3.43E-5</v>
      </c>
      <c r="I1805" s="381">
        <v>412260.6</v>
      </c>
      <c r="J1805" s="381">
        <v>14.14</v>
      </c>
    </row>
    <row r="1806" spans="1:10" ht="48" customHeight="1">
      <c r="A1806" s="377" t="s">
        <v>12664</v>
      </c>
      <c r="B1806" s="378" t="s">
        <v>13557</v>
      </c>
      <c r="C1806" s="377" t="s">
        <v>9</v>
      </c>
      <c r="D1806" s="377" t="s">
        <v>13558</v>
      </c>
      <c r="E1806" s="518" t="s">
        <v>12693</v>
      </c>
      <c r="F1806" s="518"/>
      <c r="G1806" s="379" t="s">
        <v>27</v>
      </c>
      <c r="H1806" s="380">
        <v>3.43E-5</v>
      </c>
      <c r="I1806" s="381">
        <v>80950</v>
      </c>
      <c r="J1806" s="381">
        <v>2.77</v>
      </c>
    </row>
    <row r="1807" spans="1:10" ht="25.5">
      <c r="A1807" s="382"/>
      <c r="B1807" s="382"/>
      <c r="C1807" s="382"/>
      <c r="D1807" s="382"/>
      <c r="E1807" s="382" t="s">
        <v>12679</v>
      </c>
      <c r="F1807" s="383">
        <v>0</v>
      </c>
      <c r="G1807" s="382" t="s">
        <v>12680</v>
      </c>
      <c r="H1807" s="383">
        <v>0</v>
      </c>
      <c r="I1807" s="382" t="s">
        <v>12681</v>
      </c>
      <c r="J1807" s="383">
        <v>0</v>
      </c>
    </row>
    <row r="1808" spans="1:10" ht="13.5" thickBot="1">
      <c r="A1808" s="382"/>
      <c r="B1808" s="382"/>
      <c r="C1808" s="382"/>
      <c r="D1808" s="382"/>
      <c r="E1808" s="382" t="s">
        <v>12682</v>
      </c>
      <c r="F1808" s="383">
        <v>4.7699999999999996</v>
      </c>
      <c r="G1808" s="382"/>
      <c r="H1808" s="515" t="s">
        <v>12683</v>
      </c>
      <c r="I1808" s="515"/>
      <c r="J1808" s="383">
        <v>21.68</v>
      </c>
    </row>
    <row r="1809" spans="1:10" ht="0.95" customHeight="1" thickTop="1">
      <c r="A1809" s="384"/>
      <c r="B1809" s="384"/>
      <c r="C1809" s="384"/>
      <c r="D1809" s="384"/>
      <c r="E1809" s="384"/>
      <c r="F1809" s="384"/>
      <c r="G1809" s="384"/>
      <c r="H1809" s="384"/>
      <c r="I1809" s="384"/>
      <c r="J1809" s="384"/>
    </row>
    <row r="1810" spans="1:10" ht="18" customHeight="1">
      <c r="A1810" s="364"/>
      <c r="B1810" s="365" t="s">
        <v>12651</v>
      </c>
      <c r="C1810" s="364" t="s">
        <v>12652</v>
      </c>
      <c r="D1810" s="364" t="s">
        <v>12653</v>
      </c>
      <c r="E1810" s="516" t="s">
        <v>12654</v>
      </c>
      <c r="F1810" s="516"/>
      <c r="G1810" s="366" t="s">
        <v>12655</v>
      </c>
      <c r="H1810" s="365" t="s">
        <v>12656</v>
      </c>
      <c r="I1810" s="365" t="s">
        <v>12657</v>
      </c>
      <c r="J1810" s="365" t="s">
        <v>12658</v>
      </c>
    </row>
    <row r="1811" spans="1:10" ht="60" customHeight="1">
      <c r="A1811" s="367" t="s">
        <v>12659</v>
      </c>
      <c r="B1811" s="368" t="s">
        <v>13550</v>
      </c>
      <c r="C1811" s="367" t="s">
        <v>9</v>
      </c>
      <c r="D1811" s="367" t="s">
        <v>1855</v>
      </c>
      <c r="E1811" s="517" t="s">
        <v>12730</v>
      </c>
      <c r="F1811" s="517"/>
      <c r="G1811" s="369" t="s">
        <v>19</v>
      </c>
      <c r="H1811" s="370">
        <v>1</v>
      </c>
      <c r="I1811" s="371">
        <v>1.37</v>
      </c>
      <c r="J1811" s="371">
        <v>1.37</v>
      </c>
    </row>
    <row r="1812" spans="1:10" ht="48" customHeight="1">
      <c r="A1812" s="377" t="s">
        <v>12664</v>
      </c>
      <c r="B1812" s="378" t="s">
        <v>13555</v>
      </c>
      <c r="C1812" s="377" t="s">
        <v>9</v>
      </c>
      <c r="D1812" s="377" t="s">
        <v>13556</v>
      </c>
      <c r="E1812" s="518" t="s">
        <v>12667</v>
      </c>
      <c r="F1812" s="518"/>
      <c r="G1812" s="379" t="s">
        <v>27</v>
      </c>
      <c r="H1812" s="380">
        <v>2.7999999999999999E-6</v>
      </c>
      <c r="I1812" s="381">
        <v>412260.6</v>
      </c>
      <c r="J1812" s="381">
        <v>1.1499999999999999</v>
      </c>
    </row>
    <row r="1813" spans="1:10" ht="48" customHeight="1">
      <c r="A1813" s="377" t="s">
        <v>12664</v>
      </c>
      <c r="B1813" s="378" t="s">
        <v>13557</v>
      </c>
      <c r="C1813" s="377" t="s">
        <v>9</v>
      </c>
      <c r="D1813" s="377" t="s">
        <v>13558</v>
      </c>
      <c r="E1813" s="518" t="s">
        <v>12693</v>
      </c>
      <c r="F1813" s="518"/>
      <c r="G1813" s="379" t="s">
        <v>27</v>
      </c>
      <c r="H1813" s="380">
        <v>2.7999999999999999E-6</v>
      </c>
      <c r="I1813" s="381">
        <v>80950</v>
      </c>
      <c r="J1813" s="381">
        <v>0.22</v>
      </c>
    </row>
    <row r="1814" spans="1:10" ht="25.5">
      <c r="A1814" s="382"/>
      <c r="B1814" s="382"/>
      <c r="C1814" s="382"/>
      <c r="D1814" s="382"/>
      <c r="E1814" s="382" t="s">
        <v>12679</v>
      </c>
      <c r="F1814" s="383">
        <v>0</v>
      </c>
      <c r="G1814" s="382" t="s">
        <v>12680</v>
      </c>
      <c r="H1814" s="383">
        <v>0</v>
      </c>
      <c r="I1814" s="382" t="s">
        <v>12681</v>
      </c>
      <c r="J1814" s="383">
        <v>0</v>
      </c>
    </row>
    <row r="1815" spans="1:10" ht="13.5" thickBot="1">
      <c r="A1815" s="382"/>
      <c r="B1815" s="382"/>
      <c r="C1815" s="382"/>
      <c r="D1815" s="382"/>
      <c r="E1815" s="382" t="s">
        <v>12682</v>
      </c>
      <c r="F1815" s="383">
        <v>0.38</v>
      </c>
      <c r="G1815" s="382"/>
      <c r="H1815" s="515" t="s">
        <v>12683</v>
      </c>
      <c r="I1815" s="515"/>
      <c r="J1815" s="383">
        <v>1.75</v>
      </c>
    </row>
    <row r="1816" spans="1:10" ht="0.95" customHeight="1" thickTop="1">
      <c r="A1816" s="384"/>
      <c r="B1816" s="384"/>
      <c r="C1816" s="384"/>
      <c r="D1816" s="384"/>
      <c r="E1816" s="384"/>
      <c r="F1816" s="384"/>
      <c r="G1816" s="384"/>
      <c r="H1816" s="384"/>
      <c r="I1816" s="384"/>
      <c r="J1816" s="384"/>
    </row>
    <row r="1817" spans="1:10" ht="18" customHeight="1">
      <c r="A1817" s="364"/>
      <c r="B1817" s="365" t="s">
        <v>12651</v>
      </c>
      <c r="C1817" s="364" t="s">
        <v>12652</v>
      </c>
      <c r="D1817" s="364" t="s">
        <v>12653</v>
      </c>
      <c r="E1817" s="516" t="s">
        <v>12654</v>
      </c>
      <c r="F1817" s="516"/>
      <c r="G1817" s="366" t="s">
        <v>12655</v>
      </c>
      <c r="H1817" s="365" t="s">
        <v>12656</v>
      </c>
      <c r="I1817" s="365" t="s">
        <v>12657</v>
      </c>
      <c r="J1817" s="365" t="s">
        <v>12658</v>
      </c>
    </row>
    <row r="1818" spans="1:10" ht="60" customHeight="1">
      <c r="A1818" s="367" t="s">
        <v>12659</v>
      </c>
      <c r="B1818" s="368" t="s">
        <v>13551</v>
      </c>
      <c r="C1818" s="367" t="s">
        <v>9</v>
      </c>
      <c r="D1818" s="367" t="s">
        <v>1854</v>
      </c>
      <c r="E1818" s="517" t="s">
        <v>12730</v>
      </c>
      <c r="F1818" s="517"/>
      <c r="G1818" s="369" t="s">
        <v>19</v>
      </c>
      <c r="H1818" s="370">
        <v>1</v>
      </c>
      <c r="I1818" s="371">
        <v>3.54</v>
      </c>
      <c r="J1818" s="371">
        <v>3.54</v>
      </c>
    </row>
    <row r="1819" spans="1:10" ht="48" customHeight="1">
      <c r="A1819" s="377" t="s">
        <v>12664</v>
      </c>
      <c r="B1819" s="378" t="s">
        <v>13555</v>
      </c>
      <c r="C1819" s="377" t="s">
        <v>9</v>
      </c>
      <c r="D1819" s="377" t="s">
        <v>13556</v>
      </c>
      <c r="E1819" s="518" t="s">
        <v>12667</v>
      </c>
      <c r="F1819" s="518"/>
      <c r="G1819" s="379" t="s">
        <v>27</v>
      </c>
      <c r="H1819" s="380">
        <v>7.1999999999999997E-6</v>
      </c>
      <c r="I1819" s="381">
        <v>412260.6</v>
      </c>
      <c r="J1819" s="381">
        <v>2.96</v>
      </c>
    </row>
    <row r="1820" spans="1:10" ht="48" customHeight="1">
      <c r="A1820" s="377" t="s">
        <v>12664</v>
      </c>
      <c r="B1820" s="378" t="s">
        <v>13557</v>
      </c>
      <c r="C1820" s="377" t="s">
        <v>9</v>
      </c>
      <c r="D1820" s="377" t="s">
        <v>13558</v>
      </c>
      <c r="E1820" s="518" t="s">
        <v>12693</v>
      </c>
      <c r="F1820" s="518"/>
      <c r="G1820" s="379" t="s">
        <v>27</v>
      </c>
      <c r="H1820" s="380">
        <v>7.1999999999999997E-6</v>
      </c>
      <c r="I1820" s="381">
        <v>80950</v>
      </c>
      <c r="J1820" s="381">
        <v>0.57999999999999996</v>
      </c>
    </row>
    <row r="1821" spans="1:10" ht="25.5">
      <c r="A1821" s="382"/>
      <c r="B1821" s="382"/>
      <c r="C1821" s="382"/>
      <c r="D1821" s="382"/>
      <c r="E1821" s="382" t="s">
        <v>12679</v>
      </c>
      <c r="F1821" s="383">
        <v>0</v>
      </c>
      <c r="G1821" s="382" t="s">
        <v>12680</v>
      </c>
      <c r="H1821" s="383">
        <v>0</v>
      </c>
      <c r="I1821" s="382" t="s">
        <v>12681</v>
      </c>
      <c r="J1821" s="383">
        <v>0</v>
      </c>
    </row>
    <row r="1822" spans="1:10" ht="13.5" thickBot="1">
      <c r="A1822" s="382"/>
      <c r="B1822" s="382"/>
      <c r="C1822" s="382"/>
      <c r="D1822" s="382"/>
      <c r="E1822" s="382" t="s">
        <v>12682</v>
      </c>
      <c r="F1822" s="383">
        <v>0.99</v>
      </c>
      <c r="G1822" s="382"/>
      <c r="H1822" s="515" t="s">
        <v>12683</v>
      </c>
      <c r="I1822" s="515"/>
      <c r="J1822" s="383">
        <v>4.53</v>
      </c>
    </row>
    <row r="1823" spans="1:10" ht="0.95" customHeight="1" thickTop="1">
      <c r="A1823" s="384"/>
      <c r="B1823" s="384"/>
      <c r="C1823" s="384"/>
      <c r="D1823" s="384"/>
      <c r="E1823" s="384"/>
      <c r="F1823" s="384"/>
      <c r="G1823" s="384"/>
      <c r="H1823" s="384"/>
      <c r="I1823" s="384"/>
      <c r="J1823" s="384"/>
    </row>
    <row r="1824" spans="1:10" ht="18" customHeight="1">
      <c r="A1824" s="364"/>
      <c r="B1824" s="365" t="s">
        <v>12651</v>
      </c>
      <c r="C1824" s="364" t="s">
        <v>12652</v>
      </c>
      <c r="D1824" s="364" t="s">
        <v>12653</v>
      </c>
      <c r="E1824" s="516" t="s">
        <v>12654</v>
      </c>
      <c r="F1824" s="516"/>
      <c r="G1824" s="366" t="s">
        <v>12655</v>
      </c>
      <c r="H1824" s="365" t="s">
        <v>12656</v>
      </c>
      <c r="I1824" s="365" t="s">
        <v>12657</v>
      </c>
      <c r="J1824" s="365" t="s">
        <v>12658</v>
      </c>
    </row>
    <row r="1825" spans="1:10" ht="60" customHeight="1">
      <c r="A1825" s="367" t="s">
        <v>12659</v>
      </c>
      <c r="B1825" s="368" t="s">
        <v>13553</v>
      </c>
      <c r="C1825" s="367" t="s">
        <v>9</v>
      </c>
      <c r="D1825" s="367" t="s">
        <v>692</v>
      </c>
      <c r="E1825" s="517" t="s">
        <v>12730</v>
      </c>
      <c r="F1825" s="517"/>
      <c r="G1825" s="369" t="s">
        <v>19</v>
      </c>
      <c r="H1825" s="370">
        <v>1</v>
      </c>
      <c r="I1825" s="371">
        <v>31.7</v>
      </c>
      <c r="J1825" s="371">
        <v>31.7</v>
      </c>
    </row>
    <row r="1826" spans="1:10" ht="48" customHeight="1">
      <c r="A1826" s="377" t="s">
        <v>12664</v>
      </c>
      <c r="B1826" s="378" t="s">
        <v>13555</v>
      </c>
      <c r="C1826" s="377" t="s">
        <v>9</v>
      </c>
      <c r="D1826" s="377" t="s">
        <v>13556</v>
      </c>
      <c r="E1826" s="518" t="s">
        <v>12667</v>
      </c>
      <c r="F1826" s="518"/>
      <c r="G1826" s="379" t="s">
        <v>27</v>
      </c>
      <c r="H1826" s="380">
        <v>6.4300000000000004E-5</v>
      </c>
      <c r="I1826" s="381">
        <v>412260.6</v>
      </c>
      <c r="J1826" s="381">
        <v>26.5</v>
      </c>
    </row>
    <row r="1827" spans="1:10" ht="48" customHeight="1">
      <c r="A1827" s="377" t="s">
        <v>12664</v>
      </c>
      <c r="B1827" s="378" t="s">
        <v>13557</v>
      </c>
      <c r="C1827" s="377" t="s">
        <v>9</v>
      </c>
      <c r="D1827" s="377" t="s">
        <v>13558</v>
      </c>
      <c r="E1827" s="518" t="s">
        <v>12693</v>
      </c>
      <c r="F1827" s="518"/>
      <c r="G1827" s="379" t="s">
        <v>27</v>
      </c>
      <c r="H1827" s="380">
        <v>6.4300000000000004E-5</v>
      </c>
      <c r="I1827" s="381">
        <v>80950</v>
      </c>
      <c r="J1827" s="381">
        <v>5.2</v>
      </c>
    </row>
    <row r="1828" spans="1:10" ht="25.5">
      <c r="A1828" s="382"/>
      <c r="B1828" s="382"/>
      <c r="C1828" s="382"/>
      <c r="D1828" s="382"/>
      <c r="E1828" s="382" t="s">
        <v>12679</v>
      </c>
      <c r="F1828" s="383">
        <v>0</v>
      </c>
      <c r="G1828" s="382" t="s">
        <v>12680</v>
      </c>
      <c r="H1828" s="383">
        <v>0</v>
      </c>
      <c r="I1828" s="382" t="s">
        <v>12681</v>
      </c>
      <c r="J1828" s="383">
        <v>0</v>
      </c>
    </row>
    <row r="1829" spans="1:10" ht="13.5" thickBot="1">
      <c r="A1829" s="382"/>
      <c r="B1829" s="382"/>
      <c r="C1829" s="382"/>
      <c r="D1829" s="382"/>
      <c r="E1829" s="382" t="s">
        <v>12682</v>
      </c>
      <c r="F1829" s="383">
        <v>8.9499999999999993</v>
      </c>
      <c r="G1829" s="382"/>
      <c r="H1829" s="515" t="s">
        <v>12683</v>
      </c>
      <c r="I1829" s="515"/>
      <c r="J1829" s="383">
        <v>40.65</v>
      </c>
    </row>
    <row r="1830" spans="1:10" ht="0.95" customHeight="1" thickTop="1">
      <c r="A1830" s="384"/>
      <c r="B1830" s="384"/>
      <c r="C1830" s="384"/>
      <c r="D1830" s="384"/>
      <c r="E1830" s="384"/>
      <c r="F1830" s="384"/>
      <c r="G1830" s="384"/>
      <c r="H1830" s="384"/>
      <c r="I1830" s="384"/>
      <c r="J1830" s="384"/>
    </row>
    <row r="1831" spans="1:10" ht="18" customHeight="1">
      <c r="A1831" s="364"/>
      <c r="B1831" s="365" t="s">
        <v>12651</v>
      </c>
      <c r="C1831" s="364" t="s">
        <v>12652</v>
      </c>
      <c r="D1831" s="364" t="s">
        <v>12653</v>
      </c>
      <c r="E1831" s="516" t="s">
        <v>12654</v>
      </c>
      <c r="F1831" s="516"/>
      <c r="G1831" s="366" t="s">
        <v>12655</v>
      </c>
      <c r="H1831" s="365" t="s">
        <v>12656</v>
      </c>
      <c r="I1831" s="365" t="s">
        <v>12657</v>
      </c>
      <c r="J1831" s="365" t="s">
        <v>12658</v>
      </c>
    </row>
    <row r="1832" spans="1:10" ht="60" customHeight="1">
      <c r="A1832" s="367" t="s">
        <v>12659</v>
      </c>
      <c r="B1832" s="368" t="s">
        <v>13554</v>
      </c>
      <c r="C1832" s="367" t="s">
        <v>9</v>
      </c>
      <c r="D1832" s="367" t="s">
        <v>773</v>
      </c>
      <c r="E1832" s="517" t="s">
        <v>12730</v>
      </c>
      <c r="F1832" s="517"/>
      <c r="G1832" s="369" t="s">
        <v>19</v>
      </c>
      <c r="H1832" s="370">
        <v>1</v>
      </c>
      <c r="I1832" s="371">
        <v>158.54</v>
      </c>
      <c r="J1832" s="371">
        <v>158.54</v>
      </c>
    </row>
    <row r="1833" spans="1:10" ht="24" customHeight="1">
      <c r="A1833" s="377" t="s">
        <v>12664</v>
      </c>
      <c r="B1833" s="378" t="s">
        <v>13547</v>
      </c>
      <c r="C1833" s="377" t="s">
        <v>9</v>
      </c>
      <c r="D1833" s="377" t="s">
        <v>13548</v>
      </c>
      <c r="E1833" s="518" t="s">
        <v>12693</v>
      </c>
      <c r="F1833" s="518"/>
      <c r="G1833" s="379" t="s">
        <v>44</v>
      </c>
      <c r="H1833" s="380">
        <v>32.159999999999997</v>
      </c>
      <c r="I1833" s="381">
        <v>4.93</v>
      </c>
      <c r="J1833" s="381">
        <v>158.54</v>
      </c>
    </row>
    <row r="1834" spans="1:10" ht="25.5">
      <c r="A1834" s="382"/>
      <c r="B1834" s="382"/>
      <c r="C1834" s="382"/>
      <c r="D1834" s="382"/>
      <c r="E1834" s="382" t="s">
        <v>12679</v>
      </c>
      <c r="F1834" s="383">
        <v>0</v>
      </c>
      <c r="G1834" s="382" t="s">
        <v>12680</v>
      </c>
      <c r="H1834" s="383">
        <v>0</v>
      </c>
      <c r="I1834" s="382" t="s">
        <v>12681</v>
      </c>
      <c r="J1834" s="383">
        <v>0</v>
      </c>
    </row>
    <row r="1835" spans="1:10" ht="13.5" thickBot="1">
      <c r="A1835" s="382"/>
      <c r="B1835" s="382"/>
      <c r="C1835" s="382"/>
      <c r="D1835" s="382"/>
      <c r="E1835" s="382" t="s">
        <v>12682</v>
      </c>
      <c r="F1835" s="383">
        <v>44.77</v>
      </c>
      <c r="G1835" s="382"/>
      <c r="H1835" s="515" t="s">
        <v>12683</v>
      </c>
      <c r="I1835" s="515"/>
      <c r="J1835" s="383">
        <v>203.31</v>
      </c>
    </row>
    <row r="1836" spans="1:10" ht="0.95" customHeight="1" thickTop="1">
      <c r="A1836" s="384"/>
      <c r="B1836" s="384"/>
      <c r="C1836" s="384"/>
      <c r="D1836" s="384"/>
      <c r="E1836" s="384"/>
      <c r="F1836" s="384"/>
      <c r="G1836" s="384"/>
      <c r="H1836" s="384"/>
      <c r="I1836" s="384"/>
      <c r="J1836" s="384"/>
    </row>
    <row r="1837" spans="1:10" ht="18" customHeight="1">
      <c r="A1837" s="364"/>
      <c r="B1837" s="365" t="s">
        <v>12651</v>
      </c>
      <c r="C1837" s="364" t="s">
        <v>12652</v>
      </c>
      <c r="D1837" s="364" t="s">
        <v>12653</v>
      </c>
      <c r="E1837" s="516" t="s">
        <v>12654</v>
      </c>
      <c r="F1837" s="516"/>
      <c r="G1837" s="366" t="s">
        <v>12655</v>
      </c>
      <c r="H1837" s="365" t="s">
        <v>12656</v>
      </c>
      <c r="I1837" s="365" t="s">
        <v>12657</v>
      </c>
      <c r="J1837" s="365" t="s">
        <v>12658</v>
      </c>
    </row>
    <row r="1838" spans="1:10" ht="24" customHeight="1">
      <c r="A1838" s="367" t="s">
        <v>12659</v>
      </c>
      <c r="B1838" s="368" t="s">
        <v>13559</v>
      </c>
      <c r="C1838" s="367" t="s">
        <v>9</v>
      </c>
      <c r="D1838" s="367" t="s">
        <v>40</v>
      </c>
      <c r="E1838" s="517" t="s">
        <v>12661</v>
      </c>
      <c r="F1838" s="517"/>
      <c r="G1838" s="369" t="s">
        <v>19</v>
      </c>
      <c r="H1838" s="370">
        <v>1</v>
      </c>
      <c r="I1838" s="371">
        <v>18.77</v>
      </c>
      <c r="J1838" s="371">
        <v>18.77</v>
      </c>
    </row>
    <row r="1839" spans="1:10" ht="24" customHeight="1">
      <c r="A1839" s="372" t="s">
        <v>12662</v>
      </c>
      <c r="B1839" s="373" t="s">
        <v>13560</v>
      </c>
      <c r="C1839" s="372" t="s">
        <v>9</v>
      </c>
      <c r="D1839" s="372" t="s">
        <v>2705</v>
      </c>
      <c r="E1839" s="519" t="s">
        <v>12661</v>
      </c>
      <c r="F1839" s="519"/>
      <c r="G1839" s="374" t="s">
        <v>19</v>
      </c>
      <c r="H1839" s="375">
        <v>1</v>
      </c>
      <c r="I1839" s="376">
        <v>0.15</v>
      </c>
      <c r="J1839" s="376">
        <v>0.15</v>
      </c>
    </row>
    <row r="1840" spans="1:10" ht="24" customHeight="1">
      <c r="A1840" s="377" t="s">
        <v>12664</v>
      </c>
      <c r="B1840" s="378" t="s">
        <v>12714</v>
      </c>
      <c r="C1840" s="377" t="s">
        <v>9</v>
      </c>
      <c r="D1840" s="377" t="s">
        <v>12715</v>
      </c>
      <c r="E1840" s="518" t="s">
        <v>12673</v>
      </c>
      <c r="F1840" s="518"/>
      <c r="G1840" s="379" t="s">
        <v>19</v>
      </c>
      <c r="H1840" s="380">
        <v>1</v>
      </c>
      <c r="I1840" s="381">
        <v>0.96</v>
      </c>
      <c r="J1840" s="381">
        <v>0.96</v>
      </c>
    </row>
    <row r="1841" spans="1:10" ht="24" customHeight="1">
      <c r="A1841" s="377" t="s">
        <v>12664</v>
      </c>
      <c r="B1841" s="378" t="s">
        <v>13561</v>
      </c>
      <c r="C1841" s="377" t="s">
        <v>9</v>
      </c>
      <c r="D1841" s="377" t="s">
        <v>13562</v>
      </c>
      <c r="E1841" s="518" t="s">
        <v>12670</v>
      </c>
      <c r="F1841" s="518"/>
      <c r="G1841" s="379" t="s">
        <v>19</v>
      </c>
      <c r="H1841" s="380">
        <v>1</v>
      </c>
      <c r="I1841" s="381">
        <v>14.91</v>
      </c>
      <c r="J1841" s="381">
        <v>14.91</v>
      </c>
    </row>
    <row r="1842" spans="1:10" ht="24" customHeight="1">
      <c r="A1842" s="377" t="s">
        <v>12664</v>
      </c>
      <c r="B1842" s="378" t="s">
        <v>13468</v>
      </c>
      <c r="C1842" s="377" t="s">
        <v>9</v>
      </c>
      <c r="D1842" s="377" t="s">
        <v>13469</v>
      </c>
      <c r="E1842" s="518" t="s">
        <v>12667</v>
      </c>
      <c r="F1842" s="518"/>
      <c r="G1842" s="379" t="s">
        <v>19</v>
      </c>
      <c r="H1842" s="380">
        <v>1</v>
      </c>
      <c r="I1842" s="381">
        <v>1.05</v>
      </c>
      <c r="J1842" s="381">
        <v>1.05</v>
      </c>
    </row>
    <row r="1843" spans="1:10" ht="24" customHeight="1">
      <c r="A1843" s="377" t="s">
        <v>12664</v>
      </c>
      <c r="B1843" s="378" t="s">
        <v>12671</v>
      </c>
      <c r="C1843" s="377" t="s">
        <v>9</v>
      </c>
      <c r="D1843" s="377" t="s">
        <v>12672</v>
      </c>
      <c r="E1843" s="518" t="s">
        <v>12673</v>
      </c>
      <c r="F1843" s="518"/>
      <c r="G1843" s="379" t="s">
        <v>19</v>
      </c>
      <c r="H1843" s="380">
        <v>1</v>
      </c>
      <c r="I1843" s="381">
        <v>0.55000000000000004</v>
      </c>
      <c r="J1843" s="381">
        <v>0.55000000000000004</v>
      </c>
    </row>
    <row r="1844" spans="1:10" ht="24" customHeight="1">
      <c r="A1844" s="377" t="s">
        <v>12664</v>
      </c>
      <c r="B1844" s="378" t="s">
        <v>13470</v>
      </c>
      <c r="C1844" s="377" t="s">
        <v>9</v>
      </c>
      <c r="D1844" s="377" t="s">
        <v>13471</v>
      </c>
      <c r="E1844" s="518" t="s">
        <v>12667</v>
      </c>
      <c r="F1844" s="518"/>
      <c r="G1844" s="379" t="s">
        <v>19</v>
      </c>
      <c r="H1844" s="380">
        <v>1</v>
      </c>
      <c r="I1844" s="381">
        <v>0.38</v>
      </c>
      <c r="J1844" s="381">
        <v>0.38</v>
      </c>
    </row>
    <row r="1845" spans="1:10" ht="24" customHeight="1">
      <c r="A1845" s="377" t="s">
        <v>12664</v>
      </c>
      <c r="B1845" s="378" t="s">
        <v>12676</v>
      </c>
      <c r="C1845" s="377" t="s">
        <v>9</v>
      </c>
      <c r="D1845" s="377" t="s">
        <v>12677</v>
      </c>
      <c r="E1845" s="518" t="s">
        <v>12678</v>
      </c>
      <c r="F1845" s="518"/>
      <c r="G1845" s="379" t="s">
        <v>19</v>
      </c>
      <c r="H1845" s="380">
        <v>1</v>
      </c>
      <c r="I1845" s="381">
        <v>0.06</v>
      </c>
      <c r="J1845" s="381">
        <v>0.06</v>
      </c>
    </row>
    <row r="1846" spans="1:10" ht="24" customHeight="1">
      <c r="A1846" s="377" t="s">
        <v>12664</v>
      </c>
      <c r="B1846" s="378" t="s">
        <v>12720</v>
      </c>
      <c r="C1846" s="377" t="s">
        <v>9</v>
      </c>
      <c r="D1846" s="377" t="s">
        <v>12721</v>
      </c>
      <c r="E1846" s="518" t="s">
        <v>12722</v>
      </c>
      <c r="F1846" s="518"/>
      <c r="G1846" s="379" t="s">
        <v>19</v>
      </c>
      <c r="H1846" s="380">
        <v>1</v>
      </c>
      <c r="I1846" s="381">
        <v>0.71</v>
      </c>
      <c r="J1846" s="381">
        <v>0.71</v>
      </c>
    </row>
    <row r="1847" spans="1:10" ht="25.5">
      <c r="A1847" s="382"/>
      <c r="B1847" s="382"/>
      <c r="C1847" s="382"/>
      <c r="D1847" s="382"/>
      <c r="E1847" s="382" t="s">
        <v>12679</v>
      </c>
      <c r="F1847" s="383">
        <v>8.1821145000000008</v>
      </c>
      <c r="G1847" s="382" t="s">
        <v>12680</v>
      </c>
      <c r="H1847" s="383">
        <v>6.88</v>
      </c>
      <c r="I1847" s="382" t="s">
        <v>12681</v>
      </c>
      <c r="J1847" s="383">
        <v>15.06</v>
      </c>
    </row>
    <row r="1848" spans="1:10" ht="13.5" thickBot="1">
      <c r="A1848" s="382"/>
      <c r="B1848" s="382"/>
      <c r="C1848" s="382"/>
      <c r="D1848" s="382"/>
      <c r="E1848" s="382" t="s">
        <v>12682</v>
      </c>
      <c r="F1848" s="383">
        <v>5.3</v>
      </c>
      <c r="G1848" s="382"/>
      <c r="H1848" s="515" t="s">
        <v>12683</v>
      </c>
      <c r="I1848" s="515"/>
      <c r="J1848" s="383">
        <v>24.07</v>
      </c>
    </row>
    <row r="1849" spans="1:10" ht="0.95" customHeight="1" thickTop="1">
      <c r="A1849" s="384"/>
      <c r="B1849" s="384"/>
      <c r="C1849" s="384"/>
      <c r="D1849" s="384"/>
      <c r="E1849" s="384"/>
      <c r="F1849" s="384"/>
      <c r="G1849" s="384"/>
      <c r="H1849" s="384"/>
      <c r="I1849" s="384"/>
      <c r="J1849" s="384"/>
    </row>
    <row r="1850" spans="1:10" ht="18" customHeight="1">
      <c r="A1850" s="364"/>
      <c r="B1850" s="365" t="s">
        <v>12651</v>
      </c>
      <c r="C1850" s="364" t="s">
        <v>12652</v>
      </c>
      <c r="D1850" s="364" t="s">
        <v>12653</v>
      </c>
      <c r="E1850" s="516" t="s">
        <v>12654</v>
      </c>
      <c r="F1850" s="516"/>
      <c r="G1850" s="366" t="s">
        <v>12655</v>
      </c>
      <c r="H1850" s="365" t="s">
        <v>12656</v>
      </c>
      <c r="I1850" s="365" t="s">
        <v>12657</v>
      </c>
      <c r="J1850" s="365" t="s">
        <v>12658</v>
      </c>
    </row>
    <row r="1851" spans="1:10" ht="24" customHeight="1">
      <c r="A1851" s="367" t="s">
        <v>12659</v>
      </c>
      <c r="B1851" s="368" t="s">
        <v>12736</v>
      </c>
      <c r="C1851" s="367" t="s">
        <v>9</v>
      </c>
      <c r="D1851" s="367" t="s">
        <v>34</v>
      </c>
      <c r="E1851" s="517" t="s">
        <v>12661</v>
      </c>
      <c r="F1851" s="517"/>
      <c r="G1851" s="369" t="s">
        <v>19</v>
      </c>
      <c r="H1851" s="370">
        <v>1</v>
      </c>
      <c r="I1851" s="371">
        <v>17.48</v>
      </c>
      <c r="J1851" s="371">
        <v>17.48</v>
      </c>
    </row>
    <row r="1852" spans="1:10" ht="24" customHeight="1">
      <c r="A1852" s="372" t="s">
        <v>12662</v>
      </c>
      <c r="B1852" s="373" t="s">
        <v>13563</v>
      </c>
      <c r="C1852" s="372" t="s">
        <v>9</v>
      </c>
      <c r="D1852" s="372" t="s">
        <v>2706</v>
      </c>
      <c r="E1852" s="519" t="s">
        <v>12661</v>
      </c>
      <c r="F1852" s="519"/>
      <c r="G1852" s="374" t="s">
        <v>19</v>
      </c>
      <c r="H1852" s="375">
        <v>1</v>
      </c>
      <c r="I1852" s="376">
        <v>0.11</v>
      </c>
      <c r="J1852" s="376">
        <v>0.11</v>
      </c>
    </row>
    <row r="1853" spans="1:10" ht="24" customHeight="1">
      <c r="A1853" s="377" t="s">
        <v>12664</v>
      </c>
      <c r="B1853" s="378" t="s">
        <v>12714</v>
      </c>
      <c r="C1853" s="377" t="s">
        <v>9</v>
      </c>
      <c r="D1853" s="377" t="s">
        <v>12715</v>
      </c>
      <c r="E1853" s="518" t="s">
        <v>12673</v>
      </c>
      <c r="F1853" s="518"/>
      <c r="G1853" s="379" t="s">
        <v>19</v>
      </c>
      <c r="H1853" s="380">
        <v>1</v>
      </c>
      <c r="I1853" s="381">
        <v>0.96</v>
      </c>
      <c r="J1853" s="381">
        <v>0.96</v>
      </c>
    </row>
    <row r="1854" spans="1:10" ht="24" customHeight="1">
      <c r="A1854" s="377" t="s">
        <v>12664</v>
      </c>
      <c r="B1854" s="378" t="s">
        <v>13564</v>
      </c>
      <c r="C1854" s="377" t="s">
        <v>9</v>
      </c>
      <c r="D1854" s="377" t="s">
        <v>13565</v>
      </c>
      <c r="E1854" s="518" t="s">
        <v>12670</v>
      </c>
      <c r="F1854" s="518"/>
      <c r="G1854" s="379" t="s">
        <v>19</v>
      </c>
      <c r="H1854" s="380">
        <v>1</v>
      </c>
      <c r="I1854" s="381">
        <v>13.66</v>
      </c>
      <c r="J1854" s="381">
        <v>13.66</v>
      </c>
    </row>
    <row r="1855" spans="1:10" ht="24" customHeight="1">
      <c r="A1855" s="377" t="s">
        <v>12664</v>
      </c>
      <c r="B1855" s="378" t="s">
        <v>13468</v>
      </c>
      <c r="C1855" s="377" t="s">
        <v>9</v>
      </c>
      <c r="D1855" s="377" t="s">
        <v>13469</v>
      </c>
      <c r="E1855" s="518" t="s">
        <v>12667</v>
      </c>
      <c r="F1855" s="518"/>
      <c r="G1855" s="379" t="s">
        <v>19</v>
      </c>
      <c r="H1855" s="380">
        <v>1</v>
      </c>
      <c r="I1855" s="381">
        <v>1.05</v>
      </c>
      <c r="J1855" s="381">
        <v>1.05</v>
      </c>
    </row>
    <row r="1856" spans="1:10" ht="24" customHeight="1">
      <c r="A1856" s="377" t="s">
        <v>12664</v>
      </c>
      <c r="B1856" s="378" t="s">
        <v>12671</v>
      </c>
      <c r="C1856" s="377" t="s">
        <v>9</v>
      </c>
      <c r="D1856" s="377" t="s">
        <v>12672</v>
      </c>
      <c r="E1856" s="518" t="s">
        <v>12673</v>
      </c>
      <c r="F1856" s="518"/>
      <c r="G1856" s="379" t="s">
        <v>19</v>
      </c>
      <c r="H1856" s="380">
        <v>1</v>
      </c>
      <c r="I1856" s="381">
        <v>0.55000000000000004</v>
      </c>
      <c r="J1856" s="381">
        <v>0.55000000000000004</v>
      </c>
    </row>
    <row r="1857" spans="1:10" ht="24" customHeight="1">
      <c r="A1857" s="377" t="s">
        <v>12664</v>
      </c>
      <c r="B1857" s="378" t="s">
        <v>13470</v>
      </c>
      <c r="C1857" s="377" t="s">
        <v>9</v>
      </c>
      <c r="D1857" s="377" t="s">
        <v>13471</v>
      </c>
      <c r="E1857" s="518" t="s">
        <v>12667</v>
      </c>
      <c r="F1857" s="518"/>
      <c r="G1857" s="379" t="s">
        <v>19</v>
      </c>
      <c r="H1857" s="380">
        <v>1</v>
      </c>
      <c r="I1857" s="381">
        <v>0.38</v>
      </c>
      <c r="J1857" s="381">
        <v>0.38</v>
      </c>
    </row>
    <row r="1858" spans="1:10" ht="24" customHeight="1">
      <c r="A1858" s="377" t="s">
        <v>12664</v>
      </c>
      <c r="B1858" s="378" t="s">
        <v>12676</v>
      </c>
      <c r="C1858" s="377" t="s">
        <v>9</v>
      </c>
      <c r="D1858" s="377" t="s">
        <v>12677</v>
      </c>
      <c r="E1858" s="518" t="s">
        <v>12678</v>
      </c>
      <c r="F1858" s="518"/>
      <c r="G1858" s="379" t="s">
        <v>19</v>
      </c>
      <c r="H1858" s="380">
        <v>1</v>
      </c>
      <c r="I1858" s="381">
        <v>0.06</v>
      </c>
      <c r="J1858" s="381">
        <v>0.06</v>
      </c>
    </row>
    <row r="1859" spans="1:10" ht="24" customHeight="1">
      <c r="A1859" s="377" t="s">
        <v>12664</v>
      </c>
      <c r="B1859" s="378" t="s">
        <v>12720</v>
      </c>
      <c r="C1859" s="377" t="s">
        <v>9</v>
      </c>
      <c r="D1859" s="377" t="s">
        <v>12721</v>
      </c>
      <c r="E1859" s="518" t="s">
        <v>12722</v>
      </c>
      <c r="F1859" s="518"/>
      <c r="G1859" s="379" t="s">
        <v>19</v>
      </c>
      <c r="H1859" s="380">
        <v>1</v>
      </c>
      <c r="I1859" s="381">
        <v>0.71</v>
      </c>
      <c r="J1859" s="381">
        <v>0.71</v>
      </c>
    </row>
    <row r="1860" spans="1:10" ht="25.5">
      <c r="A1860" s="382"/>
      <c r="B1860" s="382"/>
      <c r="C1860" s="382"/>
      <c r="D1860" s="382"/>
      <c r="E1860" s="382" t="s">
        <v>12679</v>
      </c>
      <c r="F1860" s="383">
        <v>7.4812561000000004</v>
      </c>
      <c r="G1860" s="382" t="s">
        <v>12680</v>
      </c>
      <c r="H1860" s="383">
        <v>6.29</v>
      </c>
      <c r="I1860" s="382" t="s">
        <v>12681</v>
      </c>
      <c r="J1860" s="383">
        <v>13.77</v>
      </c>
    </row>
    <row r="1861" spans="1:10" ht="13.5" thickBot="1">
      <c r="A1861" s="382"/>
      <c r="B1861" s="382"/>
      <c r="C1861" s="382"/>
      <c r="D1861" s="382"/>
      <c r="E1861" s="382" t="s">
        <v>12682</v>
      </c>
      <c r="F1861" s="383">
        <v>4.93</v>
      </c>
      <c r="G1861" s="382"/>
      <c r="H1861" s="515" t="s">
        <v>12683</v>
      </c>
      <c r="I1861" s="515"/>
      <c r="J1861" s="383">
        <v>22.41</v>
      </c>
    </row>
    <row r="1862" spans="1:10" ht="0.95" customHeight="1" thickTop="1">
      <c r="A1862" s="384"/>
      <c r="B1862" s="384"/>
      <c r="C1862" s="384"/>
      <c r="D1862" s="384"/>
      <c r="E1862" s="384"/>
      <c r="F1862" s="384"/>
      <c r="G1862" s="384"/>
      <c r="H1862" s="384"/>
      <c r="I1862" s="384"/>
      <c r="J1862" s="384"/>
    </row>
    <row r="1863" spans="1:10" ht="18" customHeight="1">
      <c r="A1863" s="364"/>
      <c r="B1863" s="365" t="s">
        <v>12651</v>
      </c>
      <c r="C1863" s="364" t="s">
        <v>12652</v>
      </c>
      <c r="D1863" s="364" t="s">
        <v>12653</v>
      </c>
      <c r="E1863" s="516" t="s">
        <v>12654</v>
      </c>
      <c r="F1863" s="516"/>
      <c r="G1863" s="366" t="s">
        <v>12655</v>
      </c>
      <c r="H1863" s="365" t="s">
        <v>12656</v>
      </c>
      <c r="I1863" s="365" t="s">
        <v>12657</v>
      </c>
      <c r="J1863" s="365" t="s">
        <v>12658</v>
      </c>
    </row>
    <row r="1864" spans="1:10" ht="36" customHeight="1">
      <c r="A1864" s="367" t="s">
        <v>12659</v>
      </c>
      <c r="B1864" s="368" t="s">
        <v>12770</v>
      </c>
      <c r="C1864" s="367" t="s">
        <v>9</v>
      </c>
      <c r="D1864" s="367" t="s">
        <v>1875</v>
      </c>
      <c r="E1864" s="517" t="s">
        <v>12730</v>
      </c>
      <c r="F1864" s="517"/>
      <c r="G1864" s="369" t="s">
        <v>47</v>
      </c>
      <c r="H1864" s="370">
        <v>1</v>
      </c>
      <c r="I1864" s="371">
        <v>14.17</v>
      </c>
      <c r="J1864" s="371">
        <v>14.17</v>
      </c>
    </row>
    <row r="1865" spans="1:10" ht="36" customHeight="1">
      <c r="A1865" s="372" t="s">
        <v>12662</v>
      </c>
      <c r="B1865" s="373" t="s">
        <v>13566</v>
      </c>
      <c r="C1865" s="372" t="s">
        <v>9</v>
      </c>
      <c r="D1865" s="372" t="s">
        <v>1870</v>
      </c>
      <c r="E1865" s="519" t="s">
        <v>12730</v>
      </c>
      <c r="F1865" s="519"/>
      <c r="G1865" s="374" t="s">
        <v>19</v>
      </c>
      <c r="H1865" s="375">
        <v>1</v>
      </c>
      <c r="I1865" s="376">
        <v>0.68</v>
      </c>
      <c r="J1865" s="376">
        <v>0.68</v>
      </c>
    </row>
    <row r="1866" spans="1:10" ht="36" customHeight="1">
      <c r="A1866" s="372" t="s">
        <v>12662</v>
      </c>
      <c r="B1866" s="373" t="s">
        <v>13567</v>
      </c>
      <c r="C1866" s="372" t="s">
        <v>9</v>
      </c>
      <c r="D1866" s="372" t="s">
        <v>1871</v>
      </c>
      <c r="E1866" s="519" t="s">
        <v>12730</v>
      </c>
      <c r="F1866" s="519"/>
      <c r="G1866" s="374" t="s">
        <v>19</v>
      </c>
      <c r="H1866" s="375">
        <v>1</v>
      </c>
      <c r="I1866" s="376">
        <v>0.09</v>
      </c>
      <c r="J1866" s="376">
        <v>0.09</v>
      </c>
    </row>
    <row r="1867" spans="1:10" ht="24" customHeight="1">
      <c r="A1867" s="372" t="s">
        <v>12662</v>
      </c>
      <c r="B1867" s="373" t="s">
        <v>13568</v>
      </c>
      <c r="C1867" s="372" t="s">
        <v>9</v>
      </c>
      <c r="D1867" s="372" t="s">
        <v>153</v>
      </c>
      <c r="E1867" s="519" t="s">
        <v>12661</v>
      </c>
      <c r="F1867" s="519"/>
      <c r="G1867" s="374" t="s">
        <v>19</v>
      </c>
      <c r="H1867" s="375">
        <v>1</v>
      </c>
      <c r="I1867" s="376">
        <v>13.4</v>
      </c>
      <c r="J1867" s="376">
        <v>13.4</v>
      </c>
    </row>
    <row r="1868" spans="1:10" ht="25.5">
      <c r="A1868" s="382"/>
      <c r="B1868" s="382"/>
      <c r="C1868" s="382"/>
      <c r="D1868" s="382"/>
      <c r="E1868" s="382" t="s">
        <v>12679</v>
      </c>
      <c r="F1868" s="383">
        <v>5.6937955000000002</v>
      </c>
      <c r="G1868" s="382" t="s">
        <v>12680</v>
      </c>
      <c r="H1868" s="383">
        <v>4.79</v>
      </c>
      <c r="I1868" s="382" t="s">
        <v>12681</v>
      </c>
      <c r="J1868" s="383">
        <v>10.48</v>
      </c>
    </row>
    <row r="1869" spans="1:10" ht="13.5" thickBot="1">
      <c r="A1869" s="382"/>
      <c r="B1869" s="382"/>
      <c r="C1869" s="382"/>
      <c r="D1869" s="382"/>
      <c r="E1869" s="382" t="s">
        <v>12682</v>
      </c>
      <c r="F1869" s="383">
        <v>4</v>
      </c>
      <c r="G1869" s="382"/>
      <c r="H1869" s="515" t="s">
        <v>12683</v>
      </c>
      <c r="I1869" s="515"/>
      <c r="J1869" s="383">
        <v>18.170000000000002</v>
      </c>
    </row>
    <row r="1870" spans="1:10" ht="0.95" customHeight="1" thickTop="1">
      <c r="A1870" s="384"/>
      <c r="B1870" s="384"/>
      <c r="C1870" s="384"/>
      <c r="D1870" s="384"/>
      <c r="E1870" s="384"/>
      <c r="F1870" s="384"/>
      <c r="G1870" s="384"/>
      <c r="H1870" s="384"/>
      <c r="I1870" s="384"/>
      <c r="J1870" s="384"/>
    </row>
    <row r="1871" spans="1:10" ht="18" customHeight="1">
      <c r="A1871" s="364"/>
      <c r="B1871" s="365" t="s">
        <v>12651</v>
      </c>
      <c r="C1871" s="364" t="s">
        <v>12652</v>
      </c>
      <c r="D1871" s="364" t="s">
        <v>12653</v>
      </c>
      <c r="E1871" s="516" t="s">
        <v>12654</v>
      </c>
      <c r="F1871" s="516"/>
      <c r="G1871" s="366" t="s">
        <v>12655</v>
      </c>
      <c r="H1871" s="365" t="s">
        <v>12656</v>
      </c>
      <c r="I1871" s="365" t="s">
        <v>12657</v>
      </c>
      <c r="J1871" s="365" t="s">
        <v>12658</v>
      </c>
    </row>
    <row r="1872" spans="1:10" ht="36" customHeight="1">
      <c r="A1872" s="367" t="s">
        <v>12659</v>
      </c>
      <c r="B1872" s="368" t="s">
        <v>12767</v>
      </c>
      <c r="C1872" s="367" t="s">
        <v>9</v>
      </c>
      <c r="D1872" s="367" t="s">
        <v>1874</v>
      </c>
      <c r="E1872" s="517" t="s">
        <v>12730</v>
      </c>
      <c r="F1872" s="517"/>
      <c r="G1872" s="369" t="s">
        <v>32</v>
      </c>
      <c r="H1872" s="370">
        <v>1</v>
      </c>
      <c r="I1872" s="371">
        <v>21.1</v>
      </c>
      <c r="J1872" s="371">
        <v>21.1</v>
      </c>
    </row>
    <row r="1873" spans="1:10" ht="36" customHeight="1">
      <c r="A1873" s="372" t="s">
        <v>12662</v>
      </c>
      <c r="B1873" s="373" t="s">
        <v>13569</v>
      </c>
      <c r="C1873" s="372" t="s">
        <v>9</v>
      </c>
      <c r="D1873" s="372" t="s">
        <v>1872</v>
      </c>
      <c r="E1873" s="519" t="s">
        <v>12730</v>
      </c>
      <c r="F1873" s="519"/>
      <c r="G1873" s="374" t="s">
        <v>19</v>
      </c>
      <c r="H1873" s="375">
        <v>1</v>
      </c>
      <c r="I1873" s="376">
        <v>0.85</v>
      </c>
      <c r="J1873" s="376">
        <v>0.85</v>
      </c>
    </row>
    <row r="1874" spans="1:10" ht="36" customHeight="1">
      <c r="A1874" s="372" t="s">
        <v>12662</v>
      </c>
      <c r="B1874" s="373" t="s">
        <v>13566</v>
      </c>
      <c r="C1874" s="372" t="s">
        <v>9</v>
      </c>
      <c r="D1874" s="372" t="s">
        <v>1870</v>
      </c>
      <c r="E1874" s="519" t="s">
        <v>12730</v>
      </c>
      <c r="F1874" s="519"/>
      <c r="G1874" s="374" t="s">
        <v>19</v>
      </c>
      <c r="H1874" s="375">
        <v>1</v>
      </c>
      <c r="I1874" s="376">
        <v>0.68</v>
      </c>
      <c r="J1874" s="376">
        <v>0.68</v>
      </c>
    </row>
    <row r="1875" spans="1:10" ht="36" customHeight="1">
      <c r="A1875" s="372" t="s">
        <v>12662</v>
      </c>
      <c r="B1875" s="373" t="s">
        <v>13567</v>
      </c>
      <c r="C1875" s="372" t="s">
        <v>9</v>
      </c>
      <c r="D1875" s="372" t="s">
        <v>1871</v>
      </c>
      <c r="E1875" s="519" t="s">
        <v>12730</v>
      </c>
      <c r="F1875" s="519"/>
      <c r="G1875" s="374" t="s">
        <v>19</v>
      </c>
      <c r="H1875" s="375">
        <v>1</v>
      </c>
      <c r="I1875" s="376">
        <v>0.09</v>
      </c>
      <c r="J1875" s="376">
        <v>0.09</v>
      </c>
    </row>
    <row r="1876" spans="1:10" ht="36" customHeight="1">
      <c r="A1876" s="372" t="s">
        <v>12662</v>
      </c>
      <c r="B1876" s="373" t="s">
        <v>13570</v>
      </c>
      <c r="C1876" s="372" t="s">
        <v>9</v>
      </c>
      <c r="D1876" s="372" t="s">
        <v>1873</v>
      </c>
      <c r="E1876" s="519" t="s">
        <v>12730</v>
      </c>
      <c r="F1876" s="519"/>
      <c r="G1876" s="374" t="s">
        <v>19</v>
      </c>
      <c r="H1876" s="375">
        <v>1</v>
      </c>
      <c r="I1876" s="376">
        <v>6.08</v>
      </c>
      <c r="J1876" s="376">
        <v>6.08</v>
      </c>
    </row>
    <row r="1877" spans="1:10" ht="24" customHeight="1">
      <c r="A1877" s="372" t="s">
        <v>12662</v>
      </c>
      <c r="B1877" s="373" t="s">
        <v>13568</v>
      </c>
      <c r="C1877" s="372" t="s">
        <v>9</v>
      </c>
      <c r="D1877" s="372" t="s">
        <v>153</v>
      </c>
      <c r="E1877" s="519" t="s">
        <v>12661</v>
      </c>
      <c r="F1877" s="519"/>
      <c r="G1877" s="374" t="s">
        <v>19</v>
      </c>
      <c r="H1877" s="375">
        <v>1</v>
      </c>
      <c r="I1877" s="376">
        <v>13.4</v>
      </c>
      <c r="J1877" s="376">
        <v>13.4</v>
      </c>
    </row>
    <row r="1878" spans="1:10" ht="25.5">
      <c r="A1878" s="382"/>
      <c r="B1878" s="382"/>
      <c r="C1878" s="382"/>
      <c r="D1878" s="382"/>
      <c r="E1878" s="382" t="s">
        <v>12679</v>
      </c>
      <c r="F1878" s="383">
        <v>5.6937955000000002</v>
      </c>
      <c r="G1878" s="382" t="s">
        <v>12680</v>
      </c>
      <c r="H1878" s="383">
        <v>4.79</v>
      </c>
      <c r="I1878" s="382" t="s">
        <v>12681</v>
      </c>
      <c r="J1878" s="383">
        <v>10.48</v>
      </c>
    </row>
    <row r="1879" spans="1:10" ht="13.5" thickBot="1">
      <c r="A1879" s="382"/>
      <c r="B1879" s="382"/>
      <c r="C1879" s="382"/>
      <c r="D1879" s="382"/>
      <c r="E1879" s="382" t="s">
        <v>12682</v>
      </c>
      <c r="F1879" s="383">
        <v>5.95</v>
      </c>
      <c r="G1879" s="382"/>
      <c r="H1879" s="515" t="s">
        <v>12683</v>
      </c>
      <c r="I1879" s="515"/>
      <c r="J1879" s="383">
        <v>27.05</v>
      </c>
    </row>
    <row r="1880" spans="1:10" ht="0.95" customHeight="1" thickTop="1">
      <c r="A1880" s="384"/>
      <c r="B1880" s="384"/>
      <c r="C1880" s="384"/>
      <c r="D1880" s="384"/>
      <c r="E1880" s="384"/>
      <c r="F1880" s="384"/>
      <c r="G1880" s="384"/>
      <c r="H1880" s="384"/>
      <c r="I1880" s="384"/>
      <c r="J1880" s="384"/>
    </row>
    <row r="1881" spans="1:10" ht="18" customHeight="1">
      <c r="A1881" s="364"/>
      <c r="B1881" s="365" t="s">
        <v>12651</v>
      </c>
      <c r="C1881" s="364" t="s">
        <v>12652</v>
      </c>
      <c r="D1881" s="364" t="s">
        <v>12653</v>
      </c>
      <c r="E1881" s="516" t="s">
        <v>12654</v>
      </c>
      <c r="F1881" s="516"/>
      <c r="G1881" s="366" t="s">
        <v>12655</v>
      </c>
      <c r="H1881" s="365" t="s">
        <v>12656</v>
      </c>
      <c r="I1881" s="365" t="s">
        <v>12657</v>
      </c>
      <c r="J1881" s="365" t="s">
        <v>12658</v>
      </c>
    </row>
    <row r="1882" spans="1:10" ht="36" customHeight="1">
      <c r="A1882" s="367" t="s">
        <v>12659</v>
      </c>
      <c r="B1882" s="368" t="s">
        <v>13566</v>
      </c>
      <c r="C1882" s="367" t="s">
        <v>9</v>
      </c>
      <c r="D1882" s="367" t="s">
        <v>1870</v>
      </c>
      <c r="E1882" s="517" t="s">
        <v>12730</v>
      </c>
      <c r="F1882" s="517"/>
      <c r="G1882" s="369" t="s">
        <v>19</v>
      </c>
      <c r="H1882" s="370">
        <v>1</v>
      </c>
      <c r="I1882" s="371">
        <v>0.68</v>
      </c>
      <c r="J1882" s="371">
        <v>0.68</v>
      </c>
    </row>
    <row r="1883" spans="1:10" ht="24" customHeight="1">
      <c r="A1883" s="377" t="s">
        <v>12664</v>
      </c>
      <c r="B1883" s="378" t="s">
        <v>13571</v>
      </c>
      <c r="C1883" s="377" t="s">
        <v>9</v>
      </c>
      <c r="D1883" s="377" t="s">
        <v>13572</v>
      </c>
      <c r="E1883" s="518" t="s">
        <v>12667</v>
      </c>
      <c r="F1883" s="518"/>
      <c r="G1883" s="379" t="s">
        <v>27</v>
      </c>
      <c r="H1883" s="380">
        <v>5.3300000000000001E-5</v>
      </c>
      <c r="I1883" s="381">
        <v>12886.33</v>
      </c>
      <c r="J1883" s="381">
        <v>0.68</v>
      </c>
    </row>
    <row r="1884" spans="1:10" ht="25.5">
      <c r="A1884" s="382"/>
      <c r="B1884" s="382"/>
      <c r="C1884" s="382"/>
      <c r="D1884" s="382"/>
      <c r="E1884" s="382" t="s">
        <v>12679</v>
      </c>
      <c r="F1884" s="383">
        <v>0</v>
      </c>
      <c r="G1884" s="382" t="s">
        <v>12680</v>
      </c>
      <c r="H1884" s="383">
        <v>0</v>
      </c>
      <c r="I1884" s="382" t="s">
        <v>12681</v>
      </c>
      <c r="J1884" s="383">
        <v>0</v>
      </c>
    </row>
    <row r="1885" spans="1:10" ht="13.5" thickBot="1">
      <c r="A1885" s="382"/>
      <c r="B1885" s="382"/>
      <c r="C1885" s="382"/>
      <c r="D1885" s="382"/>
      <c r="E1885" s="382" t="s">
        <v>12682</v>
      </c>
      <c r="F1885" s="383">
        <v>0.19</v>
      </c>
      <c r="G1885" s="382"/>
      <c r="H1885" s="515" t="s">
        <v>12683</v>
      </c>
      <c r="I1885" s="515"/>
      <c r="J1885" s="383">
        <v>0.87</v>
      </c>
    </row>
    <row r="1886" spans="1:10" ht="0.95" customHeight="1" thickTop="1">
      <c r="A1886" s="384"/>
      <c r="B1886" s="384"/>
      <c r="C1886" s="384"/>
      <c r="D1886" s="384"/>
      <c r="E1886" s="384"/>
      <c r="F1886" s="384"/>
      <c r="G1886" s="384"/>
      <c r="H1886" s="384"/>
      <c r="I1886" s="384"/>
      <c r="J1886" s="384"/>
    </row>
    <row r="1887" spans="1:10" ht="18" customHeight="1">
      <c r="A1887" s="364"/>
      <c r="B1887" s="365" t="s">
        <v>12651</v>
      </c>
      <c r="C1887" s="364" t="s">
        <v>12652</v>
      </c>
      <c r="D1887" s="364" t="s">
        <v>12653</v>
      </c>
      <c r="E1887" s="516" t="s">
        <v>12654</v>
      </c>
      <c r="F1887" s="516"/>
      <c r="G1887" s="366" t="s">
        <v>12655</v>
      </c>
      <c r="H1887" s="365" t="s">
        <v>12656</v>
      </c>
      <c r="I1887" s="365" t="s">
        <v>12657</v>
      </c>
      <c r="J1887" s="365" t="s">
        <v>12658</v>
      </c>
    </row>
    <row r="1888" spans="1:10" ht="36" customHeight="1">
      <c r="A1888" s="367" t="s">
        <v>12659</v>
      </c>
      <c r="B1888" s="368" t="s">
        <v>13567</v>
      </c>
      <c r="C1888" s="367" t="s">
        <v>9</v>
      </c>
      <c r="D1888" s="367" t="s">
        <v>1871</v>
      </c>
      <c r="E1888" s="517" t="s">
        <v>12730</v>
      </c>
      <c r="F1888" s="517"/>
      <c r="G1888" s="369" t="s">
        <v>19</v>
      </c>
      <c r="H1888" s="370">
        <v>1</v>
      </c>
      <c r="I1888" s="371">
        <v>0.09</v>
      </c>
      <c r="J1888" s="371">
        <v>0.09</v>
      </c>
    </row>
    <row r="1889" spans="1:10" ht="24" customHeight="1">
      <c r="A1889" s="377" t="s">
        <v>12664</v>
      </c>
      <c r="B1889" s="378" t="s">
        <v>13571</v>
      </c>
      <c r="C1889" s="377" t="s">
        <v>9</v>
      </c>
      <c r="D1889" s="377" t="s">
        <v>13572</v>
      </c>
      <c r="E1889" s="518" t="s">
        <v>12667</v>
      </c>
      <c r="F1889" s="518"/>
      <c r="G1889" s="379" t="s">
        <v>27</v>
      </c>
      <c r="H1889" s="380">
        <v>7.4000000000000003E-6</v>
      </c>
      <c r="I1889" s="381">
        <v>12886.33</v>
      </c>
      <c r="J1889" s="381">
        <v>0.09</v>
      </c>
    </row>
    <row r="1890" spans="1:10" ht="25.5">
      <c r="A1890" s="382"/>
      <c r="B1890" s="382"/>
      <c r="C1890" s="382"/>
      <c r="D1890" s="382"/>
      <c r="E1890" s="382" t="s">
        <v>12679</v>
      </c>
      <c r="F1890" s="383">
        <v>0</v>
      </c>
      <c r="G1890" s="382" t="s">
        <v>12680</v>
      </c>
      <c r="H1890" s="383">
        <v>0</v>
      </c>
      <c r="I1890" s="382" t="s">
        <v>12681</v>
      </c>
      <c r="J1890" s="383">
        <v>0</v>
      </c>
    </row>
    <row r="1891" spans="1:10" ht="13.5" thickBot="1">
      <c r="A1891" s="382"/>
      <c r="B1891" s="382"/>
      <c r="C1891" s="382"/>
      <c r="D1891" s="382"/>
      <c r="E1891" s="382" t="s">
        <v>12682</v>
      </c>
      <c r="F1891" s="383">
        <v>0.02</v>
      </c>
      <c r="G1891" s="382"/>
      <c r="H1891" s="515" t="s">
        <v>12683</v>
      </c>
      <c r="I1891" s="515"/>
      <c r="J1891" s="383">
        <v>0.11</v>
      </c>
    </row>
    <row r="1892" spans="1:10" ht="0.95" customHeight="1" thickTop="1">
      <c r="A1892" s="384"/>
      <c r="B1892" s="384"/>
      <c r="C1892" s="384"/>
      <c r="D1892" s="384"/>
      <c r="E1892" s="384"/>
      <c r="F1892" s="384"/>
      <c r="G1892" s="384"/>
      <c r="H1892" s="384"/>
      <c r="I1892" s="384"/>
      <c r="J1892" s="384"/>
    </row>
    <row r="1893" spans="1:10" ht="18" customHeight="1">
      <c r="A1893" s="364"/>
      <c r="B1893" s="365" t="s">
        <v>12651</v>
      </c>
      <c r="C1893" s="364" t="s">
        <v>12652</v>
      </c>
      <c r="D1893" s="364" t="s">
        <v>12653</v>
      </c>
      <c r="E1893" s="516" t="s">
        <v>12654</v>
      </c>
      <c r="F1893" s="516"/>
      <c r="G1893" s="366" t="s">
        <v>12655</v>
      </c>
      <c r="H1893" s="365" t="s">
        <v>12656</v>
      </c>
      <c r="I1893" s="365" t="s">
        <v>12657</v>
      </c>
      <c r="J1893" s="365" t="s">
        <v>12658</v>
      </c>
    </row>
    <row r="1894" spans="1:10" ht="36" customHeight="1">
      <c r="A1894" s="367" t="s">
        <v>12659</v>
      </c>
      <c r="B1894" s="368" t="s">
        <v>13569</v>
      </c>
      <c r="C1894" s="367" t="s">
        <v>9</v>
      </c>
      <c r="D1894" s="367" t="s">
        <v>1872</v>
      </c>
      <c r="E1894" s="517" t="s">
        <v>12730</v>
      </c>
      <c r="F1894" s="517"/>
      <c r="G1894" s="369" t="s">
        <v>19</v>
      </c>
      <c r="H1894" s="370">
        <v>1</v>
      </c>
      <c r="I1894" s="371">
        <v>0.85</v>
      </c>
      <c r="J1894" s="371">
        <v>0.85</v>
      </c>
    </row>
    <row r="1895" spans="1:10" ht="24" customHeight="1">
      <c r="A1895" s="377" t="s">
        <v>12664</v>
      </c>
      <c r="B1895" s="378" t="s">
        <v>13571</v>
      </c>
      <c r="C1895" s="377" t="s">
        <v>9</v>
      </c>
      <c r="D1895" s="377" t="s">
        <v>13572</v>
      </c>
      <c r="E1895" s="518" t="s">
        <v>12667</v>
      </c>
      <c r="F1895" s="518"/>
      <c r="G1895" s="379" t="s">
        <v>27</v>
      </c>
      <c r="H1895" s="380">
        <v>6.6699999999999995E-5</v>
      </c>
      <c r="I1895" s="381">
        <v>12886.33</v>
      </c>
      <c r="J1895" s="381">
        <v>0.85</v>
      </c>
    </row>
    <row r="1896" spans="1:10" ht="25.5">
      <c r="A1896" s="382"/>
      <c r="B1896" s="382"/>
      <c r="C1896" s="382"/>
      <c r="D1896" s="382"/>
      <c r="E1896" s="382" t="s">
        <v>12679</v>
      </c>
      <c r="F1896" s="383">
        <v>0</v>
      </c>
      <c r="G1896" s="382" t="s">
        <v>12680</v>
      </c>
      <c r="H1896" s="383">
        <v>0</v>
      </c>
      <c r="I1896" s="382" t="s">
        <v>12681</v>
      </c>
      <c r="J1896" s="383">
        <v>0</v>
      </c>
    </row>
    <row r="1897" spans="1:10" ht="13.5" thickBot="1">
      <c r="A1897" s="382"/>
      <c r="B1897" s="382"/>
      <c r="C1897" s="382"/>
      <c r="D1897" s="382"/>
      <c r="E1897" s="382" t="s">
        <v>12682</v>
      </c>
      <c r="F1897" s="383">
        <v>0.24</v>
      </c>
      <c r="G1897" s="382"/>
      <c r="H1897" s="515" t="s">
        <v>12683</v>
      </c>
      <c r="I1897" s="515"/>
      <c r="J1897" s="383">
        <v>1.0900000000000001</v>
      </c>
    </row>
    <row r="1898" spans="1:10" ht="0.95" customHeight="1" thickTop="1">
      <c r="A1898" s="384"/>
      <c r="B1898" s="384"/>
      <c r="C1898" s="384"/>
      <c r="D1898" s="384"/>
      <c r="E1898" s="384"/>
      <c r="F1898" s="384"/>
      <c r="G1898" s="384"/>
      <c r="H1898" s="384"/>
      <c r="I1898" s="384"/>
      <c r="J1898" s="384"/>
    </row>
    <row r="1899" spans="1:10" ht="18" customHeight="1">
      <c r="A1899" s="364"/>
      <c r="B1899" s="365" t="s">
        <v>12651</v>
      </c>
      <c r="C1899" s="364" t="s">
        <v>12652</v>
      </c>
      <c r="D1899" s="364" t="s">
        <v>12653</v>
      </c>
      <c r="E1899" s="516" t="s">
        <v>12654</v>
      </c>
      <c r="F1899" s="516"/>
      <c r="G1899" s="366" t="s">
        <v>12655</v>
      </c>
      <c r="H1899" s="365" t="s">
        <v>12656</v>
      </c>
      <c r="I1899" s="365" t="s">
        <v>12657</v>
      </c>
      <c r="J1899" s="365" t="s">
        <v>12658</v>
      </c>
    </row>
    <row r="1900" spans="1:10" ht="36" customHeight="1">
      <c r="A1900" s="367" t="s">
        <v>12659</v>
      </c>
      <c r="B1900" s="368" t="s">
        <v>13570</v>
      </c>
      <c r="C1900" s="367" t="s">
        <v>9</v>
      </c>
      <c r="D1900" s="367" t="s">
        <v>1873</v>
      </c>
      <c r="E1900" s="517" t="s">
        <v>12730</v>
      </c>
      <c r="F1900" s="517"/>
      <c r="G1900" s="369" t="s">
        <v>19</v>
      </c>
      <c r="H1900" s="370">
        <v>1</v>
      </c>
      <c r="I1900" s="371">
        <v>6.08</v>
      </c>
      <c r="J1900" s="371">
        <v>6.08</v>
      </c>
    </row>
    <row r="1901" spans="1:10" ht="24" customHeight="1">
      <c r="A1901" s="377" t="s">
        <v>12664</v>
      </c>
      <c r="B1901" s="378" t="s">
        <v>13573</v>
      </c>
      <c r="C1901" s="377" t="s">
        <v>9</v>
      </c>
      <c r="D1901" s="377" t="s">
        <v>13574</v>
      </c>
      <c r="E1901" s="518" t="s">
        <v>12693</v>
      </c>
      <c r="F1901" s="518"/>
      <c r="G1901" s="379" t="s">
        <v>44</v>
      </c>
      <c r="H1901" s="380">
        <v>1.03</v>
      </c>
      <c r="I1901" s="381">
        <v>5.91</v>
      </c>
      <c r="J1901" s="381">
        <v>6.08</v>
      </c>
    </row>
    <row r="1902" spans="1:10" ht="25.5">
      <c r="A1902" s="382"/>
      <c r="B1902" s="382"/>
      <c r="C1902" s="382"/>
      <c r="D1902" s="382"/>
      <c r="E1902" s="382" t="s">
        <v>12679</v>
      </c>
      <c r="F1902" s="383">
        <v>0</v>
      </c>
      <c r="G1902" s="382" t="s">
        <v>12680</v>
      </c>
      <c r="H1902" s="383">
        <v>0</v>
      </c>
      <c r="I1902" s="382" t="s">
        <v>12681</v>
      </c>
      <c r="J1902" s="383">
        <v>0</v>
      </c>
    </row>
    <row r="1903" spans="1:10" ht="13.5" thickBot="1">
      <c r="A1903" s="382"/>
      <c r="B1903" s="382"/>
      <c r="C1903" s="382"/>
      <c r="D1903" s="382"/>
      <c r="E1903" s="382" t="s">
        <v>12682</v>
      </c>
      <c r="F1903" s="383">
        <v>1.71</v>
      </c>
      <c r="G1903" s="382"/>
      <c r="H1903" s="515" t="s">
        <v>12683</v>
      </c>
      <c r="I1903" s="515"/>
      <c r="J1903" s="383">
        <v>7.79</v>
      </c>
    </row>
    <row r="1904" spans="1:10" ht="0.95" customHeight="1" thickTop="1">
      <c r="A1904" s="384"/>
      <c r="B1904" s="384"/>
      <c r="C1904" s="384"/>
      <c r="D1904" s="384"/>
      <c r="E1904" s="384"/>
      <c r="F1904" s="384"/>
      <c r="G1904" s="384"/>
      <c r="H1904" s="384"/>
      <c r="I1904" s="384"/>
      <c r="J1904" s="384"/>
    </row>
    <row r="1905" spans="1:10" ht="18" customHeight="1">
      <c r="A1905" s="364"/>
      <c r="B1905" s="365" t="s">
        <v>12651</v>
      </c>
      <c r="C1905" s="364" t="s">
        <v>12652</v>
      </c>
      <c r="D1905" s="364" t="s">
        <v>12653</v>
      </c>
      <c r="E1905" s="516" t="s">
        <v>12654</v>
      </c>
      <c r="F1905" s="516"/>
      <c r="G1905" s="366" t="s">
        <v>12655</v>
      </c>
      <c r="H1905" s="365" t="s">
        <v>12656</v>
      </c>
      <c r="I1905" s="365" t="s">
        <v>12657</v>
      </c>
      <c r="J1905" s="365" t="s">
        <v>12658</v>
      </c>
    </row>
    <row r="1906" spans="1:10" ht="36" customHeight="1">
      <c r="A1906" s="367" t="s">
        <v>12659</v>
      </c>
      <c r="B1906" s="368" t="s">
        <v>13575</v>
      </c>
      <c r="C1906" s="367" t="s">
        <v>9</v>
      </c>
      <c r="D1906" s="367" t="s">
        <v>2667</v>
      </c>
      <c r="E1906" s="517" t="s">
        <v>12730</v>
      </c>
      <c r="F1906" s="517"/>
      <c r="G1906" s="369" t="s">
        <v>47</v>
      </c>
      <c r="H1906" s="370">
        <v>1</v>
      </c>
      <c r="I1906" s="371">
        <v>0.71</v>
      </c>
      <c r="J1906" s="371">
        <v>0.71</v>
      </c>
    </row>
    <row r="1907" spans="1:10" ht="36" customHeight="1">
      <c r="A1907" s="372" t="s">
        <v>12662</v>
      </c>
      <c r="B1907" s="373" t="s">
        <v>13576</v>
      </c>
      <c r="C1907" s="372" t="s">
        <v>9</v>
      </c>
      <c r="D1907" s="372" t="s">
        <v>2662</v>
      </c>
      <c r="E1907" s="519" t="s">
        <v>12730</v>
      </c>
      <c r="F1907" s="519"/>
      <c r="G1907" s="374" t="s">
        <v>19</v>
      </c>
      <c r="H1907" s="375">
        <v>1</v>
      </c>
      <c r="I1907" s="376">
        <v>0.55000000000000004</v>
      </c>
      <c r="J1907" s="376">
        <v>0.55000000000000004</v>
      </c>
    </row>
    <row r="1908" spans="1:10" ht="24" customHeight="1">
      <c r="A1908" s="372" t="s">
        <v>12662</v>
      </c>
      <c r="B1908" s="373" t="s">
        <v>13577</v>
      </c>
      <c r="C1908" s="372" t="s">
        <v>9</v>
      </c>
      <c r="D1908" s="372" t="s">
        <v>2663</v>
      </c>
      <c r="E1908" s="519" t="s">
        <v>12730</v>
      </c>
      <c r="F1908" s="519"/>
      <c r="G1908" s="374" t="s">
        <v>19</v>
      </c>
      <c r="H1908" s="375">
        <v>1</v>
      </c>
      <c r="I1908" s="376">
        <v>0.16</v>
      </c>
      <c r="J1908" s="376">
        <v>0.16</v>
      </c>
    </row>
    <row r="1909" spans="1:10" ht="25.5">
      <c r="A1909" s="382"/>
      <c r="B1909" s="382"/>
      <c r="C1909" s="382"/>
      <c r="D1909" s="382"/>
      <c r="E1909" s="382" t="s">
        <v>12679</v>
      </c>
      <c r="F1909" s="383">
        <v>0</v>
      </c>
      <c r="G1909" s="382" t="s">
        <v>12680</v>
      </c>
      <c r="H1909" s="383">
        <v>0</v>
      </c>
      <c r="I1909" s="382" t="s">
        <v>12681</v>
      </c>
      <c r="J1909" s="383">
        <v>0</v>
      </c>
    </row>
    <row r="1910" spans="1:10" ht="13.5" thickBot="1">
      <c r="A1910" s="382"/>
      <c r="B1910" s="382"/>
      <c r="C1910" s="382"/>
      <c r="D1910" s="382"/>
      <c r="E1910" s="382" t="s">
        <v>12682</v>
      </c>
      <c r="F1910" s="383">
        <v>0.2</v>
      </c>
      <c r="G1910" s="382"/>
      <c r="H1910" s="515" t="s">
        <v>12683</v>
      </c>
      <c r="I1910" s="515"/>
      <c r="J1910" s="383">
        <v>0.91</v>
      </c>
    </row>
    <row r="1911" spans="1:10" ht="0.95" customHeight="1" thickTop="1">
      <c r="A1911" s="384"/>
      <c r="B1911" s="384"/>
      <c r="C1911" s="384"/>
      <c r="D1911" s="384"/>
      <c r="E1911" s="384"/>
      <c r="F1911" s="384"/>
      <c r="G1911" s="384"/>
      <c r="H1911" s="384"/>
      <c r="I1911" s="384"/>
      <c r="J1911" s="384"/>
    </row>
    <row r="1912" spans="1:10" ht="18" customHeight="1">
      <c r="A1912" s="364"/>
      <c r="B1912" s="365" t="s">
        <v>12651</v>
      </c>
      <c r="C1912" s="364" t="s">
        <v>12652</v>
      </c>
      <c r="D1912" s="364" t="s">
        <v>12653</v>
      </c>
      <c r="E1912" s="516" t="s">
        <v>12654</v>
      </c>
      <c r="F1912" s="516"/>
      <c r="G1912" s="366" t="s">
        <v>12655</v>
      </c>
      <c r="H1912" s="365" t="s">
        <v>12656</v>
      </c>
      <c r="I1912" s="365" t="s">
        <v>12657</v>
      </c>
      <c r="J1912" s="365" t="s">
        <v>12658</v>
      </c>
    </row>
    <row r="1913" spans="1:10" ht="36" customHeight="1">
      <c r="A1913" s="367" t="s">
        <v>12659</v>
      </c>
      <c r="B1913" s="368" t="s">
        <v>13578</v>
      </c>
      <c r="C1913" s="367" t="s">
        <v>9</v>
      </c>
      <c r="D1913" s="367" t="s">
        <v>2666</v>
      </c>
      <c r="E1913" s="517" t="s">
        <v>12730</v>
      </c>
      <c r="F1913" s="517"/>
      <c r="G1913" s="369" t="s">
        <v>32</v>
      </c>
      <c r="H1913" s="370">
        <v>1</v>
      </c>
      <c r="I1913" s="371">
        <v>6.71</v>
      </c>
      <c r="J1913" s="371">
        <v>6.71</v>
      </c>
    </row>
    <row r="1914" spans="1:10" ht="36" customHeight="1">
      <c r="A1914" s="372" t="s">
        <v>12662</v>
      </c>
      <c r="B1914" s="373" t="s">
        <v>13579</v>
      </c>
      <c r="C1914" s="372" t="s">
        <v>9</v>
      </c>
      <c r="D1914" s="372" t="s">
        <v>2665</v>
      </c>
      <c r="E1914" s="519" t="s">
        <v>12730</v>
      </c>
      <c r="F1914" s="519"/>
      <c r="G1914" s="374" t="s">
        <v>19</v>
      </c>
      <c r="H1914" s="375">
        <v>1</v>
      </c>
      <c r="I1914" s="376">
        <v>4.55</v>
      </c>
      <c r="J1914" s="376">
        <v>4.55</v>
      </c>
    </row>
    <row r="1915" spans="1:10" ht="36" customHeight="1">
      <c r="A1915" s="372" t="s">
        <v>12662</v>
      </c>
      <c r="B1915" s="373" t="s">
        <v>13580</v>
      </c>
      <c r="C1915" s="372" t="s">
        <v>9</v>
      </c>
      <c r="D1915" s="372" t="s">
        <v>2664</v>
      </c>
      <c r="E1915" s="519" t="s">
        <v>12730</v>
      </c>
      <c r="F1915" s="519"/>
      <c r="G1915" s="374" t="s">
        <v>19</v>
      </c>
      <c r="H1915" s="375">
        <v>1</v>
      </c>
      <c r="I1915" s="376">
        <v>1.45</v>
      </c>
      <c r="J1915" s="376">
        <v>1.45</v>
      </c>
    </row>
    <row r="1916" spans="1:10" ht="24" customHeight="1">
      <c r="A1916" s="372" t="s">
        <v>12662</v>
      </c>
      <c r="B1916" s="373" t="s">
        <v>13577</v>
      </c>
      <c r="C1916" s="372" t="s">
        <v>9</v>
      </c>
      <c r="D1916" s="372" t="s">
        <v>2663</v>
      </c>
      <c r="E1916" s="519" t="s">
        <v>12730</v>
      </c>
      <c r="F1916" s="519"/>
      <c r="G1916" s="374" t="s">
        <v>19</v>
      </c>
      <c r="H1916" s="375">
        <v>1</v>
      </c>
      <c r="I1916" s="376">
        <v>0.16</v>
      </c>
      <c r="J1916" s="376">
        <v>0.16</v>
      </c>
    </row>
    <row r="1917" spans="1:10" ht="36" customHeight="1">
      <c r="A1917" s="372" t="s">
        <v>12662</v>
      </c>
      <c r="B1917" s="373" t="s">
        <v>13576</v>
      </c>
      <c r="C1917" s="372" t="s">
        <v>9</v>
      </c>
      <c r="D1917" s="372" t="s">
        <v>2662</v>
      </c>
      <c r="E1917" s="519" t="s">
        <v>12730</v>
      </c>
      <c r="F1917" s="519"/>
      <c r="G1917" s="374" t="s">
        <v>19</v>
      </c>
      <c r="H1917" s="375">
        <v>1</v>
      </c>
      <c r="I1917" s="376">
        <v>0.55000000000000004</v>
      </c>
      <c r="J1917" s="376">
        <v>0.55000000000000004</v>
      </c>
    </row>
    <row r="1918" spans="1:10" ht="25.5">
      <c r="A1918" s="382"/>
      <c r="B1918" s="382"/>
      <c r="C1918" s="382"/>
      <c r="D1918" s="382"/>
      <c r="E1918" s="382" t="s">
        <v>12679</v>
      </c>
      <c r="F1918" s="383">
        <v>0</v>
      </c>
      <c r="G1918" s="382" t="s">
        <v>12680</v>
      </c>
      <c r="H1918" s="383">
        <v>0</v>
      </c>
      <c r="I1918" s="382" t="s">
        <v>12681</v>
      </c>
      <c r="J1918" s="383">
        <v>0</v>
      </c>
    </row>
    <row r="1919" spans="1:10" ht="13.5" thickBot="1">
      <c r="A1919" s="382"/>
      <c r="B1919" s="382"/>
      <c r="C1919" s="382"/>
      <c r="D1919" s="382"/>
      <c r="E1919" s="382" t="s">
        <v>12682</v>
      </c>
      <c r="F1919" s="383">
        <v>1.89</v>
      </c>
      <c r="G1919" s="382"/>
      <c r="H1919" s="515" t="s">
        <v>12683</v>
      </c>
      <c r="I1919" s="515"/>
      <c r="J1919" s="383">
        <v>8.6</v>
      </c>
    </row>
    <row r="1920" spans="1:10" ht="0.95" customHeight="1" thickTop="1">
      <c r="A1920" s="384"/>
      <c r="B1920" s="384"/>
      <c r="C1920" s="384"/>
      <c r="D1920" s="384"/>
      <c r="E1920" s="384"/>
      <c r="F1920" s="384"/>
      <c r="G1920" s="384"/>
      <c r="H1920" s="384"/>
      <c r="I1920" s="384"/>
      <c r="J1920" s="384"/>
    </row>
    <row r="1921" spans="1:10" ht="18" customHeight="1">
      <c r="A1921" s="364"/>
      <c r="B1921" s="365" t="s">
        <v>12651</v>
      </c>
      <c r="C1921" s="364" t="s">
        <v>12652</v>
      </c>
      <c r="D1921" s="364" t="s">
        <v>12653</v>
      </c>
      <c r="E1921" s="516" t="s">
        <v>12654</v>
      </c>
      <c r="F1921" s="516"/>
      <c r="G1921" s="366" t="s">
        <v>12655</v>
      </c>
      <c r="H1921" s="365" t="s">
        <v>12656</v>
      </c>
      <c r="I1921" s="365" t="s">
        <v>12657</v>
      </c>
      <c r="J1921" s="365" t="s">
        <v>12658</v>
      </c>
    </row>
    <row r="1922" spans="1:10" ht="36" customHeight="1">
      <c r="A1922" s="367" t="s">
        <v>12659</v>
      </c>
      <c r="B1922" s="368" t="s">
        <v>13576</v>
      </c>
      <c r="C1922" s="367" t="s">
        <v>9</v>
      </c>
      <c r="D1922" s="367" t="s">
        <v>2662</v>
      </c>
      <c r="E1922" s="517" t="s">
        <v>12730</v>
      </c>
      <c r="F1922" s="517"/>
      <c r="G1922" s="369" t="s">
        <v>19</v>
      </c>
      <c r="H1922" s="370">
        <v>1</v>
      </c>
      <c r="I1922" s="371">
        <v>0.55000000000000004</v>
      </c>
      <c r="J1922" s="371">
        <v>0.55000000000000004</v>
      </c>
    </row>
    <row r="1923" spans="1:10" ht="72" customHeight="1">
      <c r="A1923" s="377" t="s">
        <v>12664</v>
      </c>
      <c r="B1923" s="378" t="s">
        <v>13581</v>
      </c>
      <c r="C1923" s="377" t="s">
        <v>9</v>
      </c>
      <c r="D1923" s="377" t="s">
        <v>13582</v>
      </c>
      <c r="E1923" s="518" t="s">
        <v>12667</v>
      </c>
      <c r="F1923" s="518"/>
      <c r="G1923" s="379" t="s">
        <v>27</v>
      </c>
      <c r="H1923" s="380">
        <v>5.3300000000000001E-5</v>
      </c>
      <c r="I1923" s="381">
        <v>10399.5</v>
      </c>
      <c r="J1923" s="381">
        <v>0.55000000000000004</v>
      </c>
    </row>
    <row r="1924" spans="1:10" ht="25.5">
      <c r="A1924" s="382"/>
      <c r="B1924" s="382"/>
      <c r="C1924" s="382"/>
      <c r="D1924" s="382"/>
      <c r="E1924" s="382" t="s">
        <v>12679</v>
      </c>
      <c r="F1924" s="383">
        <v>0</v>
      </c>
      <c r="G1924" s="382" t="s">
        <v>12680</v>
      </c>
      <c r="H1924" s="383">
        <v>0</v>
      </c>
      <c r="I1924" s="382" t="s">
        <v>12681</v>
      </c>
      <c r="J1924" s="383">
        <v>0</v>
      </c>
    </row>
    <row r="1925" spans="1:10" ht="13.5" thickBot="1">
      <c r="A1925" s="382"/>
      <c r="B1925" s="382"/>
      <c r="C1925" s="382"/>
      <c r="D1925" s="382"/>
      <c r="E1925" s="382" t="s">
        <v>12682</v>
      </c>
      <c r="F1925" s="383">
        <v>0.15</v>
      </c>
      <c r="G1925" s="382"/>
      <c r="H1925" s="515" t="s">
        <v>12683</v>
      </c>
      <c r="I1925" s="515"/>
      <c r="J1925" s="383">
        <v>0.7</v>
      </c>
    </row>
    <row r="1926" spans="1:10" ht="0.95" customHeight="1" thickTop="1">
      <c r="A1926" s="384"/>
      <c r="B1926" s="384"/>
      <c r="C1926" s="384"/>
      <c r="D1926" s="384"/>
      <c r="E1926" s="384"/>
      <c r="F1926" s="384"/>
      <c r="G1926" s="384"/>
      <c r="H1926" s="384"/>
      <c r="I1926" s="384"/>
      <c r="J1926" s="384"/>
    </row>
    <row r="1927" spans="1:10" ht="18" customHeight="1">
      <c r="A1927" s="364"/>
      <c r="B1927" s="365" t="s">
        <v>12651</v>
      </c>
      <c r="C1927" s="364" t="s">
        <v>12652</v>
      </c>
      <c r="D1927" s="364" t="s">
        <v>12653</v>
      </c>
      <c r="E1927" s="516" t="s">
        <v>12654</v>
      </c>
      <c r="F1927" s="516"/>
      <c r="G1927" s="366" t="s">
        <v>12655</v>
      </c>
      <c r="H1927" s="365" t="s">
        <v>12656</v>
      </c>
      <c r="I1927" s="365" t="s">
        <v>12657</v>
      </c>
      <c r="J1927" s="365" t="s">
        <v>12658</v>
      </c>
    </row>
    <row r="1928" spans="1:10" ht="24" customHeight="1">
      <c r="A1928" s="367" t="s">
        <v>12659</v>
      </c>
      <c r="B1928" s="368" t="s">
        <v>13577</v>
      </c>
      <c r="C1928" s="367" t="s">
        <v>9</v>
      </c>
      <c r="D1928" s="367" t="s">
        <v>2663</v>
      </c>
      <c r="E1928" s="517" t="s">
        <v>12730</v>
      </c>
      <c r="F1928" s="517"/>
      <c r="G1928" s="369" t="s">
        <v>19</v>
      </c>
      <c r="H1928" s="370">
        <v>1</v>
      </c>
      <c r="I1928" s="371">
        <v>0.16</v>
      </c>
      <c r="J1928" s="371">
        <v>0.16</v>
      </c>
    </row>
    <row r="1929" spans="1:10" ht="24" customHeight="1">
      <c r="A1929" s="377" t="s">
        <v>12664</v>
      </c>
      <c r="B1929" s="378" t="s">
        <v>13583</v>
      </c>
      <c r="C1929" s="377" t="s">
        <v>9</v>
      </c>
      <c r="D1929" s="377" t="s">
        <v>13584</v>
      </c>
      <c r="E1929" s="518" t="s">
        <v>12667</v>
      </c>
      <c r="F1929" s="518"/>
      <c r="G1929" s="379" t="s">
        <v>27</v>
      </c>
      <c r="H1929" s="380">
        <v>7.4000000000000003E-6</v>
      </c>
      <c r="I1929" s="381">
        <v>21823.45</v>
      </c>
      <c r="J1929" s="381">
        <v>0.16</v>
      </c>
    </row>
    <row r="1930" spans="1:10" ht="25.5">
      <c r="A1930" s="382"/>
      <c r="B1930" s="382"/>
      <c r="C1930" s="382"/>
      <c r="D1930" s="382"/>
      <c r="E1930" s="382" t="s">
        <v>12679</v>
      </c>
      <c r="F1930" s="383">
        <v>0</v>
      </c>
      <c r="G1930" s="382" t="s">
        <v>12680</v>
      </c>
      <c r="H1930" s="383">
        <v>0</v>
      </c>
      <c r="I1930" s="382" t="s">
        <v>12681</v>
      </c>
      <c r="J1930" s="383">
        <v>0</v>
      </c>
    </row>
    <row r="1931" spans="1:10" ht="13.5" thickBot="1">
      <c r="A1931" s="382"/>
      <c r="B1931" s="382"/>
      <c r="C1931" s="382"/>
      <c r="D1931" s="382"/>
      <c r="E1931" s="382" t="s">
        <v>12682</v>
      </c>
      <c r="F1931" s="383">
        <v>0.04</v>
      </c>
      <c r="G1931" s="382"/>
      <c r="H1931" s="515" t="s">
        <v>12683</v>
      </c>
      <c r="I1931" s="515"/>
      <c r="J1931" s="383">
        <v>0.2</v>
      </c>
    </row>
    <row r="1932" spans="1:10" ht="0.95" customHeight="1" thickTop="1">
      <c r="A1932" s="384"/>
      <c r="B1932" s="384"/>
      <c r="C1932" s="384"/>
      <c r="D1932" s="384"/>
      <c r="E1932" s="384"/>
      <c r="F1932" s="384"/>
      <c r="G1932" s="384"/>
      <c r="H1932" s="384"/>
      <c r="I1932" s="384"/>
      <c r="J1932" s="384"/>
    </row>
    <row r="1933" spans="1:10" ht="18" customHeight="1">
      <c r="A1933" s="364"/>
      <c r="B1933" s="365" t="s">
        <v>12651</v>
      </c>
      <c r="C1933" s="364" t="s">
        <v>12652</v>
      </c>
      <c r="D1933" s="364" t="s">
        <v>12653</v>
      </c>
      <c r="E1933" s="516" t="s">
        <v>12654</v>
      </c>
      <c r="F1933" s="516"/>
      <c r="G1933" s="366" t="s">
        <v>12655</v>
      </c>
      <c r="H1933" s="365" t="s">
        <v>12656</v>
      </c>
      <c r="I1933" s="365" t="s">
        <v>12657</v>
      </c>
      <c r="J1933" s="365" t="s">
        <v>12658</v>
      </c>
    </row>
    <row r="1934" spans="1:10" ht="36" customHeight="1">
      <c r="A1934" s="367" t="s">
        <v>12659</v>
      </c>
      <c r="B1934" s="368" t="s">
        <v>13580</v>
      </c>
      <c r="C1934" s="367" t="s">
        <v>9</v>
      </c>
      <c r="D1934" s="367" t="s">
        <v>2664</v>
      </c>
      <c r="E1934" s="517" t="s">
        <v>12730</v>
      </c>
      <c r="F1934" s="517"/>
      <c r="G1934" s="369" t="s">
        <v>19</v>
      </c>
      <c r="H1934" s="370">
        <v>1</v>
      </c>
      <c r="I1934" s="371">
        <v>1.45</v>
      </c>
      <c r="J1934" s="371">
        <v>1.45</v>
      </c>
    </row>
    <row r="1935" spans="1:10" ht="24" customHeight="1">
      <c r="A1935" s="377" t="s">
        <v>12664</v>
      </c>
      <c r="B1935" s="378" t="s">
        <v>13583</v>
      </c>
      <c r="C1935" s="377" t="s">
        <v>9</v>
      </c>
      <c r="D1935" s="377" t="s">
        <v>13584</v>
      </c>
      <c r="E1935" s="518" t="s">
        <v>12667</v>
      </c>
      <c r="F1935" s="518"/>
      <c r="G1935" s="379" t="s">
        <v>27</v>
      </c>
      <c r="H1935" s="380">
        <v>6.6699999999999995E-5</v>
      </c>
      <c r="I1935" s="381">
        <v>21823.45</v>
      </c>
      <c r="J1935" s="381">
        <v>1.45</v>
      </c>
    </row>
    <row r="1936" spans="1:10" ht="25.5">
      <c r="A1936" s="382"/>
      <c r="B1936" s="382"/>
      <c r="C1936" s="382"/>
      <c r="D1936" s="382"/>
      <c r="E1936" s="382" t="s">
        <v>12679</v>
      </c>
      <c r="F1936" s="383">
        <v>0</v>
      </c>
      <c r="G1936" s="382" t="s">
        <v>12680</v>
      </c>
      <c r="H1936" s="383">
        <v>0</v>
      </c>
      <c r="I1936" s="382" t="s">
        <v>12681</v>
      </c>
      <c r="J1936" s="383">
        <v>0</v>
      </c>
    </row>
    <row r="1937" spans="1:10" ht="13.5" thickBot="1">
      <c r="A1937" s="382"/>
      <c r="B1937" s="382"/>
      <c r="C1937" s="382"/>
      <c r="D1937" s="382"/>
      <c r="E1937" s="382" t="s">
        <v>12682</v>
      </c>
      <c r="F1937" s="383">
        <v>0.4</v>
      </c>
      <c r="G1937" s="382"/>
      <c r="H1937" s="515" t="s">
        <v>12683</v>
      </c>
      <c r="I1937" s="515"/>
      <c r="J1937" s="383">
        <v>1.85</v>
      </c>
    </row>
    <row r="1938" spans="1:10" ht="0.95" customHeight="1" thickTop="1">
      <c r="A1938" s="384"/>
      <c r="B1938" s="384"/>
      <c r="C1938" s="384"/>
      <c r="D1938" s="384"/>
      <c r="E1938" s="384"/>
      <c r="F1938" s="384"/>
      <c r="G1938" s="384"/>
      <c r="H1938" s="384"/>
      <c r="I1938" s="384"/>
      <c r="J1938" s="384"/>
    </row>
    <row r="1939" spans="1:10" ht="18" customHeight="1">
      <c r="A1939" s="364"/>
      <c r="B1939" s="365" t="s">
        <v>12651</v>
      </c>
      <c r="C1939" s="364" t="s">
        <v>12652</v>
      </c>
      <c r="D1939" s="364" t="s">
        <v>12653</v>
      </c>
      <c r="E1939" s="516" t="s">
        <v>12654</v>
      </c>
      <c r="F1939" s="516"/>
      <c r="G1939" s="366" t="s">
        <v>12655</v>
      </c>
      <c r="H1939" s="365" t="s">
        <v>12656</v>
      </c>
      <c r="I1939" s="365" t="s">
        <v>12657</v>
      </c>
      <c r="J1939" s="365" t="s">
        <v>12658</v>
      </c>
    </row>
    <row r="1940" spans="1:10" ht="36" customHeight="1">
      <c r="A1940" s="367" t="s">
        <v>12659</v>
      </c>
      <c r="B1940" s="368" t="s">
        <v>13579</v>
      </c>
      <c r="C1940" s="367" t="s">
        <v>9</v>
      </c>
      <c r="D1940" s="367" t="s">
        <v>2665</v>
      </c>
      <c r="E1940" s="517" t="s">
        <v>12730</v>
      </c>
      <c r="F1940" s="517"/>
      <c r="G1940" s="369" t="s">
        <v>19</v>
      </c>
      <c r="H1940" s="370">
        <v>1</v>
      </c>
      <c r="I1940" s="371">
        <v>4.55</v>
      </c>
      <c r="J1940" s="371">
        <v>4.55</v>
      </c>
    </row>
    <row r="1941" spans="1:10" ht="24" customHeight="1">
      <c r="A1941" s="377" t="s">
        <v>12664</v>
      </c>
      <c r="B1941" s="378" t="s">
        <v>13573</v>
      </c>
      <c r="C1941" s="377" t="s">
        <v>9</v>
      </c>
      <c r="D1941" s="377" t="s">
        <v>13574</v>
      </c>
      <c r="E1941" s="518" t="s">
        <v>12693</v>
      </c>
      <c r="F1941" s="518"/>
      <c r="G1941" s="379" t="s">
        <v>44</v>
      </c>
      <c r="H1941" s="380">
        <v>0.77</v>
      </c>
      <c r="I1941" s="381">
        <v>5.91</v>
      </c>
      <c r="J1941" s="381">
        <v>4.55</v>
      </c>
    </row>
    <row r="1942" spans="1:10" ht="25.5">
      <c r="A1942" s="382"/>
      <c r="B1942" s="382"/>
      <c r="C1942" s="382"/>
      <c r="D1942" s="382"/>
      <c r="E1942" s="382" t="s">
        <v>12679</v>
      </c>
      <c r="F1942" s="383">
        <v>0</v>
      </c>
      <c r="G1942" s="382" t="s">
        <v>12680</v>
      </c>
      <c r="H1942" s="383">
        <v>0</v>
      </c>
      <c r="I1942" s="382" t="s">
        <v>12681</v>
      </c>
      <c r="J1942" s="383">
        <v>0</v>
      </c>
    </row>
    <row r="1943" spans="1:10" ht="13.5" thickBot="1">
      <c r="A1943" s="382"/>
      <c r="B1943" s="382"/>
      <c r="C1943" s="382"/>
      <c r="D1943" s="382"/>
      <c r="E1943" s="382" t="s">
        <v>12682</v>
      </c>
      <c r="F1943" s="383">
        <v>1.28</v>
      </c>
      <c r="G1943" s="382"/>
      <c r="H1943" s="515" t="s">
        <v>12683</v>
      </c>
      <c r="I1943" s="515"/>
      <c r="J1943" s="383">
        <v>5.83</v>
      </c>
    </row>
    <row r="1944" spans="1:10" ht="0.95" customHeight="1" thickTop="1">
      <c r="A1944" s="384"/>
      <c r="B1944" s="384"/>
      <c r="C1944" s="384"/>
      <c r="D1944" s="384"/>
      <c r="E1944" s="384"/>
      <c r="F1944" s="384"/>
      <c r="G1944" s="384"/>
      <c r="H1944" s="384"/>
      <c r="I1944" s="384"/>
      <c r="J1944" s="384"/>
    </row>
    <row r="1945" spans="1:10" ht="18" customHeight="1">
      <c r="A1945" s="364"/>
      <c r="B1945" s="365" t="s">
        <v>12651</v>
      </c>
      <c r="C1945" s="364" t="s">
        <v>12652</v>
      </c>
      <c r="D1945" s="364" t="s">
        <v>12653</v>
      </c>
      <c r="E1945" s="516" t="s">
        <v>12654</v>
      </c>
      <c r="F1945" s="516"/>
      <c r="G1945" s="366" t="s">
        <v>12655</v>
      </c>
      <c r="H1945" s="365" t="s">
        <v>12656</v>
      </c>
      <c r="I1945" s="365" t="s">
        <v>12657</v>
      </c>
      <c r="J1945" s="365" t="s">
        <v>12658</v>
      </c>
    </row>
    <row r="1946" spans="1:10" ht="36" customHeight="1">
      <c r="A1946" s="367" t="s">
        <v>12659</v>
      </c>
      <c r="B1946" s="368" t="s">
        <v>12831</v>
      </c>
      <c r="C1946" s="367" t="s">
        <v>9</v>
      </c>
      <c r="D1946" s="367" t="s">
        <v>3312</v>
      </c>
      <c r="E1946" s="517" t="s">
        <v>12733</v>
      </c>
      <c r="F1946" s="517"/>
      <c r="G1946" s="369" t="s">
        <v>12728</v>
      </c>
      <c r="H1946" s="370">
        <v>1</v>
      </c>
      <c r="I1946" s="371">
        <v>2.21</v>
      </c>
      <c r="J1946" s="371">
        <v>2.21</v>
      </c>
    </row>
    <row r="1947" spans="1:10" ht="36" customHeight="1">
      <c r="A1947" s="372" t="s">
        <v>12662</v>
      </c>
      <c r="B1947" s="373" t="s">
        <v>13578</v>
      </c>
      <c r="C1947" s="372" t="s">
        <v>9</v>
      </c>
      <c r="D1947" s="372" t="s">
        <v>2666</v>
      </c>
      <c r="E1947" s="519" t="s">
        <v>12730</v>
      </c>
      <c r="F1947" s="519"/>
      <c r="G1947" s="374" t="s">
        <v>32</v>
      </c>
      <c r="H1947" s="375">
        <v>2.5000000000000001E-2</v>
      </c>
      <c r="I1947" s="376">
        <v>6.71</v>
      </c>
      <c r="J1947" s="376">
        <v>0.16</v>
      </c>
    </row>
    <row r="1948" spans="1:10" ht="36" customHeight="1">
      <c r="A1948" s="372" t="s">
        <v>12662</v>
      </c>
      <c r="B1948" s="373" t="s">
        <v>13575</v>
      </c>
      <c r="C1948" s="372" t="s">
        <v>9</v>
      </c>
      <c r="D1948" s="372" t="s">
        <v>2667</v>
      </c>
      <c r="E1948" s="519" t="s">
        <v>12730</v>
      </c>
      <c r="F1948" s="519"/>
      <c r="G1948" s="374" t="s">
        <v>47</v>
      </c>
      <c r="H1948" s="375">
        <v>4.2000000000000003E-2</v>
      </c>
      <c r="I1948" s="376">
        <v>0.71</v>
      </c>
      <c r="J1948" s="376">
        <v>0.02</v>
      </c>
    </row>
    <row r="1949" spans="1:10" ht="24" customHeight="1">
      <c r="A1949" s="372" t="s">
        <v>12662</v>
      </c>
      <c r="B1949" s="373" t="s">
        <v>12813</v>
      </c>
      <c r="C1949" s="372" t="s">
        <v>9</v>
      </c>
      <c r="D1949" s="372" t="s">
        <v>35</v>
      </c>
      <c r="E1949" s="519" t="s">
        <v>12661</v>
      </c>
      <c r="F1949" s="519"/>
      <c r="G1949" s="374" t="s">
        <v>19</v>
      </c>
      <c r="H1949" s="375">
        <v>4.4999999999999998E-2</v>
      </c>
      <c r="I1949" s="376">
        <v>17.670000000000002</v>
      </c>
      <c r="J1949" s="376">
        <v>0.79</v>
      </c>
    </row>
    <row r="1950" spans="1:10" ht="24" customHeight="1">
      <c r="A1950" s="372" t="s">
        <v>12662</v>
      </c>
      <c r="B1950" s="373" t="s">
        <v>12771</v>
      </c>
      <c r="C1950" s="372" t="s">
        <v>9</v>
      </c>
      <c r="D1950" s="372" t="s">
        <v>21</v>
      </c>
      <c r="E1950" s="519" t="s">
        <v>12661</v>
      </c>
      <c r="F1950" s="519"/>
      <c r="G1950" s="374" t="s">
        <v>19</v>
      </c>
      <c r="H1950" s="375">
        <v>8.8999999999999996E-2</v>
      </c>
      <c r="I1950" s="376">
        <v>14.02</v>
      </c>
      <c r="J1950" s="376">
        <v>1.24</v>
      </c>
    </row>
    <row r="1951" spans="1:10" ht="25.5">
      <c r="A1951" s="382"/>
      <c r="B1951" s="382"/>
      <c r="C1951" s="382"/>
      <c r="D1951" s="382"/>
      <c r="E1951" s="382" t="s">
        <v>12679</v>
      </c>
      <c r="F1951" s="383">
        <v>0.83125067912637185</v>
      </c>
      <c r="G1951" s="382" t="s">
        <v>12680</v>
      </c>
      <c r="H1951" s="383">
        <v>0.7</v>
      </c>
      <c r="I1951" s="382" t="s">
        <v>12681</v>
      </c>
      <c r="J1951" s="383">
        <v>1.53</v>
      </c>
    </row>
    <row r="1952" spans="1:10" ht="13.5" thickBot="1">
      <c r="A1952" s="382"/>
      <c r="B1952" s="382"/>
      <c r="C1952" s="382"/>
      <c r="D1952" s="382"/>
      <c r="E1952" s="382" t="s">
        <v>12682</v>
      </c>
      <c r="F1952" s="383">
        <v>0.62</v>
      </c>
      <c r="G1952" s="382"/>
      <c r="H1952" s="515" t="s">
        <v>12683</v>
      </c>
      <c r="I1952" s="515"/>
      <c r="J1952" s="383">
        <v>2.83</v>
      </c>
    </row>
    <row r="1953" spans="1:10" ht="0.95" customHeight="1" thickTop="1">
      <c r="A1953" s="384"/>
      <c r="B1953" s="384"/>
      <c r="C1953" s="384"/>
      <c r="D1953" s="384"/>
      <c r="E1953" s="384"/>
      <c r="F1953" s="384"/>
      <c r="G1953" s="384"/>
      <c r="H1953" s="384"/>
      <c r="I1953" s="384"/>
      <c r="J1953" s="384"/>
    </row>
    <row r="1954" spans="1:10" ht="18" customHeight="1">
      <c r="A1954" s="364"/>
      <c r="B1954" s="365" t="s">
        <v>12651</v>
      </c>
      <c r="C1954" s="364" t="s">
        <v>12652</v>
      </c>
      <c r="D1954" s="364" t="s">
        <v>12653</v>
      </c>
      <c r="E1954" s="516" t="s">
        <v>12654</v>
      </c>
      <c r="F1954" s="516"/>
      <c r="G1954" s="366" t="s">
        <v>12655</v>
      </c>
      <c r="H1954" s="365" t="s">
        <v>12656</v>
      </c>
      <c r="I1954" s="365" t="s">
        <v>12657</v>
      </c>
      <c r="J1954" s="365" t="s">
        <v>12658</v>
      </c>
    </row>
    <row r="1955" spans="1:10" ht="36" customHeight="1">
      <c r="A1955" s="367" t="s">
        <v>12659</v>
      </c>
      <c r="B1955" s="368" t="s">
        <v>12834</v>
      </c>
      <c r="C1955" s="367" t="s">
        <v>9</v>
      </c>
      <c r="D1955" s="367" t="s">
        <v>3315</v>
      </c>
      <c r="E1955" s="517" t="s">
        <v>12733</v>
      </c>
      <c r="F1955" s="517"/>
      <c r="G1955" s="369" t="s">
        <v>12734</v>
      </c>
      <c r="H1955" s="370">
        <v>1</v>
      </c>
      <c r="I1955" s="371">
        <v>573.55999999999995</v>
      </c>
      <c r="J1955" s="371">
        <v>573.55999999999995</v>
      </c>
    </row>
    <row r="1956" spans="1:10" ht="36" customHeight="1">
      <c r="A1956" s="372" t="s">
        <v>12662</v>
      </c>
      <c r="B1956" s="373" t="s">
        <v>13585</v>
      </c>
      <c r="C1956" s="372" t="s">
        <v>9</v>
      </c>
      <c r="D1956" s="372" t="s">
        <v>1701</v>
      </c>
      <c r="E1956" s="519" t="s">
        <v>12730</v>
      </c>
      <c r="F1956" s="519"/>
      <c r="G1956" s="374" t="s">
        <v>32</v>
      </c>
      <c r="H1956" s="375">
        <v>6.6000000000000003E-2</v>
      </c>
      <c r="I1956" s="376">
        <v>1.77</v>
      </c>
      <c r="J1956" s="376">
        <v>0.11</v>
      </c>
    </row>
    <row r="1957" spans="1:10" ht="36" customHeight="1">
      <c r="A1957" s="372" t="s">
        <v>12662</v>
      </c>
      <c r="B1957" s="373" t="s">
        <v>13586</v>
      </c>
      <c r="C1957" s="372" t="s">
        <v>9</v>
      </c>
      <c r="D1957" s="372" t="s">
        <v>1702</v>
      </c>
      <c r="E1957" s="519" t="s">
        <v>12730</v>
      </c>
      <c r="F1957" s="519"/>
      <c r="G1957" s="374" t="s">
        <v>47</v>
      </c>
      <c r="H1957" s="375">
        <v>6.6000000000000003E-2</v>
      </c>
      <c r="I1957" s="376">
        <v>0.42</v>
      </c>
      <c r="J1957" s="376">
        <v>0.02</v>
      </c>
    </row>
    <row r="1958" spans="1:10" ht="24" customHeight="1">
      <c r="A1958" s="372" t="s">
        <v>12662</v>
      </c>
      <c r="B1958" s="373" t="s">
        <v>12771</v>
      </c>
      <c r="C1958" s="372" t="s">
        <v>9</v>
      </c>
      <c r="D1958" s="372" t="s">
        <v>21</v>
      </c>
      <c r="E1958" s="519" t="s">
        <v>12661</v>
      </c>
      <c r="F1958" s="519"/>
      <c r="G1958" s="374" t="s">
        <v>19</v>
      </c>
      <c r="H1958" s="375">
        <v>0.504</v>
      </c>
      <c r="I1958" s="376">
        <v>14.02</v>
      </c>
      <c r="J1958" s="376">
        <v>7.06</v>
      </c>
    </row>
    <row r="1959" spans="1:10" ht="24" customHeight="1">
      <c r="A1959" s="372" t="s">
        <v>12662</v>
      </c>
      <c r="B1959" s="373" t="s">
        <v>12813</v>
      </c>
      <c r="C1959" s="372" t="s">
        <v>9</v>
      </c>
      <c r="D1959" s="372" t="s">
        <v>35</v>
      </c>
      <c r="E1959" s="519" t="s">
        <v>12661</v>
      </c>
      <c r="F1959" s="519"/>
      <c r="G1959" s="374" t="s">
        <v>19</v>
      </c>
      <c r="H1959" s="375">
        <v>0.504</v>
      </c>
      <c r="I1959" s="376">
        <v>17.670000000000002</v>
      </c>
      <c r="J1959" s="376">
        <v>8.9</v>
      </c>
    </row>
    <row r="1960" spans="1:10" ht="36" customHeight="1">
      <c r="A1960" s="377" t="s">
        <v>12664</v>
      </c>
      <c r="B1960" s="378" t="s">
        <v>13587</v>
      </c>
      <c r="C1960" s="377" t="s">
        <v>9</v>
      </c>
      <c r="D1960" s="377" t="s">
        <v>13588</v>
      </c>
      <c r="E1960" s="518" t="s">
        <v>12693</v>
      </c>
      <c r="F1960" s="518"/>
      <c r="G1960" s="379" t="s">
        <v>12734</v>
      </c>
      <c r="H1960" s="380">
        <v>1.163</v>
      </c>
      <c r="I1960" s="381">
        <v>479.34</v>
      </c>
      <c r="J1960" s="381">
        <v>557.47</v>
      </c>
    </row>
    <row r="1961" spans="1:10" ht="25.5">
      <c r="A1961" s="382"/>
      <c r="B1961" s="382"/>
      <c r="C1961" s="382"/>
      <c r="D1961" s="382"/>
      <c r="E1961" s="382" t="s">
        <v>12679</v>
      </c>
      <c r="F1961" s="383">
        <v>6.6174073671628815</v>
      </c>
      <c r="G1961" s="382" t="s">
        <v>12680</v>
      </c>
      <c r="H1961" s="383">
        <v>5.56</v>
      </c>
      <c r="I1961" s="382" t="s">
        <v>12681</v>
      </c>
      <c r="J1961" s="383">
        <v>12.18</v>
      </c>
    </row>
    <row r="1962" spans="1:10" ht="13.5" thickBot="1">
      <c r="A1962" s="382"/>
      <c r="B1962" s="382"/>
      <c r="C1962" s="382"/>
      <c r="D1962" s="382"/>
      <c r="E1962" s="382" t="s">
        <v>12682</v>
      </c>
      <c r="F1962" s="383">
        <v>161.97</v>
      </c>
      <c r="G1962" s="382"/>
      <c r="H1962" s="515" t="s">
        <v>12683</v>
      </c>
      <c r="I1962" s="515"/>
      <c r="J1962" s="383">
        <v>735.53</v>
      </c>
    </row>
    <row r="1963" spans="1:10" ht="0.95" customHeight="1" thickTop="1">
      <c r="A1963" s="384"/>
      <c r="B1963" s="384"/>
      <c r="C1963" s="384"/>
      <c r="D1963" s="384"/>
      <c r="E1963" s="384"/>
      <c r="F1963" s="384"/>
      <c r="G1963" s="384"/>
      <c r="H1963" s="384"/>
      <c r="I1963" s="384"/>
      <c r="J1963" s="384"/>
    </row>
    <row r="1964" spans="1:10" ht="18" customHeight="1">
      <c r="A1964" s="364"/>
      <c r="B1964" s="365" t="s">
        <v>12651</v>
      </c>
      <c r="C1964" s="364" t="s">
        <v>12652</v>
      </c>
      <c r="D1964" s="364" t="s">
        <v>12653</v>
      </c>
      <c r="E1964" s="516" t="s">
        <v>12654</v>
      </c>
      <c r="F1964" s="516"/>
      <c r="G1964" s="366" t="s">
        <v>12655</v>
      </c>
      <c r="H1964" s="365" t="s">
        <v>12656</v>
      </c>
      <c r="I1964" s="365" t="s">
        <v>12657</v>
      </c>
      <c r="J1964" s="365" t="s">
        <v>12658</v>
      </c>
    </row>
    <row r="1965" spans="1:10" ht="36" customHeight="1">
      <c r="A1965" s="367" t="s">
        <v>12659</v>
      </c>
      <c r="B1965" s="368" t="s">
        <v>12972</v>
      </c>
      <c r="C1965" s="367" t="s">
        <v>9</v>
      </c>
      <c r="D1965" s="367" t="s">
        <v>6769</v>
      </c>
      <c r="E1965" s="517" t="s">
        <v>12733</v>
      </c>
      <c r="F1965" s="517"/>
      <c r="G1965" s="369" t="s">
        <v>12734</v>
      </c>
      <c r="H1965" s="370">
        <v>1</v>
      </c>
      <c r="I1965" s="371">
        <v>367.28</v>
      </c>
      <c r="J1965" s="371">
        <v>367.28</v>
      </c>
    </row>
    <row r="1966" spans="1:10" ht="48" customHeight="1">
      <c r="A1966" s="372" t="s">
        <v>12662</v>
      </c>
      <c r="B1966" s="373" t="s">
        <v>13478</v>
      </c>
      <c r="C1966" s="372" t="s">
        <v>9</v>
      </c>
      <c r="D1966" s="372" t="s">
        <v>1110</v>
      </c>
      <c r="E1966" s="519" t="s">
        <v>12730</v>
      </c>
      <c r="F1966" s="519"/>
      <c r="G1966" s="374" t="s">
        <v>32</v>
      </c>
      <c r="H1966" s="375">
        <v>0.82589999999999997</v>
      </c>
      <c r="I1966" s="376">
        <v>1.68</v>
      </c>
      <c r="J1966" s="376">
        <v>1.38</v>
      </c>
    </row>
    <row r="1967" spans="1:10" ht="48" customHeight="1">
      <c r="A1967" s="372" t="s">
        <v>12662</v>
      </c>
      <c r="B1967" s="373" t="s">
        <v>13479</v>
      </c>
      <c r="C1967" s="372" t="s">
        <v>9</v>
      </c>
      <c r="D1967" s="372" t="s">
        <v>1111</v>
      </c>
      <c r="E1967" s="519" t="s">
        <v>12730</v>
      </c>
      <c r="F1967" s="519"/>
      <c r="G1967" s="374" t="s">
        <v>47</v>
      </c>
      <c r="H1967" s="375">
        <v>0.77869999999999995</v>
      </c>
      <c r="I1967" s="376">
        <v>0.34</v>
      </c>
      <c r="J1967" s="376">
        <v>0.26</v>
      </c>
    </row>
    <row r="1968" spans="1:10" ht="24" customHeight="1">
      <c r="A1968" s="372" t="s">
        <v>12662</v>
      </c>
      <c r="B1968" s="373" t="s">
        <v>12771</v>
      </c>
      <c r="C1968" s="372" t="s">
        <v>9</v>
      </c>
      <c r="D1968" s="372" t="s">
        <v>21</v>
      </c>
      <c r="E1968" s="519" t="s">
        <v>12661</v>
      </c>
      <c r="F1968" s="519"/>
      <c r="G1968" s="374" t="s">
        <v>19</v>
      </c>
      <c r="H1968" s="375">
        <v>2.5333000000000001</v>
      </c>
      <c r="I1968" s="376">
        <v>14.02</v>
      </c>
      <c r="J1968" s="376">
        <v>35.51</v>
      </c>
    </row>
    <row r="1969" spans="1:10" ht="24" customHeight="1">
      <c r="A1969" s="372" t="s">
        <v>12662</v>
      </c>
      <c r="B1969" s="373" t="s">
        <v>13480</v>
      </c>
      <c r="C1969" s="372" t="s">
        <v>9</v>
      </c>
      <c r="D1969" s="372" t="s">
        <v>1059</v>
      </c>
      <c r="E1969" s="519" t="s">
        <v>12661</v>
      </c>
      <c r="F1969" s="519"/>
      <c r="G1969" s="374" t="s">
        <v>19</v>
      </c>
      <c r="H1969" s="375">
        <v>1.6046</v>
      </c>
      <c r="I1969" s="376">
        <v>12.73</v>
      </c>
      <c r="J1969" s="376">
        <v>20.420000000000002</v>
      </c>
    </row>
    <row r="1970" spans="1:10" ht="24" customHeight="1">
      <c r="A1970" s="377" t="s">
        <v>12664</v>
      </c>
      <c r="B1970" s="378" t="s">
        <v>13472</v>
      </c>
      <c r="C1970" s="377" t="s">
        <v>9</v>
      </c>
      <c r="D1970" s="377" t="s">
        <v>13473</v>
      </c>
      <c r="E1970" s="518" t="s">
        <v>12693</v>
      </c>
      <c r="F1970" s="518"/>
      <c r="G1970" s="379" t="s">
        <v>12734</v>
      </c>
      <c r="H1970" s="380">
        <v>0.75580000000000003</v>
      </c>
      <c r="I1970" s="381">
        <v>74.59</v>
      </c>
      <c r="J1970" s="381">
        <v>56.37</v>
      </c>
    </row>
    <row r="1971" spans="1:10" ht="24" customHeight="1">
      <c r="A1971" s="377" t="s">
        <v>12664</v>
      </c>
      <c r="B1971" s="378" t="s">
        <v>13476</v>
      </c>
      <c r="C1971" s="377" t="s">
        <v>9</v>
      </c>
      <c r="D1971" s="377" t="s">
        <v>13477</v>
      </c>
      <c r="E1971" s="518" t="s">
        <v>12693</v>
      </c>
      <c r="F1971" s="518"/>
      <c r="G1971" s="379" t="s">
        <v>17</v>
      </c>
      <c r="H1971" s="380">
        <v>322.97770000000003</v>
      </c>
      <c r="I1971" s="381">
        <v>0.64</v>
      </c>
      <c r="J1971" s="381">
        <v>206.7</v>
      </c>
    </row>
    <row r="1972" spans="1:10" ht="24" customHeight="1">
      <c r="A1972" s="377" t="s">
        <v>12664</v>
      </c>
      <c r="B1972" s="378" t="s">
        <v>13589</v>
      </c>
      <c r="C1972" s="377" t="s">
        <v>9</v>
      </c>
      <c r="D1972" s="377" t="s">
        <v>13590</v>
      </c>
      <c r="E1972" s="518" t="s">
        <v>12693</v>
      </c>
      <c r="F1972" s="518"/>
      <c r="G1972" s="379" t="s">
        <v>12734</v>
      </c>
      <c r="H1972" s="380">
        <v>0.58720000000000006</v>
      </c>
      <c r="I1972" s="381">
        <v>79.430000000000007</v>
      </c>
      <c r="J1972" s="381">
        <v>46.64</v>
      </c>
    </row>
    <row r="1973" spans="1:10" ht="25.5">
      <c r="A1973" s="382"/>
      <c r="B1973" s="382"/>
      <c r="C1973" s="382"/>
      <c r="D1973" s="382"/>
      <c r="E1973" s="382" t="s">
        <v>12679</v>
      </c>
      <c r="F1973" s="383">
        <v>22.753449961968922</v>
      </c>
      <c r="G1973" s="382" t="s">
        <v>12680</v>
      </c>
      <c r="H1973" s="383">
        <v>19.13</v>
      </c>
      <c r="I1973" s="382" t="s">
        <v>12681</v>
      </c>
      <c r="J1973" s="383">
        <v>41.88</v>
      </c>
    </row>
    <row r="1974" spans="1:10" ht="13.5" thickBot="1">
      <c r="A1974" s="382"/>
      <c r="B1974" s="382"/>
      <c r="C1974" s="382"/>
      <c r="D1974" s="382"/>
      <c r="E1974" s="382" t="s">
        <v>12682</v>
      </c>
      <c r="F1974" s="383">
        <v>103.71</v>
      </c>
      <c r="G1974" s="382"/>
      <c r="H1974" s="515" t="s">
        <v>12683</v>
      </c>
      <c r="I1974" s="515"/>
      <c r="J1974" s="383">
        <v>470.99</v>
      </c>
    </row>
    <row r="1975" spans="1:10" ht="0.95" customHeight="1" thickTop="1">
      <c r="A1975" s="384"/>
      <c r="B1975" s="384"/>
      <c r="C1975" s="384"/>
      <c r="D1975" s="384"/>
      <c r="E1975" s="384"/>
      <c r="F1975" s="384"/>
      <c r="G1975" s="384"/>
      <c r="H1975" s="384"/>
      <c r="I1975" s="384"/>
      <c r="J1975" s="384"/>
    </row>
    <row r="1976" spans="1:10" ht="18" customHeight="1">
      <c r="A1976" s="364"/>
      <c r="B1976" s="365" t="s">
        <v>12651</v>
      </c>
      <c r="C1976" s="364" t="s">
        <v>12652</v>
      </c>
      <c r="D1976" s="364" t="s">
        <v>12653</v>
      </c>
      <c r="E1976" s="516" t="s">
        <v>12654</v>
      </c>
      <c r="F1976" s="516"/>
      <c r="G1976" s="366" t="s">
        <v>12655</v>
      </c>
      <c r="H1976" s="365" t="s">
        <v>12656</v>
      </c>
      <c r="I1976" s="365" t="s">
        <v>12657</v>
      </c>
      <c r="J1976" s="365" t="s">
        <v>12658</v>
      </c>
    </row>
    <row r="1977" spans="1:10" ht="36" customHeight="1">
      <c r="A1977" s="367" t="s">
        <v>12659</v>
      </c>
      <c r="B1977" s="368" t="s">
        <v>12840</v>
      </c>
      <c r="C1977" s="367" t="s">
        <v>9</v>
      </c>
      <c r="D1977" s="367" t="s">
        <v>6775</v>
      </c>
      <c r="E1977" s="517" t="s">
        <v>12733</v>
      </c>
      <c r="F1977" s="517"/>
      <c r="G1977" s="369" t="s">
        <v>12734</v>
      </c>
      <c r="H1977" s="370">
        <v>1</v>
      </c>
      <c r="I1977" s="371">
        <v>360.42</v>
      </c>
      <c r="J1977" s="371">
        <v>360.42</v>
      </c>
    </row>
    <row r="1978" spans="1:10" ht="48" customHeight="1">
      <c r="A1978" s="372" t="s">
        <v>12662</v>
      </c>
      <c r="B1978" s="373" t="s">
        <v>13528</v>
      </c>
      <c r="C1978" s="372" t="s">
        <v>9</v>
      </c>
      <c r="D1978" s="372" t="s">
        <v>1175</v>
      </c>
      <c r="E1978" s="519" t="s">
        <v>12730</v>
      </c>
      <c r="F1978" s="519"/>
      <c r="G1978" s="374" t="s">
        <v>32</v>
      </c>
      <c r="H1978" s="375">
        <v>0.65720000000000001</v>
      </c>
      <c r="I1978" s="376">
        <v>4.71</v>
      </c>
      <c r="J1978" s="376">
        <v>3.09</v>
      </c>
    </row>
    <row r="1979" spans="1:10" ht="48" customHeight="1">
      <c r="A1979" s="372" t="s">
        <v>12662</v>
      </c>
      <c r="B1979" s="373" t="s">
        <v>13525</v>
      </c>
      <c r="C1979" s="372" t="s">
        <v>9</v>
      </c>
      <c r="D1979" s="372" t="s">
        <v>1176</v>
      </c>
      <c r="E1979" s="519" t="s">
        <v>12730</v>
      </c>
      <c r="F1979" s="519"/>
      <c r="G1979" s="374" t="s">
        <v>47</v>
      </c>
      <c r="H1979" s="375">
        <v>0.61970000000000003</v>
      </c>
      <c r="I1979" s="376">
        <v>1.42</v>
      </c>
      <c r="J1979" s="376">
        <v>0.87</v>
      </c>
    </row>
    <row r="1980" spans="1:10" ht="24" customHeight="1">
      <c r="A1980" s="372" t="s">
        <v>12662</v>
      </c>
      <c r="B1980" s="373" t="s">
        <v>13480</v>
      </c>
      <c r="C1980" s="372" t="s">
        <v>9</v>
      </c>
      <c r="D1980" s="372" t="s">
        <v>1059</v>
      </c>
      <c r="E1980" s="519" t="s">
        <v>12661</v>
      </c>
      <c r="F1980" s="519"/>
      <c r="G1980" s="374" t="s">
        <v>19</v>
      </c>
      <c r="H1980" s="375">
        <v>1.2767999999999999</v>
      </c>
      <c r="I1980" s="376">
        <v>12.73</v>
      </c>
      <c r="J1980" s="376">
        <v>16.25</v>
      </c>
    </row>
    <row r="1981" spans="1:10" ht="24" customHeight="1">
      <c r="A1981" s="372" t="s">
        <v>12662</v>
      </c>
      <c r="B1981" s="373" t="s">
        <v>12771</v>
      </c>
      <c r="C1981" s="372" t="s">
        <v>9</v>
      </c>
      <c r="D1981" s="372" t="s">
        <v>21</v>
      </c>
      <c r="E1981" s="519" t="s">
        <v>12661</v>
      </c>
      <c r="F1981" s="519"/>
      <c r="G1981" s="374" t="s">
        <v>19</v>
      </c>
      <c r="H1981" s="375">
        <v>2.0266999999999999</v>
      </c>
      <c r="I1981" s="376">
        <v>14.02</v>
      </c>
      <c r="J1981" s="376">
        <v>28.41</v>
      </c>
    </row>
    <row r="1982" spans="1:10" ht="24" customHeight="1">
      <c r="A1982" s="377" t="s">
        <v>12664</v>
      </c>
      <c r="B1982" s="378" t="s">
        <v>13472</v>
      </c>
      <c r="C1982" s="377" t="s">
        <v>9</v>
      </c>
      <c r="D1982" s="377" t="s">
        <v>13473</v>
      </c>
      <c r="E1982" s="518" t="s">
        <v>12693</v>
      </c>
      <c r="F1982" s="518"/>
      <c r="G1982" s="379" t="s">
        <v>12734</v>
      </c>
      <c r="H1982" s="380">
        <v>0.76090000000000002</v>
      </c>
      <c r="I1982" s="381">
        <v>74.59</v>
      </c>
      <c r="J1982" s="381">
        <v>56.75</v>
      </c>
    </row>
    <row r="1983" spans="1:10" ht="24" customHeight="1">
      <c r="A1983" s="377" t="s">
        <v>12664</v>
      </c>
      <c r="B1983" s="378" t="s">
        <v>13476</v>
      </c>
      <c r="C1983" s="377" t="s">
        <v>9</v>
      </c>
      <c r="D1983" s="377" t="s">
        <v>13477</v>
      </c>
      <c r="E1983" s="518" t="s">
        <v>12693</v>
      </c>
      <c r="F1983" s="518"/>
      <c r="G1983" s="379" t="s">
        <v>17</v>
      </c>
      <c r="H1983" s="380">
        <v>325.15890000000002</v>
      </c>
      <c r="I1983" s="381">
        <v>0.64</v>
      </c>
      <c r="J1983" s="381">
        <v>208.1</v>
      </c>
    </row>
    <row r="1984" spans="1:10" ht="24" customHeight="1">
      <c r="A1984" s="377" t="s">
        <v>12664</v>
      </c>
      <c r="B1984" s="378" t="s">
        <v>13589</v>
      </c>
      <c r="C1984" s="377" t="s">
        <v>9</v>
      </c>
      <c r="D1984" s="377" t="s">
        <v>13590</v>
      </c>
      <c r="E1984" s="518" t="s">
        <v>12693</v>
      </c>
      <c r="F1984" s="518"/>
      <c r="G1984" s="379" t="s">
        <v>12734</v>
      </c>
      <c r="H1984" s="380">
        <v>0.59119999999999995</v>
      </c>
      <c r="I1984" s="381">
        <v>79.430000000000007</v>
      </c>
      <c r="J1984" s="381">
        <v>46.95</v>
      </c>
    </row>
    <row r="1985" spans="1:10" ht="25.5">
      <c r="A1985" s="382"/>
      <c r="B1985" s="382"/>
      <c r="C1985" s="382"/>
      <c r="D1985" s="382"/>
      <c r="E1985" s="382" t="s">
        <v>12679</v>
      </c>
      <c r="F1985" s="383">
        <v>18.162555688362492</v>
      </c>
      <c r="G1985" s="382" t="s">
        <v>12680</v>
      </c>
      <c r="H1985" s="383">
        <v>15.27</v>
      </c>
      <c r="I1985" s="382" t="s">
        <v>12681</v>
      </c>
      <c r="J1985" s="383">
        <v>33.43</v>
      </c>
    </row>
    <row r="1986" spans="1:10" ht="13.5" thickBot="1">
      <c r="A1986" s="382"/>
      <c r="B1986" s="382"/>
      <c r="C1986" s="382"/>
      <c r="D1986" s="382"/>
      <c r="E1986" s="382" t="s">
        <v>12682</v>
      </c>
      <c r="F1986" s="383">
        <v>101.78</v>
      </c>
      <c r="G1986" s="382"/>
      <c r="H1986" s="515" t="s">
        <v>12683</v>
      </c>
      <c r="I1986" s="515"/>
      <c r="J1986" s="383">
        <v>462.2</v>
      </c>
    </row>
    <row r="1987" spans="1:10" ht="0.95" customHeight="1" thickTop="1">
      <c r="A1987" s="384"/>
      <c r="B1987" s="384"/>
      <c r="C1987" s="384"/>
      <c r="D1987" s="384"/>
      <c r="E1987" s="384"/>
      <c r="F1987" s="384"/>
      <c r="G1987" s="384"/>
      <c r="H1987" s="384"/>
      <c r="I1987" s="384"/>
      <c r="J1987" s="384"/>
    </row>
    <row r="1988" spans="1:10" ht="18" customHeight="1">
      <c r="A1988" s="364"/>
      <c r="B1988" s="365" t="s">
        <v>12651</v>
      </c>
      <c r="C1988" s="364" t="s">
        <v>12652</v>
      </c>
      <c r="D1988" s="364" t="s">
        <v>12653</v>
      </c>
      <c r="E1988" s="516" t="s">
        <v>12654</v>
      </c>
      <c r="F1988" s="516"/>
      <c r="G1988" s="366" t="s">
        <v>12655</v>
      </c>
      <c r="H1988" s="365" t="s">
        <v>12656</v>
      </c>
      <c r="I1988" s="365" t="s">
        <v>12657</v>
      </c>
      <c r="J1988" s="365" t="s">
        <v>12658</v>
      </c>
    </row>
    <row r="1989" spans="1:10" ht="36" customHeight="1">
      <c r="A1989" s="367" t="s">
        <v>12659</v>
      </c>
      <c r="B1989" s="368" t="s">
        <v>13591</v>
      </c>
      <c r="C1989" s="367" t="s">
        <v>9</v>
      </c>
      <c r="D1989" s="367" t="s">
        <v>6776</v>
      </c>
      <c r="E1989" s="517" t="s">
        <v>12733</v>
      </c>
      <c r="F1989" s="517"/>
      <c r="G1989" s="369" t="s">
        <v>12734</v>
      </c>
      <c r="H1989" s="370">
        <v>1</v>
      </c>
      <c r="I1989" s="371">
        <v>382.79</v>
      </c>
      <c r="J1989" s="371">
        <v>382.79</v>
      </c>
    </row>
    <row r="1990" spans="1:10" ht="48" customHeight="1">
      <c r="A1990" s="372" t="s">
        <v>12662</v>
      </c>
      <c r="B1990" s="373" t="s">
        <v>13528</v>
      </c>
      <c r="C1990" s="372" t="s">
        <v>9</v>
      </c>
      <c r="D1990" s="372" t="s">
        <v>1175</v>
      </c>
      <c r="E1990" s="519" t="s">
        <v>12730</v>
      </c>
      <c r="F1990" s="519"/>
      <c r="G1990" s="374" t="s">
        <v>32</v>
      </c>
      <c r="H1990" s="375">
        <v>0.64339999999999997</v>
      </c>
      <c r="I1990" s="376">
        <v>4.71</v>
      </c>
      <c r="J1990" s="376">
        <v>3.03</v>
      </c>
    </row>
    <row r="1991" spans="1:10" ht="48" customHeight="1">
      <c r="A1991" s="372" t="s">
        <v>12662</v>
      </c>
      <c r="B1991" s="373" t="s">
        <v>13525</v>
      </c>
      <c r="C1991" s="372" t="s">
        <v>9</v>
      </c>
      <c r="D1991" s="372" t="s">
        <v>1176</v>
      </c>
      <c r="E1991" s="519" t="s">
        <v>12730</v>
      </c>
      <c r="F1991" s="519"/>
      <c r="G1991" s="374" t="s">
        <v>47</v>
      </c>
      <c r="H1991" s="375">
        <v>0.60670000000000002</v>
      </c>
      <c r="I1991" s="376">
        <v>1.42</v>
      </c>
      <c r="J1991" s="376">
        <v>0.86</v>
      </c>
    </row>
    <row r="1992" spans="1:10" ht="24" customHeight="1">
      <c r="A1992" s="372" t="s">
        <v>12662</v>
      </c>
      <c r="B1992" s="373" t="s">
        <v>12771</v>
      </c>
      <c r="C1992" s="372" t="s">
        <v>9</v>
      </c>
      <c r="D1992" s="372" t="s">
        <v>21</v>
      </c>
      <c r="E1992" s="519" t="s">
        <v>12661</v>
      </c>
      <c r="F1992" s="519"/>
      <c r="G1992" s="374" t="s">
        <v>19</v>
      </c>
      <c r="H1992" s="375">
        <v>1.9792000000000001</v>
      </c>
      <c r="I1992" s="376">
        <v>14.02</v>
      </c>
      <c r="J1992" s="376">
        <v>27.74</v>
      </c>
    </row>
    <row r="1993" spans="1:10" ht="24" customHeight="1">
      <c r="A1993" s="372" t="s">
        <v>12662</v>
      </c>
      <c r="B1993" s="373" t="s">
        <v>13480</v>
      </c>
      <c r="C1993" s="372" t="s">
        <v>9</v>
      </c>
      <c r="D1993" s="372" t="s">
        <v>1059</v>
      </c>
      <c r="E1993" s="519" t="s">
        <v>12661</v>
      </c>
      <c r="F1993" s="519"/>
      <c r="G1993" s="374" t="s">
        <v>19</v>
      </c>
      <c r="H1993" s="375">
        <v>1.2501</v>
      </c>
      <c r="I1993" s="376">
        <v>12.73</v>
      </c>
      <c r="J1993" s="376">
        <v>15.91</v>
      </c>
    </row>
    <row r="1994" spans="1:10" ht="24" customHeight="1">
      <c r="A1994" s="377" t="s">
        <v>12664</v>
      </c>
      <c r="B1994" s="378" t="s">
        <v>13472</v>
      </c>
      <c r="C1994" s="377" t="s">
        <v>9</v>
      </c>
      <c r="D1994" s="377" t="s">
        <v>13473</v>
      </c>
      <c r="E1994" s="518" t="s">
        <v>12693</v>
      </c>
      <c r="F1994" s="518"/>
      <c r="G1994" s="379" t="s">
        <v>12734</v>
      </c>
      <c r="H1994" s="380">
        <v>0.72750000000000004</v>
      </c>
      <c r="I1994" s="381">
        <v>74.59</v>
      </c>
      <c r="J1994" s="381">
        <v>54.26</v>
      </c>
    </row>
    <row r="1995" spans="1:10" ht="24" customHeight="1">
      <c r="A1995" s="377" t="s">
        <v>12664</v>
      </c>
      <c r="B1995" s="378" t="s">
        <v>13476</v>
      </c>
      <c r="C1995" s="377" t="s">
        <v>9</v>
      </c>
      <c r="D1995" s="377" t="s">
        <v>13477</v>
      </c>
      <c r="E1995" s="518" t="s">
        <v>12693</v>
      </c>
      <c r="F1995" s="518"/>
      <c r="G1995" s="379" t="s">
        <v>17</v>
      </c>
      <c r="H1995" s="380">
        <v>364.94330000000002</v>
      </c>
      <c r="I1995" s="381">
        <v>0.64</v>
      </c>
      <c r="J1995" s="381">
        <v>233.56</v>
      </c>
    </row>
    <row r="1996" spans="1:10" ht="24" customHeight="1">
      <c r="A1996" s="377" t="s">
        <v>12664</v>
      </c>
      <c r="B1996" s="378" t="s">
        <v>13589</v>
      </c>
      <c r="C1996" s="377" t="s">
        <v>9</v>
      </c>
      <c r="D1996" s="377" t="s">
        <v>13590</v>
      </c>
      <c r="E1996" s="518" t="s">
        <v>12693</v>
      </c>
      <c r="F1996" s="518"/>
      <c r="G1996" s="379" t="s">
        <v>12734</v>
      </c>
      <c r="H1996" s="380">
        <v>0.59719999999999995</v>
      </c>
      <c r="I1996" s="381">
        <v>79.430000000000007</v>
      </c>
      <c r="J1996" s="381">
        <v>47.43</v>
      </c>
    </row>
    <row r="1997" spans="1:10" ht="25.5">
      <c r="A1997" s="382"/>
      <c r="B1997" s="382"/>
      <c r="C1997" s="382"/>
      <c r="D1997" s="382"/>
      <c r="E1997" s="382" t="s">
        <v>12679</v>
      </c>
      <c r="F1997" s="383">
        <v>17.75507986526133</v>
      </c>
      <c r="G1997" s="382" t="s">
        <v>12680</v>
      </c>
      <c r="H1997" s="383">
        <v>14.92</v>
      </c>
      <c r="I1997" s="382" t="s">
        <v>12681</v>
      </c>
      <c r="J1997" s="383">
        <v>32.68</v>
      </c>
    </row>
    <row r="1998" spans="1:10" ht="13.5" thickBot="1">
      <c r="A1998" s="382"/>
      <c r="B1998" s="382"/>
      <c r="C1998" s="382"/>
      <c r="D1998" s="382"/>
      <c r="E1998" s="382" t="s">
        <v>12682</v>
      </c>
      <c r="F1998" s="383">
        <v>108.09</v>
      </c>
      <c r="G1998" s="382"/>
      <c r="H1998" s="515" t="s">
        <v>12683</v>
      </c>
      <c r="I1998" s="515"/>
      <c r="J1998" s="383">
        <v>490.88</v>
      </c>
    </row>
    <row r="1999" spans="1:10" ht="0.95" customHeight="1" thickTop="1">
      <c r="A1999" s="384"/>
      <c r="B1999" s="384"/>
      <c r="C1999" s="384"/>
      <c r="D1999" s="384"/>
      <c r="E1999" s="384"/>
      <c r="F1999" s="384"/>
      <c r="G1999" s="384"/>
      <c r="H1999" s="384"/>
      <c r="I1999" s="384"/>
      <c r="J1999" s="384"/>
    </row>
    <row r="2000" spans="1:10" ht="18" customHeight="1">
      <c r="A2000" s="364"/>
      <c r="B2000" s="365" t="s">
        <v>12651</v>
      </c>
      <c r="C2000" s="364" t="s">
        <v>12652</v>
      </c>
      <c r="D2000" s="364" t="s">
        <v>12653</v>
      </c>
      <c r="E2000" s="516" t="s">
        <v>12654</v>
      </c>
      <c r="F2000" s="516"/>
      <c r="G2000" s="366" t="s">
        <v>12655</v>
      </c>
      <c r="H2000" s="365" t="s">
        <v>12656</v>
      </c>
      <c r="I2000" s="365" t="s">
        <v>12657</v>
      </c>
      <c r="J2000" s="365" t="s">
        <v>12658</v>
      </c>
    </row>
    <row r="2001" spans="1:10" ht="36" customHeight="1">
      <c r="A2001" s="367" t="s">
        <v>12659</v>
      </c>
      <c r="B2001" s="368" t="s">
        <v>13592</v>
      </c>
      <c r="C2001" s="367" t="s">
        <v>9</v>
      </c>
      <c r="D2001" s="367" t="s">
        <v>6777</v>
      </c>
      <c r="E2001" s="517" t="s">
        <v>12733</v>
      </c>
      <c r="F2001" s="517"/>
      <c r="G2001" s="369" t="s">
        <v>12734</v>
      </c>
      <c r="H2001" s="370">
        <v>1</v>
      </c>
      <c r="I2001" s="371">
        <v>397.66</v>
      </c>
      <c r="J2001" s="371">
        <v>397.66</v>
      </c>
    </row>
    <row r="2002" spans="1:10" ht="48" customHeight="1">
      <c r="A2002" s="372" t="s">
        <v>12662</v>
      </c>
      <c r="B2002" s="373" t="s">
        <v>13528</v>
      </c>
      <c r="C2002" s="372" t="s">
        <v>9</v>
      </c>
      <c r="D2002" s="372" t="s">
        <v>1175</v>
      </c>
      <c r="E2002" s="519" t="s">
        <v>12730</v>
      </c>
      <c r="F2002" s="519"/>
      <c r="G2002" s="374" t="s">
        <v>32</v>
      </c>
      <c r="H2002" s="375">
        <v>0.63819999999999999</v>
      </c>
      <c r="I2002" s="376">
        <v>4.71</v>
      </c>
      <c r="J2002" s="376">
        <v>3</v>
      </c>
    </row>
    <row r="2003" spans="1:10" ht="48" customHeight="1">
      <c r="A2003" s="372" t="s">
        <v>12662</v>
      </c>
      <c r="B2003" s="373" t="s">
        <v>13525</v>
      </c>
      <c r="C2003" s="372" t="s">
        <v>9</v>
      </c>
      <c r="D2003" s="372" t="s">
        <v>1176</v>
      </c>
      <c r="E2003" s="519" t="s">
        <v>12730</v>
      </c>
      <c r="F2003" s="519"/>
      <c r="G2003" s="374" t="s">
        <v>47</v>
      </c>
      <c r="H2003" s="375">
        <v>0.6018</v>
      </c>
      <c r="I2003" s="376">
        <v>1.42</v>
      </c>
      <c r="J2003" s="376">
        <v>0.85</v>
      </c>
    </row>
    <row r="2004" spans="1:10" ht="24" customHeight="1">
      <c r="A2004" s="372" t="s">
        <v>12662</v>
      </c>
      <c r="B2004" s="373" t="s">
        <v>13480</v>
      </c>
      <c r="C2004" s="372" t="s">
        <v>9</v>
      </c>
      <c r="D2004" s="372" t="s">
        <v>1059</v>
      </c>
      <c r="E2004" s="519" t="s">
        <v>12661</v>
      </c>
      <c r="F2004" s="519"/>
      <c r="G2004" s="374" t="s">
        <v>19</v>
      </c>
      <c r="H2004" s="375">
        <v>1.24</v>
      </c>
      <c r="I2004" s="376">
        <v>12.73</v>
      </c>
      <c r="J2004" s="376">
        <v>15.78</v>
      </c>
    </row>
    <row r="2005" spans="1:10" ht="24" customHeight="1">
      <c r="A2005" s="372" t="s">
        <v>12662</v>
      </c>
      <c r="B2005" s="373" t="s">
        <v>12771</v>
      </c>
      <c r="C2005" s="372" t="s">
        <v>9</v>
      </c>
      <c r="D2005" s="372" t="s">
        <v>21</v>
      </c>
      <c r="E2005" s="519" t="s">
        <v>12661</v>
      </c>
      <c r="F2005" s="519"/>
      <c r="G2005" s="374" t="s">
        <v>19</v>
      </c>
      <c r="H2005" s="375">
        <v>1.9633</v>
      </c>
      <c r="I2005" s="376">
        <v>14.02</v>
      </c>
      <c r="J2005" s="376">
        <v>27.52</v>
      </c>
    </row>
    <row r="2006" spans="1:10" ht="24" customHeight="1">
      <c r="A2006" s="377" t="s">
        <v>12664</v>
      </c>
      <c r="B2006" s="378" t="s">
        <v>13472</v>
      </c>
      <c r="C2006" s="377" t="s">
        <v>9</v>
      </c>
      <c r="D2006" s="377" t="s">
        <v>13473</v>
      </c>
      <c r="E2006" s="518" t="s">
        <v>12693</v>
      </c>
      <c r="F2006" s="518"/>
      <c r="G2006" s="379" t="s">
        <v>12734</v>
      </c>
      <c r="H2006" s="380">
        <v>0.71189999999999998</v>
      </c>
      <c r="I2006" s="381">
        <v>74.59</v>
      </c>
      <c r="J2006" s="381">
        <v>53.1</v>
      </c>
    </row>
    <row r="2007" spans="1:10" ht="24" customHeight="1">
      <c r="A2007" s="377" t="s">
        <v>12664</v>
      </c>
      <c r="B2007" s="378" t="s">
        <v>13476</v>
      </c>
      <c r="C2007" s="377" t="s">
        <v>9</v>
      </c>
      <c r="D2007" s="377" t="s">
        <v>13477</v>
      </c>
      <c r="E2007" s="518" t="s">
        <v>12693</v>
      </c>
      <c r="F2007" s="518"/>
      <c r="G2007" s="379" t="s">
        <v>17</v>
      </c>
      <c r="H2007" s="380">
        <v>391.16629999999998</v>
      </c>
      <c r="I2007" s="381">
        <v>0.64</v>
      </c>
      <c r="J2007" s="381">
        <v>250.34</v>
      </c>
    </row>
    <row r="2008" spans="1:10" ht="24" customHeight="1">
      <c r="A2008" s="377" t="s">
        <v>12664</v>
      </c>
      <c r="B2008" s="378" t="s">
        <v>13589</v>
      </c>
      <c r="C2008" s="377" t="s">
        <v>9</v>
      </c>
      <c r="D2008" s="377" t="s">
        <v>13590</v>
      </c>
      <c r="E2008" s="518" t="s">
        <v>12693</v>
      </c>
      <c r="F2008" s="518"/>
      <c r="G2008" s="379" t="s">
        <v>12734</v>
      </c>
      <c r="H2008" s="380">
        <v>0.5927</v>
      </c>
      <c r="I2008" s="381">
        <v>79.430000000000007</v>
      </c>
      <c r="J2008" s="381">
        <v>47.07</v>
      </c>
    </row>
    <row r="2009" spans="1:10" ht="25.5">
      <c r="A2009" s="382"/>
      <c r="B2009" s="382"/>
      <c r="C2009" s="382"/>
      <c r="D2009" s="382"/>
      <c r="E2009" s="382" t="s">
        <v>12679</v>
      </c>
      <c r="F2009" s="383">
        <v>17.613821579919591</v>
      </c>
      <c r="G2009" s="382" t="s">
        <v>12680</v>
      </c>
      <c r="H2009" s="383">
        <v>14.81</v>
      </c>
      <c r="I2009" s="382" t="s">
        <v>12681</v>
      </c>
      <c r="J2009" s="383">
        <v>32.42</v>
      </c>
    </row>
    <row r="2010" spans="1:10" ht="13.5" thickBot="1">
      <c r="A2010" s="382"/>
      <c r="B2010" s="382"/>
      <c r="C2010" s="382"/>
      <c r="D2010" s="382"/>
      <c r="E2010" s="382" t="s">
        <v>12682</v>
      </c>
      <c r="F2010" s="383">
        <v>112.29</v>
      </c>
      <c r="G2010" s="382"/>
      <c r="H2010" s="515" t="s">
        <v>12683</v>
      </c>
      <c r="I2010" s="515"/>
      <c r="J2010" s="383">
        <v>509.95</v>
      </c>
    </row>
    <row r="2011" spans="1:10" ht="0.95" customHeight="1" thickTop="1">
      <c r="A2011" s="384"/>
      <c r="B2011" s="384"/>
      <c r="C2011" s="384"/>
      <c r="D2011" s="384"/>
      <c r="E2011" s="384"/>
      <c r="F2011" s="384"/>
      <c r="G2011" s="384"/>
      <c r="H2011" s="384"/>
      <c r="I2011" s="384"/>
      <c r="J2011" s="384"/>
    </row>
    <row r="2012" spans="1:10" ht="18" customHeight="1">
      <c r="A2012" s="364"/>
      <c r="B2012" s="365" t="s">
        <v>12651</v>
      </c>
      <c r="C2012" s="364" t="s">
        <v>12652</v>
      </c>
      <c r="D2012" s="364" t="s">
        <v>12653</v>
      </c>
      <c r="E2012" s="516" t="s">
        <v>12654</v>
      </c>
      <c r="F2012" s="516"/>
      <c r="G2012" s="366" t="s">
        <v>12655</v>
      </c>
      <c r="H2012" s="365" t="s">
        <v>12656</v>
      </c>
      <c r="I2012" s="365" t="s">
        <v>12657</v>
      </c>
      <c r="J2012" s="365" t="s">
        <v>12658</v>
      </c>
    </row>
    <row r="2013" spans="1:10" ht="36" customHeight="1">
      <c r="A2013" s="367" t="s">
        <v>12659</v>
      </c>
      <c r="B2013" s="368" t="s">
        <v>12732</v>
      </c>
      <c r="C2013" s="367" t="s">
        <v>9</v>
      </c>
      <c r="D2013" s="367" t="s">
        <v>6779</v>
      </c>
      <c r="E2013" s="517" t="s">
        <v>12733</v>
      </c>
      <c r="F2013" s="517"/>
      <c r="G2013" s="369" t="s">
        <v>12734</v>
      </c>
      <c r="H2013" s="370">
        <v>1</v>
      </c>
      <c r="I2013" s="371">
        <v>339.33</v>
      </c>
      <c r="J2013" s="371">
        <v>339.33</v>
      </c>
    </row>
    <row r="2014" spans="1:10" ht="24" customHeight="1">
      <c r="A2014" s="372" t="s">
        <v>12662</v>
      </c>
      <c r="B2014" s="373" t="s">
        <v>12771</v>
      </c>
      <c r="C2014" s="372" t="s">
        <v>9</v>
      </c>
      <c r="D2014" s="372" t="s">
        <v>21</v>
      </c>
      <c r="E2014" s="519" t="s">
        <v>12661</v>
      </c>
      <c r="F2014" s="519"/>
      <c r="G2014" s="374" t="s">
        <v>19</v>
      </c>
      <c r="H2014" s="375">
        <v>6.2858000000000001</v>
      </c>
      <c r="I2014" s="376">
        <v>14.02</v>
      </c>
      <c r="J2014" s="376">
        <v>88.12</v>
      </c>
    </row>
    <row r="2015" spans="1:10" ht="24" customHeight="1">
      <c r="A2015" s="377" t="s">
        <v>12664</v>
      </c>
      <c r="B2015" s="378" t="s">
        <v>13472</v>
      </c>
      <c r="C2015" s="377" t="s">
        <v>9</v>
      </c>
      <c r="D2015" s="377" t="s">
        <v>13473</v>
      </c>
      <c r="E2015" s="518" t="s">
        <v>12693</v>
      </c>
      <c r="F2015" s="518"/>
      <c r="G2015" s="379" t="s">
        <v>12734</v>
      </c>
      <c r="H2015" s="380">
        <v>0.8538</v>
      </c>
      <c r="I2015" s="381">
        <v>74.59</v>
      </c>
      <c r="J2015" s="381">
        <v>63.68</v>
      </c>
    </row>
    <row r="2016" spans="1:10" ht="24" customHeight="1">
      <c r="A2016" s="377" t="s">
        <v>12664</v>
      </c>
      <c r="B2016" s="378" t="s">
        <v>13476</v>
      </c>
      <c r="C2016" s="377" t="s">
        <v>9</v>
      </c>
      <c r="D2016" s="377" t="s">
        <v>13477</v>
      </c>
      <c r="E2016" s="518" t="s">
        <v>12693</v>
      </c>
      <c r="F2016" s="518"/>
      <c r="G2016" s="379" t="s">
        <v>17</v>
      </c>
      <c r="H2016" s="380">
        <v>218.93</v>
      </c>
      <c r="I2016" s="381">
        <v>0.64</v>
      </c>
      <c r="J2016" s="381">
        <v>140.11000000000001</v>
      </c>
    </row>
    <row r="2017" spans="1:10" ht="24" customHeight="1">
      <c r="A2017" s="377" t="s">
        <v>12664</v>
      </c>
      <c r="B2017" s="378" t="s">
        <v>13589</v>
      </c>
      <c r="C2017" s="377" t="s">
        <v>9</v>
      </c>
      <c r="D2017" s="377" t="s">
        <v>13590</v>
      </c>
      <c r="E2017" s="518" t="s">
        <v>12693</v>
      </c>
      <c r="F2017" s="518"/>
      <c r="G2017" s="379" t="s">
        <v>12734</v>
      </c>
      <c r="H2017" s="380">
        <v>0.59709999999999996</v>
      </c>
      <c r="I2017" s="381">
        <v>79.430000000000007</v>
      </c>
      <c r="J2017" s="381">
        <v>47.42</v>
      </c>
    </row>
    <row r="2018" spans="1:10" ht="25.5">
      <c r="A2018" s="382"/>
      <c r="B2018" s="382"/>
      <c r="C2018" s="382"/>
      <c r="D2018" s="382"/>
      <c r="E2018" s="382" t="s">
        <v>12679</v>
      </c>
      <c r="F2018" s="383">
        <v>35.238509181788544</v>
      </c>
      <c r="G2018" s="382" t="s">
        <v>12680</v>
      </c>
      <c r="H2018" s="383">
        <v>29.62</v>
      </c>
      <c r="I2018" s="382" t="s">
        <v>12681</v>
      </c>
      <c r="J2018" s="383">
        <v>64.86</v>
      </c>
    </row>
    <row r="2019" spans="1:10" ht="13.5" thickBot="1">
      <c r="A2019" s="382"/>
      <c r="B2019" s="382"/>
      <c r="C2019" s="382"/>
      <c r="D2019" s="382"/>
      <c r="E2019" s="382" t="s">
        <v>12682</v>
      </c>
      <c r="F2019" s="383">
        <v>95.82</v>
      </c>
      <c r="G2019" s="382"/>
      <c r="H2019" s="515" t="s">
        <v>12683</v>
      </c>
      <c r="I2019" s="515"/>
      <c r="J2019" s="383">
        <v>435.15</v>
      </c>
    </row>
    <row r="2020" spans="1:10" ht="0.95" customHeight="1" thickTop="1">
      <c r="A2020" s="384"/>
      <c r="B2020" s="384"/>
      <c r="C2020" s="384"/>
      <c r="D2020" s="384"/>
      <c r="E2020" s="384"/>
      <c r="F2020" s="384"/>
      <c r="G2020" s="384"/>
      <c r="H2020" s="384"/>
      <c r="I2020" s="384"/>
      <c r="J2020" s="384"/>
    </row>
    <row r="2021" spans="1:10" ht="18" customHeight="1">
      <c r="A2021" s="364"/>
      <c r="B2021" s="365" t="s">
        <v>12651</v>
      </c>
      <c r="C2021" s="364" t="s">
        <v>12652</v>
      </c>
      <c r="D2021" s="364" t="s">
        <v>12653</v>
      </c>
      <c r="E2021" s="516" t="s">
        <v>12654</v>
      </c>
      <c r="F2021" s="516"/>
      <c r="G2021" s="366" t="s">
        <v>12655</v>
      </c>
      <c r="H2021" s="365" t="s">
        <v>12656</v>
      </c>
      <c r="I2021" s="365" t="s">
        <v>12657</v>
      </c>
      <c r="J2021" s="365" t="s">
        <v>12658</v>
      </c>
    </row>
    <row r="2022" spans="1:10" ht="24" customHeight="1">
      <c r="A2022" s="367" t="s">
        <v>12659</v>
      </c>
      <c r="B2022" s="368" t="s">
        <v>12752</v>
      </c>
      <c r="C2022" s="367" t="s">
        <v>9</v>
      </c>
      <c r="D2022" s="367" t="s">
        <v>3407</v>
      </c>
      <c r="E2022" s="517" t="s">
        <v>12747</v>
      </c>
      <c r="F2022" s="517"/>
      <c r="G2022" s="369" t="s">
        <v>15</v>
      </c>
      <c r="H2022" s="370">
        <v>1</v>
      </c>
      <c r="I2022" s="371">
        <v>43.24</v>
      </c>
      <c r="J2022" s="371">
        <v>43.24</v>
      </c>
    </row>
    <row r="2023" spans="1:10" ht="24" customHeight="1">
      <c r="A2023" s="372" t="s">
        <v>12662</v>
      </c>
      <c r="B2023" s="373" t="s">
        <v>12754</v>
      </c>
      <c r="C2023" s="372" t="s">
        <v>9</v>
      </c>
      <c r="D2023" s="372" t="s">
        <v>39</v>
      </c>
      <c r="E2023" s="519" t="s">
        <v>12661</v>
      </c>
      <c r="F2023" s="519"/>
      <c r="G2023" s="374" t="s">
        <v>19</v>
      </c>
      <c r="H2023" s="375">
        <v>3.3700000000000001E-2</v>
      </c>
      <c r="I2023" s="376">
        <v>18.3</v>
      </c>
      <c r="J2023" s="376">
        <v>0.61</v>
      </c>
    </row>
    <row r="2024" spans="1:10" ht="24" customHeight="1">
      <c r="A2024" s="372" t="s">
        <v>12662</v>
      </c>
      <c r="B2024" s="373" t="s">
        <v>12755</v>
      </c>
      <c r="C2024" s="372" t="s">
        <v>9</v>
      </c>
      <c r="D2024" s="372" t="s">
        <v>41</v>
      </c>
      <c r="E2024" s="519" t="s">
        <v>12661</v>
      </c>
      <c r="F2024" s="519"/>
      <c r="G2024" s="374" t="s">
        <v>19</v>
      </c>
      <c r="H2024" s="375">
        <v>3.3700000000000001E-2</v>
      </c>
      <c r="I2024" s="376">
        <v>14</v>
      </c>
      <c r="J2024" s="376">
        <v>0.47</v>
      </c>
    </row>
    <row r="2025" spans="1:10" ht="24" customHeight="1">
      <c r="A2025" s="377" t="s">
        <v>12664</v>
      </c>
      <c r="B2025" s="378" t="s">
        <v>13593</v>
      </c>
      <c r="C2025" s="377" t="s">
        <v>9</v>
      </c>
      <c r="D2025" s="377" t="s">
        <v>13594</v>
      </c>
      <c r="E2025" s="518" t="s">
        <v>12693</v>
      </c>
      <c r="F2025" s="518"/>
      <c r="G2025" s="379" t="s">
        <v>15</v>
      </c>
      <c r="H2025" s="380">
        <v>1.1000000000000001</v>
      </c>
      <c r="I2025" s="381">
        <v>38.33</v>
      </c>
      <c r="J2025" s="381">
        <v>42.16</v>
      </c>
    </row>
    <row r="2026" spans="1:10" ht="25.5">
      <c r="A2026" s="382"/>
      <c r="B2026" s="382"/>
      <c r="C2026" s="382"/>
      <c r="D2026" s="382"/>
      <c r="E2026" s="382" t="s">
        <v>12679</v>
      </c>
      <c r="F2026" s="383">
        <v>0.44550689992393783</v>
      </c>
      <c r="G2026" s="382" t="s">
        <v>12680</v>
      </c>
      <c r="H2026" s="383">
        <v>0.37</v>
      </c>
      <c r="I2026" s="382" t="s">
        <v>12681</v>
      </c>
      <c r="J2026" s="383">
        <v>0.82</v>
      </c>
    </row>
    <row r="2027" spans="1:10" ht="13.5" thickBot="1">
      <c r="A2027" s="382"/>
      <c r="B2027" s="382"/>
      <c r="C2027" s="382"/>
      <c r="D2027" s="382"/>
      <c r="E2027" s="382" t="s">
        <v>12682</v>
      </c>
      <c r="F2027" s="383">
        <v>12.21</v>
      </c>
      <c r="G2027" s="382"/>
      <c r="H2027" s="515" t="s">
        <v>12683</v>
      </c>
      <c r="I2027" s="515"/>
      <c r="J2027" s="383">
        <v>55.45</v>
      </c>
    </row>
    <row r="2028" spans="1:10" ht="0.95" customHeight="1" thickTop="1">
      <c r="A2028" s="384"/>
      <c r="B2028" s="384"/>
      <c r="C2028" s="384"/>
      <c r="D2028" s="384"/>
      <c r="E2028" s="384"/>
      <c r="F2028" s="384"/>
      <c r="G2028" s="384"/>
      <c r="H2028" s="384"/>
      <c r="I2028" s="384"/>
      <c r="J2028" s="384"/>
    </row>
    <row r="2029" spans="1:10" ht="18" customHeight="1">
      <c r="A2029" s="364"/>
      <c r="B2029" s="365" t="s">
        <v>12651</v>
      </c>
      <c r="C2029" s="364" t="s">
        <v>12652</v>
      </c>
      <c r="D2029" s="364" t="s">
        <v>12653</v>
      </c>
      <c r="E2029" s="516" t="s">
        <v>12654</v>
      </c>
      <c r="F2029" s="516"/>
      <c r="G2029" s="366" t="s">
        <v>12655</v>
      </c>
      <c r="H2029" s="365" t="s">
        <v>12656</v>
      </c>
      <c r="I2029" s="365" t="s">
        <v>12657</v>
      </c>
      <c r="J2029" s="365" t="s">
        <v>12658</v>
      </c>
    </row>
    <row r="2030" spans="1:10" ht="36" customHeight="1">
      <c r="A2030" s="367" t="s">
        <v>12659</v>
      </c>
      <c r="B2030" s="368" t="s">
        <v>12851</v>
      </c>
      <c r="C2030" s="367" t="s">
        <v>9</v>
      </c>
      <c r="D2030" s="367" t="s">
        <v>2168</v>
      </c>
      <c r="E2030" s="517" t="s">
        <v>12733</v>
      </c>
      <c r="F2030" s="517"/>
      <c r="G2030" s="369" t="s">
        <v>17</v>
      </c>
      <c r="H2030" s="370">
        <v>1</v>
      </c>
      <c r="I2030" s="371">
        <v>16.27</v>
      </c>
      <c r="J2030" s="371">
        <v>16.27</v>
      </c>
    </row>
    <row r="2031" spans="1:10" ht="24" customHeight="1">
      <c r="A2031" s="372" t="s">
        <v>12662</v>
      </c>
      <c r="B2031" s="373" t="s">
        <v>13485</v>
      </c>
      <c r="C2031" s="372" t="s">
        <v>9</v>
      </c>
      <c r="D2031" s="372" t="s">
        <v>119</v>
      </c>
      <c r="E2031" s="519" t="s">
        <v>12661</v>
      </c>
      <c r="F2031" s="519"/>
      <c r="G2031" s="374" t="s">
        <v>19</v>
      </c>
      <c r="H2031" s="375">
        <v>4.2000000000000003E-2</v>
      </c>
      <c r="I2031" s="376">
        <v>17.579999999999998</v>
      </c>
      <c r="J2031" s="376">
        <v>0.73</v>
      </c>
    </row>
    <row r="2032" spans="1:10" ht="24" customHeight="1">
      <c r="A2032" s="372" t="s">
        <v>12662</v>
      </c>
      <c r="B2032" s="373" t="s">
        <v>13457</v>
      </c>
      <c r="C2032" s="372" t="s">
        <v>9</v>
      </c>
      <c r="D2032" s="372" t="s">
        <v>114</v>
      </c>
      <c r="E2032" s="519" t="s">
        <v>12661</v>
      </c>
      <c r="F2032" s="519"/>
      <c r="G2032" s="374" t="s">
        <v>19</v>
      </c>
      <c r="H2032" s="375">
        <v>5.8999999999999999E-3</v>
      </c>
      <c r="I2032" s="376">
        <v>13.4</v>
      </c>
      <c r="J2032" s="376">
        <v>7.0000000000000007E-2</v>
      </c>
    </row>
    <row r="2033" spans="1:10" ht="24" customHeight="1">
      <c r="A2033" s="377" t="s">
        <v>12664</v>
      </c>
      <c r="B2033" s="378" t="s">
        <v>13595</v>
      </c>
      <c r="C2033" s="377" t="s">
        <v>9</v>
      </c>
      <c r="D2033" s="377" t="s">
        <v>13596</v>
      </c>
      <c r="E2033" s="518" t="s">
        <v>12693</v>
      </c>
      <c r="F2033" s="518"/>
      <c r="G2033" s="379" t="s">
        <v>17</v>
      </c>
      <c r="H2033" s="380">
        <v>1.07</v>
      </c>
      <c r="I2033" s="381">
        <v>14.46</v>
      </c>
      <c r="J2033" s="381">
        <v>15.47</v>
      </c>
    </row>
    <row r="2034" spans="1:10" ht="25.5">
      <c r="A2034" s="382"/>
      <c r="B2034" s="382"/>
      <c r="C2034" s="382"/>
      <c r="D2034" s="382"/>
      <c r="E2034" s="382" t="s">
        <v>12679</v>
      </c>
      <c r="F2034" s="383">
        <v>0.33684668043029448</v>
      </c>
      <c r="G2034" s="382" t="s">
        <v>12680</v>
      </c>
      <c r="H2034" s="383">
        <v>0.28000000000000003</v>
      </c>
      <c r="I2034" s="382" t="s">
        <v>12681</v>
      </c>
      <c r="J2034" s="383">
        <v>0.62</v>
      </c>
    </row>
    <row r="2035" spans="1:10" ht="13.5" thickBot="1">
      <c r="A2035" s="382"/>
      <c r="B2035" s="382"/>
      <c r="C2035" s="382"/>
      <c r="D2035" s="382"/>
      <c r="E2035" s="382" t="s">
        <v>12682</v>
      </c>
      <c r="F2035" s="383">
        <v>4.59</v>
      </c>
      <c r="G2035" s="382"/>
      <c r="H2035" s="515" t="s">
        <v>12683</v>
      </c>
      <c r="I2035" s="515"/>
      <c r="J2035" s="383">
        <v>20.86</v>
      </c>
    </row>
    <row r="2036" spans="1:10" ht="0.95" customHeight="1" thickTop="1">
      <c r="A2036" s="384"/>
      <c r="B2036" s="384"/>
      <c r="C2036" s="384"/>
      <c r="D2036" s="384"/>
      <c r="E2036" s="384"/>
      <c r="F2036" s="384"/>
      <c r="G2036" s="384"/>
      <c r="H2036" s="384"/>
      <c r="I2036" s="384"/>
      <c r="J2036" s="384"/>
    </row>
    <row r="2037" spans="1:10" ht="18" customHeight="1">
      <c r="A2037" s="364"/>
      <c r="B2037" s="365" t="s">
        <v>12651</v>
      </c>
      <c r="C2037" s="364" t="s">
        <v>12652</v>
      </c>
      <c r="D2037" s="364" t="s">
        <v>12653</v>
      </c>
      <c r="E2037" s="516" t="s">
        <v>12654</v>
      </c>
      <c r="F2037" s="516"/>
      <c r="G2037" s="366" t="s">
        <v>12655</v>
      </c>
      <c r="H2037" s="365" t="s">
        <v>12656</v>
      </c>
      <c r="I2037" s="365" t="s">
        <v>12657</v>
      </c>
      <c r="J2037" s="365" t="s">
        <v>12658</v>
      </c>
    </row>
    <row r="2038" spans="1:10" ht="36" customHeight="1">
      <c r="A2038" s="367" t="s">
        <v>12659</v>
      </c>
      <c r="B2038" s="368" t="s">
        <v>12839</v>
      </c>
      <c r="C2038" s="367" t="s">
        <v>9</v>
      </c>
      <c r="D2038" s="367" t="s">
        <v>2169</v>
      </c>
      <c r="E2038" s="517" t="s">
        <v>12733</v>
      </c>
      <c r="F2038" s="517"/>
      <c r="G2038" s="369" t="s">
        <v>17</v>
      </c>
      <c r="H2038" s="370">
        <v>1</v>
      </c>
      <c r="I2038" s="371">
        <v>16.559999999999999</v>
      </c>
      <c r="J2038" s="371">
        <v>16.559999999999999</v>
      </c>
    </row>
    <row r="2039" spans="1:10" ht="24" customHeight="1">
      <c r="A2039" s="372" t="s">
        <v>12662</v>
      </c>
      <c r="B2039" s="373" t="s">
        <v>13485</v>
      </c>
      <c r="C2039" s="372" t="s">
        <v>9</v>
      </c>
      <c r="D2039" s="372" t="s">
        <v>119</v>
      </c>
      <c r="E2039" s="519" t="s">
        <v>12661</v>
      </c>
      <c r="F2039" s="519"/>
      <c r="G2039" s="374" t="s">
        <v>19</v>
      </c>
      <c r="H2039" s="375">
        <v>2.24E-2</v>
      </c>
      <c r="I2039" s="376">
        <v>17.579999999999998</v>
      </c>
      <c r="J2039" s="376">
        <v>0.39</v>
      </c>
    </row>
    <row r="2040" spans="1:10" ht="24" customHeight="1">
      <c r="A2040" s="372" t="s">
        <v>12662</v>
      </c>
      <c r="B2040" s="373" t="s">
        <v>13457</v>
      </c>
      <c r="C2040" s="372" t="s">
        <v>9</v>
      </c>
      <c r="D2040" s="372" t="s">
        <v>114</v>
      </c>
      <c r="E2040" s="519" t="s">
        <v>12661</v>
      </c>
      <c r="F2040" s="519"/>
      <c r="G2040" s="374" t="s">
        <v>19</v>
      </c>
      <c r="H2040" s="375">
        <v>3.2000000000000002E-3</v>
      </c>
      <c r="I2040" s="376">
        <v>13.4</v>
      </c>
      <c r="J2040" s="376">
        <v>0.04</v>
      </c>
    </row>
    <row r="2041" spans="1:10" ht="24" customHeight="1">
      <c r="A2041" s="377" t="s">
        <v>12664</v>
      </c>
      <c r="B2041" s="378" t="s">
        <v>13597</v>
      </c>
      <c r="C2041" s="377" t="s">
        <v>9</v>
      </c>
      <c r="D2041" s="377" t="s">
        <v>13598</v>
      </c>
      <c r="E2041" s="518" t="s">
        <v>12693</v>
      </c>
      <c r="F2041" s="518"/>
      <c r="G2041" s="379" t="s">
        <v>17</v>
      </c>
      <c r="H2041" s="380">
        <v>1.1100000000000001</v>
      </c>
      <c r="I2041" s="381">
        <v>14.54</v>
      </c>
      <c r="J2041" s="381">
        <v>16.13</v>
      </c>
    </row>
    <row r="2042" spans="1:10" ht="25.5">
      <c r="A2042" s="382"/>
      <c r="B2042" s="382"/>
      <c r="C2042" s="382"/>
      <c r="D2042" s="382"/>
      <c r="E2042" s="382" t="s">
        <v>12679</v>
      </c>
      <c r="F2042" s="383">
        <v>0.17928936216451158</v>
      </c>
      <c r="G2042" s="382" t="s">
        <v>12680</v>
      </c>
      <c r="H2042" s="383">
        <v>0.15</v>
      </c>
      <c r="I2042" s="382" t="s">
        <v>12681</v>
      </c>
      <c r="J2042" s="383">
        <v>0.33</v>
      </c>
    </row>
    <row r="2043" spans="1:10" ht="13.5" thickBot="1">
      <c r="A2043" s="382"/>
      <c r="B2043" s="382"/>
      <c r="C2043" s="382"/>
      <c r="D2043" s="382"/>
      <c r="E2043" s="382" t="s">
        <v>12682</v>
      </c>
      <c r="F2043" s="383">
        <v>4.67</v>
      </c>
      <c r="G2043" s="382"/>
      <c r="H2043" s="515" t="s">
        <v>12683</v>
      </c>
      <c r="I2043" s="515"/>
      <c r="J2043" s="383">
        <v>21.23</v>
      </c>
    </row>
    <row r="2044" spans="1:10" ht="0.95" customHeight="1" thickTop="1">
      <c r="A2044" s="384"/>
      <c r="B2044" s="384"/>
      <c r="C2044" s="384"/>
      <c r="D2044" s="384"/>
      <c r="E2044" s="384"/>
      <c r="F2044" s="384"/>
      <c r="G2044" s="384"/>
      <c r="H2044" s="384"/>
      <c r="I2044" s="384"/>
      <c r="J2044" s="384"/>
    </row>
    <row r="2045" spans="1:10" ht="18" customHeight="1">
      <c r="A2045" s="364"/>
      <c r="B2045" s="365" t="s">
        <v>12651</v>
      </c>
      <c r="C2045" s="364" t="s">
        <v>12652</v>
      </c>
      <c r="D2045" s="364" t="s">
        <v>12653</v>
      </c>
      <c r="E2045" s="516" t="s">
        <v>12654</v>
      </c>
      <c r="F2045" s="516"/>
      <c r="G2045" s="366" t="s">
        <v>12655</v>
      </c>
      <c r="H2045" s="365" t="s">
        <v>12656</v>
      </c>
      <c r="I2045" s="365" t="s">
        <v>12657</v>
      </c>
      <c r="J2045" s="365" t="s">
        <v>12658</v>
      </c>
    </row>
    <row r="2046" spans="1:10" ht="24" customHeight="1">
      <c r="A2046" s="367" t="s">
        <v>12659</v>
      </c>
      <c r="B2046" s="368" t="s">
        <v>13490</v>
      </c>
      <c r="C2046" s="367" t="s">
        <v>9</v>
      </c>
      <c r="D2046" s="367" t="s">
        <v>2175</v>
      </c>
      <c r="E2046" s="517" t="s">
        <v>12733</v>
      </c>
      <c r="F2046" s="517"/>
      <c r="G2046" s="369" t="s">
        <v>17</v>
      </c>
      <c r="H2046" s="370">
        <v>1</v>
      </c>
      <c r="I2046" s="371">
        <v>15.68</v>
      </c>
      <c r="J2046" s="371">
        <v>15.68</v>
      </c>
    </row>
    <row r="2047" spans="1:10" ht="24" customHeight="1">
      <c r="A2047" s="372" t="s">
        <v>12662</v>
      </c>
      <c r="B2047" s="373" t="s">
        <v>13485</v>
      </c>
      <c r="C2047" s="372" t="s">
        <v>9</v>
      </c>
      <c r="D2047" s="372" t="s">
        <v>119</v>
      </c>
      <c r="E2047" s="519" t="s">
        <v>12661</v>
      </c>
      <c r="F2047" s="519"/>
      <c r="G2047" s="374" t="s">
        <v>19</v>
      </c>
      <c r="H2047" s="375">
        <v>9.3299999999999994E-2</v>
      </c>
      <c r="I2047" s="376">
        <v>17.579999999999998</v>
      </c>
      <c r="J2047" s="376">
        <v>1.64</v>
      </c>
    </row>
    <row r="2048" spans="1:10" ht="24" customHeight="1">
      <c r="A2048" s="372" t="s">
        <v>12662</v>
      </c>
      <c r="B2048" s="373" t="s">
        <v>13457</v>
      </c>
      <c r="C2048" s="372" t="s">
        <v>9</v>
      </c>
      <c r="D2048" s="372" t="s">
        <v>114</v>
      </c>
      <c r="E2048" s="519" t="s">
        <v>12661</v>
      </c>
      <c r="F2048" s="519"/>
      <c r="G2048" s="374" t="s">
        <v>19</v>
      </c>
      <c r="H2048" s="375">
        <v>1.3100000000000001E-2</v>
      </c>
      <c r="I2048" s="376">
        <v>13.4</v>
      </c>
      <c r="J2048" s="376">
        <v>0.17</v>
      </c>
    </row>
    <row r="2049" spans="1:10" ht="24" customHeight="1">
      <c r="A2049" s="377" t="s">
        <v>12664</v>
      </c>
      <c r="B2049" s="378" t="s">
        <v>13599</v>
      </c>
      <c r="C2049" s="377" t="s">
        <v>9</v>
      </c>
      <c r="D2049" s="377" t="s">
        <v>13600</v>
      </c>
      <c r="E2049" s="518" t="s">
        <v>12693</v>
      </c>
      <c r="F2049" s="518"/>
      <c r="G2049" s="379" t="s">
        <v>17</v>
      </c>
      <c r="H2049" s="380">
        <v>1.07</v>
      </c>
      <c r="I2049" s="381">
        <v>12.97</v>
      </c>
      <c r="J2049" s="381">
        <v>13.87</v>
      </c>
    </row>
    <row r="2050" spans="1:10" ht="25.5">
      <c r="A2050" s="382"/>
      <c r="B2050" s="382"/>
      <c r="C2050" s="382"/>
      <c r="D2050" s="382"/>
      <c r="E2050" s="382" t="s">
        <v>12679</v>
      </c>
      <c r="F2050" s="383">
        <v>0.76062153645550368</v>
      </c>
      <c r="G2050" s="382" t="s">
        <v>12680</v>
      </c>
      <c r="H2050" s="383">
        <v>0.64</v>
      </c>
      <c r="I2050" s="382" t="s">
        <v>12681</v>
      </c>
      <c r="J2050" s="383">
        <v>1.4</v>
      </c>
    </row>
    <row r="2051" spans="1:10" ht="13.5" thickBot="1">
      <c r="A2051" s="382"/>
      <c r="B2051" s="382"/>
      <c r="C2051" s="382"/>
      <c r="D2051" s="382"/>
      <c r="E2051" s="382" t="s">
        <v>12682</v>
      </c>
      <c r="F2051" s="383">
        <v>4.42</v>
      </c>
      <c r="G2051" s="382"/>
      <c r="H2051" s="515" t="s">
        <v>12683</v>
      </c>
      <c r="I2051" s="515"/>
      <c r="J2051" s="383">
        <v>20.100000000000001</v>
      </c>
    </row>
    <row r="2052" spans="1:10" ht="0.95" customHeight="1" thickTop="1">
      <c r="A2052" s="384"/>
      <c r="B2052" s="384"/>
      <c r="C2052" s="384"/>
      <c r="D2052" s="384"/>
      <c r="E2052" s="384"/>
      <c r="F2052" s="384"/>
      <c r="G2052" s="384"/>
      <c r="H2052" s="384"/>
      <c r="I2052" s="384"/>
      <c r="J2052" s="384"/>
    </row>
    <row r="2053" spans="1:10" ht="18" customHeight="1">
      <c r="A2053" s="364"/>
      <c r="B2053" s="365" t="s">
        <v>12651</v>
      </c>
      <c r="C2053" s="364" t="s">
        <v>12652</v>
      </c>
      <c r="D2053" s="364" t="s">
        <v>12653</v>
      </c>
      <c r="E2053" s="516" t="s">
        <v>12654</v>
      </c>
      <c r="F2053" s="516"/>
      <c r="G2053" s="366" t="s">
        <v>12655</v>
      </c>
      <c r="H2053" s="365" t="s">
        <v>12656</v>
      </c>
      <c r="I2053" s="365" t="s">
        <v>12657</v>
      </c>
      <c r="J2053" s="365" t="s">
        <v>12658</v>
      </c>
    </row>
    <row r="2054" spans="1:10" ht="36" customHeight="1">
      <c r="A2054" s="367" t="s">
        <v>12659</v>
      </c>
      <c r="B2054" s="368" t="s">
        <v>12854</v>
      </c>
      <c r="C2054" s="367" t="s">
        <v>9</v>
      </c>
      <c r="D2054" s="367" t="s">
        <v>2167</v>
      </c>
      <c r="E2054" s="517" t="s">
        <v>12733</v>
      </c>
      <c r="F2054" s="517"/>
      <c r="G2054" s="369" t="s">
        <v>17</v>
      </c>
      <c r="H2054" s="370">
        <v>1</v>
      </c>
      <c r="I2054" s="371">
        <v>15.36</v>
      </c>
      <c r="J2054" s="371">
        <v>15.36</v>
      </c>
    </row>
    <row r="2055" spans="1:10" ht="24" customHeight="1">
      <c r="A2055" s="372" t="s">
        <v>12662</v>
      </c>
      <c r="B2055" s="373" t="s">
        <v>13485</v>
      </c>
      <c r="C2055" s="372" t="s">
        <v>9</v>
      </c>
      <c r="D2055" s="372" t="s">
        <v>119</v>
      </c>
      <c r="E2055" s="519" t="s">
        <v>12661</v>
      </c>
      <c r="F2055" s="519"/>
      <c r="G2055" s="374" t="s">
        <v>19</v>
      </c>
      <c r="H2055" s="375">
        <v>7.6899999999999996E-2</v>
      </c>
      <c r="I2055" s="376">
        <v>17.579999999999998</v>
      </c>
      <c r="J2055" s="376">
        <v>1.35</v>
      </c>
    </row>
    <row r="2056" spans="1:10" ht="24" customHeight="1">
      <c r="A2056" s="372" t="s">
        <v>12662</v>
      </c>
      <c r="B2056" s="373" t="s">
        <v>13457</v>
      </c>
      <c r="C2056" s="372" t="s">
        <v>9</v>
      </c>
      <c r="D2056" s="372" t="s">
        <v>114</v>
      </c>
      <c r="E2056" s="519" t="s">
        <v>12661</v>
      </c>
      <c r="F2056" s="519"/>
      <c r="G2056" s="374" t="s">
        <v>19</v>
      </c>
      <c r="H2056" s="375">
        <v>1.0800000000000001E-2</v>
      </c>
      <c r="I2056" s="376">
        <v>13.4</v>
      </c>
      <c r="J2056" s="376">
        <v>0.14000000000000001</v>
      </c>
    </row>
    <row r="2057" spans="1:10" ht="24" customHeight="1">
      <c r="A2057" s="377" t="s">
        <v>12664</v>
      </c>
      <c r="B2057" s="378" t="s">
        <v>13599</v>
      </c>
      <c r="C2057" s="377" t="s">
        <v>9</v>
      </c>
      <c r="D2057" s="377" t="s">
        <v>13600</v>
      </c>
      <c r="E2057" s="518" t="s">
        <v>12693</v>
      </c>
      <c r="F2057" s="518"/>
      <c r="G2057" s="379" t="s">
        <v>17</v>
      </c>
      <c r="H2057" s="380">
        <v>1.07</v>
      </c>
      <c r="I2057" s="381">
        <v>12.97</v>
      </c>
      <c r="J2057" s="381">
        <v>13.87</v>
      </c>
    </row>
    <row r="2058" spans="1:10" ht="25.5">
      <c r="A2058" s="382"/>
      <c r="B2058" s="382"/>
      <c r="C2058" s="382"/>
      <c r="D2058" s="382"/>
      <c r="E2058" s="382" t="s">
        <v>12679</v>
      </c>
      <c r="F2058" s="383">
        <v>0.62479626208844941</v>
      </c>
      <c r="G2058" s="382" t="s">
        <v>12680</v>
      </c>
      <c r="H2058" s="383">
        <v>0.53</v>
      </c>
      <c r="I2058" s="382" t="s">
        <v>12681</v>
      </c>
      <c r="J2058" s="383">
        <v>1.1499999999999999</v>
      </c>
    </row>
    <row r="2059" spans="1:10" ht="13.5" thickBot="1">
      <c r="A2059" s="382"/>
      <c r="B2059" s="382"/>
      <c r="C2059" s="382"/>
      <c r="D2059" s="382"/>
      <c r="E2059" s="382" t="s">
        <v>12682</v>
      </c>
      <c r="F2059" s="383">
        <v>4.33</v>
      </c>
      <c r="G2059" s="382"/>
      <c r="H2059" s="515" t="s">
        <v>12683</v>
      </c>
      <c r="I2059" s="515"/>
      <c r="J2059" s="383">
        <v>19.690000000000001</v>
      </c>
    </row>
    <row r="2060" spans="1:10" ht="0.95" customHeight="1" thickTop="1">
      <c r="A2060" s="384"/>
      <c r="B2060" s="384"/>
      <c r="C2060" s="384"/>
      <c r="D2060" s="384"/>
      <c r="E2060" s="384"/>
      <c r="F2060" s="384"/>
      <c r="G2060" s="384"/>
      <c r="H2060" s="384"/>
      <c r="I2060" s="384"/>
      <c r="J2060" s="384"/>
    </row>
    <row r="2061" spans="1:10" ht="18" customHeight="1">
      <c r="A2061" s="364"/>
      <c r="B2061" s="365" t="s">
        <v>12651</v>
      </c>
      <c r="C2061" s="364" t="s">
        <v>12652</v>
      </c>
      <c r="D2061" s="364" t="s">
        <v>12653</v>
      </c>
      <c r="E2061" s="516" t="s">
        <v>12654</v>
      </c>
      <c r="F2061" s="516"/>
      <c r="G2061" s="366" t="s">
        <v>12655</v>
      </c>
      <c r="H2061" s="365" t="s">
        <v>12656</v>
      </c>
      <c r="I2061" s="365" t="s">
        <v>12657</v>
      </c>
      <c r="J2061" s="365" t="s">
        <v>12658</v>
      </c>
    </row>
    <row r="2062" spans="1:10" ht="24" customHeight="1">
      <c r="A2062" s="367" t="s">
        <v>12659</v>
      </c>
      <c r="B2062" s="368" t="s">
        <v>13494</v>
      </c>
      <c r="C2062" s="367" t="s">
        <v>9</v>
      </c>
      <c r="D2062" s="367" t="s">
        <v>2176</v>
      </c>
      <c r="E2062" s="517" t="s">
        <v>12733</v>
      </c>
      <c r="F2062" s="517"/>
      <c r="G2062" s="369" t="s">
        <v>17</v>
      </c>
      <c r="H2062" s="370">
        <v>1</v>
      </c>
      <c r="I2062" s="371">
        <v>14.99</v>
      </c>
      <c r="J2062" s="371">
        <v>14.99</v>
      </c>
    </row>
    <row r="2063" spans="1:10" ht="24" customHeight="1">
      <c r="A2063" s="372" t="s">
        <v>12662</v>
      </c>
      <c r="B2063" s="373" t="s">
        <v>13485</v>
      </c>
      <c r="C2063" s="372" t="s">
        <v>9</v>
      </c>
      <c r="D2063" s="372" t="s">
        <v>119</v>
      </c>
      <c r="E2063" s="519" t="s">
        <v>12661</v>
      </c>
      <c r="F2063" s="519"/>
      <c r="G2063" s="374" t="s">
        <v>19</v>
      </c>
      <c r="H2063" s="375">
        <v>5.8099999999999999E-2</v>
      </c>
      <c r="I2063" s="376">
        <v>17.579999999999998</v>
      </c>
      <c r="J2063" s="376">
        <v>1.02</v>
      </c>
    </row>
    <row r="2064" spans="1:10" ht="24" customHeight="1">
      <c r="A2064" s="372" t="s">
        <v>12662</v>
      </c>
      <c r="B2064" s="373" t="s">
        <v>13457</v>
      </c>
      <c r="C2064" s="372" t="s">
        <v>9</v>
      </c>
      <c r="D2064" s="372" t="s">
        <v>114</v>
      </c>
      <c r="E2064" s="519" t="s">
        <v>12661</v>
      </c>
      <c r="F2064" s="519"/>
      <c r="G2064" s="374" t="s">
        <v>19</v>
      </c>
      <c r="H2064" s="375">
        <v>8.2000000000000007E-3</v>
      </c>
      <c r="I2064" s="376">
        <v>13.4</v>
      </c>
      <c r="J2064" s="376">
        <v>0.1</v>
      </c>
    </row>
    <row r="2065" spans="1:10" ht="24" customHeight="1">
      <c r="A2065" s="377" t="s">
        <v>12664</v>
      </c>
      <c r="B2065" s="378" t="s">
        <v>13599</v>
      </c>
      <c r="C2065" s="377" t="s">
        <v>9</v>
      </c>
      <c r="D2065" s="377" t="s">
        <v>13600</v>
      </c>
      <c r="E2065" s="518" t="s">
        <v>12693</v>
      </c>
      <c r="F2065" s="518"/>
      <c r="G2065" s="379" t="s">
        <v>17</v>
      </c>
      <c r="H2065" s="380">
        <v>1.07</v>
      </c>
      <c r="I2065" s="381">
        <v>12.97</v>
      </c>
      <c r="J2065" s="381">
        <v>13.87</v>
      </c>
    </row>
    <row r="2066" spans="1:10" ht="25.5">
      <c r="A2066" s="382"/>
      <c r="B2066" s="382"/>
      <c r="C2066" s="382"/>
      <c r="D2066" s="382"/>
      <c r="E2066" s="382" t="s">
        <v>12679</v>
      </c>
      <c r="F2066" s="383">
        <v>0.47267195479734869</v>
      </c>
      <c r="G2066" s="382" t="s">
        <v>12680</v>
      </c>
      <c r="H2066" s="383">
        <v>0.4</v>
      </c>
      <c r="I2066" s="382" t="s">
        <v>12681</v>
      </c>
      <c r="J2066" s="383">
        <v>0.87</v>
      </c>
    </row>
    <row r="2067" spans="1:10" ht="13.5" thickBot="1">
      <c r="A2067" s="382"/>
      <c r="B2067" s="382"/>
      <c r="C2067" s="382"/>
      <c r="D2067" s="382"/>
      <c r="E2067" s="382" t="s">
        <v>12682</v>
      </c>
      <c r="F2067" s="383">
        <v>4.2300000000000004</v>
      </c>
      <c r="G2067" s="382"/>
      <c r="H2067" s="515" t="s">
        <v>12683</v>
      </c>
      <c r="I2067" s="515"/>
      <c r="J2067" s="383">
        <v>19.22</v>
      </c>
    </row>
    <row r="2068" spans="1:10" ht="0.95" customHeight="1" thickTop="1">
      <c r="A2068" s="384"/>
      <c r="B2068" s="384"/>
      <c r="C2068" s="384"/>
      <c r="D2068" s="384"/>
      <c r="E2068" s="384"/>
      <c r="F2068" s="384"/>
      <c r="G2068" s="384"/>
      <c r="H2068" s="384"/>
      <c r="I2068" s="384"/>
      <c r="J2068" s="384"/>
    </row>
    <row r="2069" spans="1:10" ht="18" customHeight="1">
      <c r="A2069" s="364"/>
      <c r="B2069" s="365" t="s">
        <v>12651</v>
      </c>
      <c r="C2069" s="364" t="s">
        <v>12652</v>
      </c>
      <c r="D2069" s="364" t="s">
        <v>12653</v>
      </c>
      <c r="E2069" s="516" t="s">
        <v>12654</v>
      </c>
      <c r="F2069" s="516"/>
      <c r="G2069" s="366" t="s">
        <v>12655</v>
      </c>
      <c r="H2069" s="365" t="s">
        <v>12656</v>
      </c>
      <c r="I2069" s="365" t="s">
        <v>12657</v>
      </c>
      <c r="J2069" s="365" t="s">
        <v>12658</v>
      </c>
    </row>
    <row r="2070" spans="1:10" ht="24" customHeight="1">
      <c r="A2070" s="367" t="s">
        <v>12659</v>
      </c>
      <c r="B2070" s="368" t="s">
        <v>13458</v>
      </c>
      <c r="C2070" s="367" t="s">
        <v>9</v>
      </c>
      <c r="D2070" s="367" t="s">
        <v>2686</v>
      </c>
      <c r="E2070" s="517" t="s">
        <v>12661</v>
      </c>
      <c r="F2070" s="517"/>
      <c r="G2070" s="369" t="s">
        <v>19</v>
      </c>
      <c r="H2070" s="370">
        <v>1</v>
      </c>
      <c r="I2070" s="371">
        <v>7.0000000000000007E-2</v>
      </c>
      <c r="J2070" s="371">
        <v>7.0000000000000007E-2</v>
      </c>
    </row>
    <row r="2071" spans="1:10" ht="24" customHeight="1">
      <c r="A2071" s="377" t="s">
        <v>12664</v>
      </c>
      <c r="B2071" s="378" t="s">
        <v>13459</v>
      </c>
      <c r="C2071" s="377" t="s">
        <v>9</v>
      </c>
      <c r="D2071" s="377" t="s">
        <v>13460</v>
      </c>
      <c r="E2071" s="518" t="s">
        <v>12670</v>
      </c>
      <c r="F2071" s="518"/>
      <c r="G2071" s="379" t="s">
        <v>19</v>
      </c>
      <c r="H2071" s="380">
        <v>8.2000000000000007E-3</v>
      </c>
      <c r="I2071" s="381">
        <v>9.52</v>
      </c>
      <c r="J2071" s="381">
        <v>7.0000000000000007E-2</v>
      </c>
    </row>
    <row r="2072" spans="1:10" ht="25.5">
      <c r="A2072" s="382"/>
      <c r="B2072" s="382"/>
      <c r="C2072" s="382"/>
      <c r="D2072" s="382"/>
      <c r="E2072" s="382" t="s">
        <v>12679</v>
      </c>
      <c r="F2072" s="383">
        <v>3.8031099999999998E-2</v>
      </c>
      <c r="G2072" s="382" t="s">
        <v>12680</v>
      </c>
      <c r="H2072" s="383">
        <v>0.03</v>
      </c>
      <c r="I2072" s="382" t="s">
        <v>12681</v>
      </c>
      <c r="J2072" s="383">
        <v>7.0000000000000007E-2</v>
      </c>
    </row>
    <row r="2073" spans="1:10" ht="13.5" thickBot="1">
      <c r="A2073" s="382"/>
      <c r="B2073" s="382"/>
      <c r="C2073" s="382"/>
      <c r="D2073" s="382"/>
      <c r="E2073" s="382" t="s">
        <v>12682</v>
      </c>
      <c r="F2073" s="383">
        <v>0.01</v>
      </c>
      <c r="G2073" s="382"/>
      <c r="H2073" s="515" t="s">
        <v>12683</v>
      </c>
      <c r="I2073" s="515"/>
      <c r="J2073" s="383">
        <v>0.08</v>
      </c>
    </row>
    <row r="2074" spans="1:10" ht="0.95" customHeight="1" thickTop="1">
      <c r="A2074" s="384"/>
      <c r="B2074" s="384"/>
      <c r="C2074" s="384"/>
      <c r="D2074" s="384"/>
      <c r="E2074" s="384"/>
      <c r="F2074" s="384"/>
      <c r="G2074" s="384"/>
      <c r="H2074" s="384"/>
      <c r="I2074" s="384"/>
      <c r="J2074" s="384"/>
    </row>
    <row r="2075" spans="1:10" ht="18" customHeight="1">
      <c r="A2075" s="364"/>
      <c r="B2075" s="365" t="s">
        <v>12651</v>
      </c>
      <c r="C2075" s="364" t="s">
        <v>12652</v>
      </c>
      <c r="D2075" s="364" t="s">
        <v>12653</v>
      </c>
      <c r="E2075" s="516" t="s">
        <v>12654</v>
      </c>
      <c r="F2075" s="516"/>
      <c r="G2075" s="366" t="s">
        <v>12655</v>
      </c>
      <c r="H2075" s="365" t="s">
        <v>12656</v>
      </c>
      <c r="I2075" s="365" t="s">
        <v>12657</v>
      </c>
      <c r="J2075" s="365" t="s">
        <v>12658</v>
      </c>
    </row>
    <row r="2076" spans="1:10" ht="24" customHeight="1">
      <c r="A2076" s="367" t="s">
        <v>12659</v>
      </c>
      <c r="B2076" s="368" t="s">
        <v>13465</v>
      </c>
      <c r="C2076" s="367" t="s">
        <v>9</v>
      </c>
      <c r="D2076" s="367" t="s">
        <v>2687</v>
      </c>
      <c r="E2076" s="517" t="s">
        <v>12661</v>
      </c>
      <c r="F2076" s="517"/>
      <c r="G2076" s="369" t="s">
        <v>19</v>
      </c>
      <c r="H2076" s="370">
        <v>1</v>
      </c>
      <c r="I2076" s="371">
        <v>0.11</v>
      </c>
      <c r="J2076" s="371">
        <v>0.11</v>
      </c>
    </row>
    <row r="2077" spans="1:10" ht="24" customHeight="1">
      <c r="A2077" s="377" t="s">
        <v>12664</v>
      </c>
      <c r="B2077" s="378" t="s">
        <v>13466</v>
      </c>
      <c r="C2077" s="377" t="s">
        <v>9</v>
      </c>
      <c r="D2077" s="377" t="s">
        <v>13467</v>
      </c>
      <c r="E2077" s="518" t="s">
        <v>12670</v>
      </c>
      <c r="F2077" s="518"/>
      <c r="G2077" s="379" t="s">
        <v>19</v>
      </c>
      <c r="H2077" s="380">
        <v>1.0500000000000001E-2</v>
      </c>
      <c r="I2077" s="381">
        <v>10.75</v>
      </c>
      <c r="J2077" s="381">
        <v>0.11</v>
      </c>
    </row>
    <row r="2078" spans="1:10" ht="25.5">
      <c r="A2078" s="382"/>
      <c r="B2078" s="382"/>
      <c r="C2078" s="382"/>
      <c r="D2078" s="382"/>
      <c r="E2078" s="382" t="s">
        <v>12679</v>
      </c>
      <c r="F2078" s="383">
        <v>5.97631E-2</v>
      </c>
      <c r="G2078" s="382" t="s">
        <v>12680</v>
      </c>
      <c r="H2078" s="383">
        <v>0.05</v>
      </c>
      <c r="I2078" s="382" t="s">
        <v>12681</v>
      </c>
      <c r="J2078" s="383">
        <v>0.11</v>
      </c>
    </row>
    <row r="2079" spans="1:10" ht="13.5" thickBot="1">
      <c r="A2079" s="382"/>
      <c r="B2079" s="382"/>
      <c r="C2079" s="382"/>
      <c r="D2079" s="382"/>
      <c r="E2079" s="382" t="s">
        <v>12682</v>
      </c>
      <c r="F2079" s="383">
        <v>0.03</v>
      </c>
      <c r="G2079" s="382"/>
      <c r="H2079" s="515" t="s">
        <v>12683</v>
      </c>
      <c r="I2079" s="515"/>
      <c r="J2079" s="383">
        <v>0.14000000000000001</v>
      </c>
    </row>
    <row r="2080" spans="1:10" ht="0.95" customHeight="1" thickTop="1">
      <c r="A2080" s="384"/>
      <c r="B2080" s="384"/>
      <c r="C2080" s="384"/>
      <c r="D2080" s="384"/>
      <c r="E2080" s="384"/>
      <c r="F2080" s="384"/>
      <c r="G2080" s="384"/>
      <c r="H2080" s="384"/>
      <c r="I2080" s="384"/>
      <c r="J2080" s="384"/>
    </row>
    <row r="2081" spans="1:10" ht="18" customHeight="1">
      <c r="A2081" s="364"/>
      <c r="B2081" s="365" t="s">
        <v>12651</v>
      </c>
      <c r="C2081" s="364" t="s">
        <v>12652</v>
      </c>
      <c r="D2081" s="364" t="s">
        <v>12653</v>
      </c>
      <c r="E2081" s="516" t="s">
        <v>12654</v>
      </c>
      <c r="F2081" s="516"/>
      <c r="G2081" s="366" t="s">
        <v>12655</v>
      </c>
      <c r="H2081" s="365" t="s">
        <v>12656</v>
      </c>
      <c r="I2081" s="365" t="s">
        <v>12657</v>
      </c>
      <c r="J2081" s="365" t="s">
        <v>12658</v>
      </c>
    </row>
    <row r="2082" spans="1:10" ht="24" customHeight="1">
      <c r="A2082" s="367" t="s">
        <v>12659</v>
      </c>
      <c r="B2082" s="368" t="s">
        <v>13486</v>
      </c>
      <c r="C2082" s="367" t="s">
        <v>9</v>
      </c>
      <c r="D2082" s="367" t="s">
        <v>549</v>
      </c>
      <c r="E2082" s="517" t="s">
        <v>12661</v>
      </c>
      <c r="F2082" s="517"/>
      <c r="G2082" s="369" t="s">
        <v>19</v>
      </c>
      <c r="H2082" s="370">
        <v>1</v>
      </c>
      <c r="I2082" s="371">
        <v>0.11</v>
      </c>
      <c r="J2082" s="371">
        <v>0.11</v>
      </c>
    </row>
    <row r="2083" spans="1:10" ht="24" customHeight="1">
      <c r="A2083" s="377" t="s">
        <v>12664</v>
      </c>
      <c r="B2083" s="378" t="s">
        <v>13487</v>
      </c>
      <c r="C2083" s="377" t="s">
        <v>9</v>
      </c>
      <c r="D2083" s="377" t="s">
        <v>13488</v>
      </c>
      <c r="E2083" s="518" t="s">
        <v>12670</v>
      </c>
      <c r="F2083" s="518"/>
      <c r="G2083" s="379" t="s">
        <v>19</v>
      </c>
      <c r="H2083" s="380">
        <v>8.2000000000000007E-3</v>
      </c>
      <c r="I2083" s="381">
        <v>13.66</v>
      </c>
      <c r="J2083" s="381">
        <v>0.11</v>
      </c>
    </row>
    <row r="2084" spans="1:10" ht="25.5">
      <c r="A2084" s="382"/>
      <c r="B2084" s="382"/>
      <c r="C2084" s="382"/>
      <c r="D2084" s="382"/>
      <c r="E2084" s="382" t="s">
        <v>12679</v>
      </c>
      <c r="F2084" s="383">
        <v>5.97631E-2</v>
      </c>
      <c r="G2084" s="382" t="s">
        <v>12680</v>
      </c>
      <c r="H2084" s="383">
        <v>0.05</v>
      </c>
      <c r="I2084" s="382" t="s">
        <v>12681</v>
      </c>
      <c r="J2084" s="383">
        <v>0.11</v>
      </c>
    </row>
    <row r="2085" spans="1:10" ht="13.5" thickBot="1">
      <c r="A2085" s="382"/>
      <c r="B2085" s="382"/>
      <c r="C2085" s="382"/>
      <c r="D2085" s="382"/>
      <c r="E2085" s="382" t="s">
        <v>12682</v>
      </c>
      <c r="F2085" s="383">
        <v>0.03</v>
      </c>
      <c r="G2085" s="382"/>
      <c r="H2085" s="515" t="s">
        <v>12683</v>
      </c>
      <c r="I2085" s="515"/>
      <c r="J2085" s="383">
        <v>0.14000000000000001</v>
      </c>
    </row>
    <row r="2086" spans="1:10" ht="0.95" customHeight="1" thickTop="1">
      <c r="A2086" s="384"/>
      <c r="B2086" s="384"/>
      <c r="C2086" s="384"/>
      <c r="D2086" s="384"/>
      <c r="E2086" s="384"/>
      <c r="F2086" s="384"/>
      <c r="G2086" s="384"/>
      <c r="H2086" s="384"/>
      <c r="I2086" s="384"/>
      <c r="J2086" s="384"/>
    </row>
    <row r="2087" spans="1:10" ht="18" customHeight="1">
      <c r="A2087" s="364"/>
      <c r="B2087" s="365" t="s">
        <v>12651</v>
      </c>
      <c r="C2087" s="364" t="s">
        <v>12652</v>
      </c>
      <c r="D2087" s="364" t="s">
        <v>12653</v>
      </c>
      <c r="E2087" s="516" t="s">
        <v>12654</v>
      </c>
      <c r="F2087" s="516"/>
      <c r="G2087" s="366" t="s">
        <v>12655</v>
      </c>
      <c r="H2087" s="365" t="s">
        <v>12656</v>
      </c>
      <c r="I2087" s="365" t="s">
        <v>12657</v>
      </c>
      <c r="J2087" s="365" t="s">
        <v>12658</v>
      </c>
    </row>
    <row r="2088" spans="1:10" ht="24" customHeight="1">
      <c r="A2088" s="367" t="s">
        <v>12659</v>
      </c>
      <c r="B2088" s="368" t="s">
        <v>13499</v>
      </c>
      <c r="C2088" s="367" t="s">
        <v>9</v>
      </c>
      <c r="D2088" s="367" t="s">
        <v>2693</v>
      </c>
      <c r="E2088" s="517" t="s">
        <v>12661</v>
      </c>
      <c r="F2088" s="517"/>
      <c r="G2088" s="369" t="s">
        <v>19</v>
      </c>
      <c r="H2088" s="370">
        <v>1</v>
      </c>
      <c r="I2088" s="371">
        <v>0.26</v>
      </c>
      <c r="J2088" s="371">
        <v>0.26</v>
      </c>
    </row>
    <row r="2089" spans="1:10" ht="24" customHeight="1">
      <c r="A2089" s="377" t="s">
        <v>12664</v>
      </c>
      <c r="B2089" s="378" t="s">
        <v>13500</v>
      </c>
      <c r="C2089" s="377" t="s">
        <v>9</v>
      </c>
      <c r="D2089" s="377" t="s">
        <v>13501</v>
      </c>
      <c r="E2089" s="518" t="s">
        <v>12670</v>
      </c>
      <c r="F2089" s="518"/>
      <c r="G2089" s="379" t="s">
        <v>19</v>
      </c>
      <c r="H2089" s="380">
        <v>2.6599999999999999E-2</v>
      </c>
      <c r="I2089" s="381">
        <v>9.93</v>
      </c>
      <c r="J2089" s="381">
        <v>0.26</v>
      </c>
    </row>
    <row r="2090" spans="1:10" ht="25.5">
      <c r="A2090" s="382"/>
      <c r="B2090" s="382"/>
      <c r="C2090" s="382"/>
      <c r="D2090" s="382"/>
      <c r="E2090" s="382" t="s">
        <v>12679</v>
      </c>
      <c r="F2090" s="383">
        <v>0.1412583</v>
      </c>
      <c r="G2090" s="382" t="s">
        <v>12680</v>
      </c>
      <c r="H2090" s="383">
        <v>0.12</v>
      </c>
      <c r="I2090" s="382" t="s">
        <v>12681</v>
      </c>
      <c r="J2090" s="383">
        <v>0.26</v>
      </c>
    </row>
    <row r="2091" spans="1:10" ht="13.5" thickBot="1">
      <c r="A2091" s="382"/>
      <c r="B2091" s="382"/>
      <c r="C2091" s="382"/>
      <c r="D2091" s="382"/>
      <c r="E2091" s="382" t="s">
        <v>12682</v>
      </c>
      <c r="F2091" s="383">
        <v>7.0000000000000007E-2</v>
      </c>
      <c r="G2091" s="382"/>
      <c r="H2091" s="515" t="s">
        <v>12683</v>
      </c>
      <c r="I2091" s="515"/>
      <c r="J2091" s="383">
        <v>0.33</v>
      </c>
    </row>
    <row r="2092" spans="1:10" ht="0.95" customHeight="1" thickTop="1">
      <c r="A2092" s="384"/>
      <c r="B2092" s="384"/>
      <c r="C2092" s="384"/>
      <c r="D2092" s="384"/>
      <c r="E2092" s="384"/>
      <c r="F2092" s="384"/>
      <c r="G2092" s="384"/>
      <c r="H2092" s="384"/>
      <c r="I2092" s="384"/>
      <c r="J2092" s="384"/>
    </row>
    <row r="2093" spans="1:10" ht="18" customHeight="1">
      <c r="A2093" s="364"/>
      <c r="B2093" s="365" t="s">
        <v>12651</v>
      </c>
      <c r="C2093" s="364" t="s">
        <v>12652</v>
      </c>
      <c r="D2093" s="364" t="s">
        <v>12653</v>
      </c>
      <c r="E2093" s="516" t="s">
        <v>12654</v>
      </c>
      <c r="F2093" s="516"/>
      <c r="G2093" s="366" t="s">
        <v>12655</v>
      </c>
      <c r="H2093" s="365" t="s">
        <v>12656</v>
      </c>
      <c r="I2093" s="365" t="s">
        <v>12657</v>
      </c>
      <c r="J2093" s="365" t="s">
        <v>12658</v>
      </c>
    </row>
    <row r="2094" spans="1:10" ht="36" customHeight="1">
      <c r="A2094" s="367" t="s">
        <v>12659</v>
      </c>
      <c r="B2094" s="368" t="s">
        <v>13506</v>
      </c>
      <c r="C2094" s="367" t="s">
        <v>9</v>
      </c>
      <c r="D2094" s="367" t="s">
        <v>2694</v>
      </c>
      <c r="E2094" s="517" t="s">
        <v>12661</v>
      </c>
      <c r="F2094" s="517"/>
      <c r="G2094" s="369" t="s">
        <v>19</v>
      </c>
      <c r="H2094" s="370">
        <v>1</v>
      </c>
      <c r="I2094" s="371">
        <v>0.12</v>
      </c>
      <c r="J2094" s="371">
        <v>0.12</v>
      </c>
    </row>
    <row r="2095" spans="1:10" ht="24" customHeight="1">
      <c r="A2095" s="377" t="s">
        <v>12664</v>
      </c>
      <c r="B2095" s="378" t="s">
        <v>13507</v>
      </c>
      <c r="C2095" s="377" t="s">
        <v>9</v>
      </c>
      <c r="D2095" s="377" t="s">
        <v>13508</v>
      </c>
      <c r="E2095" s="518" t="s">
        <v>12670</v>
      </c>
      <c r="F2095" s="518"/>
      <c r="G2095" s="379" t="s">
        <v>19</v>
      </c>
      <c r="H2095" s="380">
        <v>1.2800000000000001E-2</v>
      </c>
      <c r="I2095" s="381">
        <v>10</v>
      </c>
      <c r="J2095" s="381">
        <v>0.12</v>
      </c>
    </row>
    <row r="2096" spans="1:10" ht="25.5">
      <c r="A2096" s="382"/>
      <c r="B2096" s="382"/>
      <c r="C2096" s="382"/>
      <c r="D2096" s="382"/>
      <c r="E2096" s="382" t="s">
        <v>12679</v>
      </c>
      <c r="F2096" s="383">
        <v>6.5196100000000007E-2</v>
      </c>
      <c r="G2096" s="382" t="s">
        <v>12680</v>
      </c>
      <c r="H2096" s="383">
        <v>0.05</v>
      </c>
      <c r="I2096" s="382" t="s">
        <v>12681</v>
      </c>
      <c r="J2096" s="383">
        <v>0.12</v>
      </c>
    </row>
    <row r="2097" spans="1:10" ht="13.5" thickBot="1">
      <c r="A2097" s="382"/>
      <c r="B2097" s="382"/>
      <c r="C2097" s="382"/>
      <c r="D2097" s="382"/>
      <c r="E2097" s="382" t="s">
        <v>12682</v>
      </c>
      <c r="F2097" s="383">
        <v>0.03</v>
      </c>
      <c r="G2097" s="382"/>
      <c r="H2097" s="515" t="s">
        <v>12683</v>
      </c>
      <c r="I2097" s="515"/>
      <c r="J2097" s="383">
        <v>0.15</v>
      </c>
    </row>
    <row r="2098" spans="1:10" ht="0.95" customHeight="1" thickTop="1">
      <c r="A2098" s="384"/>
      <c r="B2098" s="384"/>
      <c r="C2098" s="384"/>
      <c r="D2098" s="384"/>
      <c r="E2098" s="384"/>
      <c r="F2098" s="384"/>
      <c r="G2098" s="384"/>
      <c r="H2098" s="384"/>
      <c r="I2098" s="384"/>
      <c r="J2098" s="384"/>
    </row>
    <row r="2099" spans="1:10" ht="18" customHeight="1">
      <c r="A2099" s="364"/>
      <c r="B2099" s="365" t="s">
        <v>12651</v>
      </c>
      <c r="C2099" s="364" t="s">
        <v>12652</v>
      </c>
      <c r="D2099" s="364" t="s">
        <v>12653</v>
      </c>
      <c r="E2099" s="516" t="s">
        <v>12654</v>
      </c>
      <c r="F2099" s="516"/>
      <c r="G2099" s="366" t="s">
        <v>12655</v>
      </c>
      <c r="H2099" s="365" t="s">
        <v>12656</v>
      </c>
      <c r="I2099" s="365" t="s">
        <v>12657</v>
      </c>
      <c r="J2099" s="365" t="s">
        <v>12658</v>
      </c>
    </row>
    <row r="2100" spans="1:10" ht="24" customHeight="1">
      <c r="A2100" s="367" t="s">
        <v>12659</v>
      </c>
      <c r="B2100" s="368" t="s">
        <v>13513</v>
      </c>
      <c r="C2100" s="367" t="s">
        <v>9</v>
      </c>
      <c r="D2100" s="367" t="s">
        <v>2701</v>
      </c>
      <c r="E2100" s="517" t="s">
        <v>12661</v>
      </c>
      <c r="F2100" s="517"/>
      <c r="G2100" s="369" t="s">
        <v>19</v>
      </c>
      <c r="H2100" s="370">
        <v>1</v>
      </c>
      <c r="I2100" s="371">
        <v>0.14000000000000001</v>
      </c>
      <c r="J2100" s="371">
        <v>0.14000000000000001</v>
      </c>
    </row>
    <row r="2101" spans="1:10" ht="24" customHeight="1">
      <c r="A2101" s="377" t="s">
        <v>12664</v>
      </c>
      <c r="B2101" s="378" t="s">
        <v>13514</v>
      </c>
      <c r="C2101" s="377" t="s">
        <v>9</v>
      </c>
      <c r="D2101" s="377" t="s">
        <v>13515</v>
      </c>
      <c r="E2101" s="518" t="s">
        <v>12670</v>
      </c>
      <c r="F2101" s="518"/>
      <c r="G2101" s="379" t="s">
        <v>19</v>
      </c>
      <c r="H2101" s="380">
        <v>1.0500000000000001E-2</v>
      </c>
      <c r="I2101" s="381">
        <v>13.66</v>
      </c>
      <c r="J2101" s="381">
        <v>0.14000000000000001</v>
      </c>
    </row>
    <row r="2102" spans="1:10" ht="25.5">
      <c r="A2102" s="382"/>
      <c r="B2102" s="382"/>
      <c r="C2102" s="382"/>
      <c r="D2102" s="382"/>
      <c r="E2102" s="382" t="s">
        <v>12679</v>
      </c>
      <c r="F2102" s="383">
        <v>7.6062199999999996E-2</v>
      </c>
      <c r="G2102" s="382" t="s">
        <v>12680</v>
      </c>
      <c r="H2102" s="383">
        <v>0.06</v>
      </c>
      <c r="I2102" s="382" t="s">
        <v>12681</v>
      </c>
      <c r="J2102" s="383">
        <v>0.14000000000000001</v>
      </c>
    </row>
    <row r="2103" spans="1:10" ht="13.5" thickBot="1">
      <c r="A2103" s="382"/>
      <c r="B2103" s="382"/>
      <c r="C2103" s="382"/>
      <c r="D2103" s="382"/>
      <c r="E2103" s="382" t="s">
        <v>12682</v>
      </c>
      <c r="F2103" s="383">
        <v>0.03</v>
      </c>
      <c r="G2103" s="382"/>
      <c r="H2103" s="515" t="s">
        <v>12683</v>
      </c>
      <c r="I2103" s="515"/>
      <c r="J2103" s="383">
        <v>0.17</v>
      </c>
    </row>
    <row r="2104" spans="1:10" ht="0.95" customHeight="1" thickTop="1">
      <c r="A2104" s="384"/>
      <c r="B2104" s="384"/>
      <c r="C2104" s="384"/>
      <c r="D2104" s="384"/>
      <c r="E2104" s="384"/>
      <c r="F2104" s="384"/>
      <c r="G2104" s="384"/>
      <c r="H2104" s="384"/>
      <c r="I2104" s="384"/>
      <c r="J2104" s="384"/>
    </row>
    <row r="2105" spans="1:10" ht="18" customHeight="1">
      <c r="A2105" s="364"/>
      <c r="B2105" s="365" t="s">
        <v>12651</v>
      </c>
      <c r="C2105" s="364" t="s">
        <v>12652</v>
      </c>
      <c r="D2105" s="364" t="s">
        <v>12653</v>
      </c>
      <c r="E2105" s="516" t="s">
        <v>12654</v>
      </c>
      <c r="F2105" s="516"/>
      <c r="G2105" s="366" t="s">
        <v>12655</v>
      </c>
      <c r="H2105" s="365" t="s">
        <v>12656</v>
      </c>
      <c r="I2105" s="365" t="s">
        <v>12657</v>
      </c>
      <c r="J2105" s="365" t="s">
        <v>12658</v>
      </c>
    </row>
    <row r="2106" spans="1:10" ht="24" customHeight="1">
      <c r="A2106" s="367" t="s">
        <v>12659</v>
      </c>
      <c r="B2106" s="368" t="s">
        <v>13560</v>
      </c>
      <c r="C2106" s="367" t="s">
        <v>9</v>
      </c>
      <c r="D2106" s="367" t="s">
        <v>2705</v>
      </c>
      <c r="E2106" s="517" t="s">
        <v>12661</v>
      </c>
      <c r="F2106" s="517"/>
      <c r="G2106" s="369" t="s">
        <v>19</v>
      </c>
      <c r="H2106" s="370">
        <v>1</v>
      </c>
      <c r="I2106" s="371">
        <v>0.15</v>
      </c>
      <c r="J2106" s="371">
        <v>0.15</v>
      </c>
    </row>
    <row r="2107" spans="1:10" ht="24" customHeight="1">
      <c r="A2107" s="377" t="s">
        <v>12664</v>
      </c>
      <c r="B2107" s="378" t="s">
        <v>13561</v>
      </c>
      <c r="C2107" s="377" t="s">
        <v>9</v>
      </c>
      <c r="D2107" s="377" t="s">
        <v>13562</v>
      </c>
      <c r="E2107" s="518" t="s">
        <v>12670</v>
      </c>
      <c r="F2107" s="518"/>
      <c r="G2107" s="379" t="s">
        <v>19</v>
      </c>
      <c r="H2107" s="380">
        <v>1.0500000000000001E-2</v>
      </c>
      <c r="I2107" s="381">
        <v>14.91</v>
      </c>
      <c r="J2107" s="381">
        <v>0.15</v>
      </c>
    </row>
    <row r="2108" spans="1:10" ht="25.5">
      <c r="A2108" s="382"/>
      <c r="B2108" s="382"/>
      <c r="C2108" s="382"/>
      <c r="D2108" s="382"/>
      <c r="E2108" s="382" t="s">
        <v>12679</v>
      </c>
      <c r="F2108" s="383">
        <v>8.1495200000000004E-2</v>
      </c>
      <c r="G2108" s="382" t="s">
        <v>12680</v>
      </c>
      <c r="H2108" s="383">
        <v>7.0000000000000007E-2</v>
      </c>
      <c r="I2108" s="382" t="s">
        <v>12681</v>
      </c>
      <c r="J2108" s="383">
        <v>0.15</v>
      </c>
    </row>
    <row r="2109" spans="1:10" ht="13.5" thickBot="1">
      <c r="A2109" s="382"/>
      <c r="B2109" s="382"/>
      <c r="C2109" s="382"/>
      <c r="D2109" s="382"/>
      <c r="E2109" s="382" t="s">
        <v>12682</v>
      </c>
      <c r="F2109" s="383">
        <v>0.04</v>
      </c>
      <c r="G2109" s="382"/>
      <c r="H2109" s="515" t="s">
        <v>12683</v>
      </c>
      <c r="I2109" s="515"/>
      <c r="J2109" s="383">
        <v>0.19</v>
      </c>
    </row>
    <row r="2110" spans="1:10" ht="0.95" customHeight="1" thickTop="1">
      <c r="A2110" s="384"/>
      <c r="B2110" s="384"/>
      <c r="C2110" s="384"/>
      <c r="D2110" s="384"/>
      <c r="E2110" s="384"/>
      <c r="F2110" s="384"/>
      <c r="G2110" s="384"/>
      <c r="H2110" s="384"/>
      <c r="I2110" s="384"/>
      <c r="J2110" s="384"/>
    </row>
    <row r="2111" spans="1:10" ht="18" customHeight="1">
      <c r="A2111" s="364"/>
      <c r="B2111" s="365" t="s">
        <v>12651</v>
      </c>
      <c r="C2111" s="364" t="s">
        <v>12652</v>
      </c>
      <c r="D2111" s="364" t="s">
        <v>12653</v>
      </c>
      <c r="E2111" s="516" t="s">
        <v>12654</v>
      </c>
      <c r="F2111" s="516"/>
      <c r="G2111" s="366" t="s">
        <v>12655</v>
      </c>
      <c r="H2111" s="365" t="s">
        <v>12656</v>
      </c>
      <c r="I2111" s="365" t="s">
        <v>12657</v>
      </c>
      <c r="J2111" s="365" t="s">
        <v>12658</v>
      </c>
    </row>
    <row r="2112" spans="1:10" ht="24" customHeight="1">
      <c r="A2112" s="367" t="s">
        <v>12659</v>
      </c>
      <c r="B2112" s="368" t="s">
        <v>13563</v>
      </c>
      <c r="C2112" s="367" t="s">
        <v>9</v>
      </c>
      <c r="D2112" s="367" t="s">
        <v>2706</v>
      </c>
      <c r="E2112" s="517" t="s">
        <v>12661</v>
      </c>
      <c r="F2112" s="517"/>
      <c r="G2112" s="369" t="s">
        <v>19</v>
      </c>
      <c r="H2112" s="370">
        <v>1</v>
      </c>
      <c r="I2112" s="371">
        <v>0.11</v>
      </c>
      <c r="J2112" s="371">
        <v>0.11</v>
      </c>
    </row>
    <row r="2113" spans="1:10" ht="24" customHeight="1">
      <c r="A2113" s="377" t="s">
        <v>12664</v>
      </c>
      <c r="B2113" s="378" t="s">
        <v>13564</v>
      </c>
      <c r="C2113" s="377" t="s">
        <v>9</v>
      </c>
      <c r="D2113" s="377" t="s">
        <v>13565</v>
      </c>
      <c r="E2113" s="518" t="s">
        <v>12670</v>
      </c>
      <c r="F2113" s="518"/>
      <c r="G2113" s="379" t="s">
        <v>19</v>
      </c>
      <c r="H2113" s="380">
        <v>8.2000000000000007E-3</v>
      </c>
      <c r="I2113" s="381">
        <v>13.66</v>
      </c>
      <c r="J2113" s="381">
        <v>0.11</v>
      </c>
    </row>
    <row r="2114" spans="1:10" ht="25.5">
      <c r="A2114" s="382"/>
      <c r="B2114" s="382"/>
      <c r="C2114" s="382"/>
      <c r="D2114" s="382"/>
      <c r="E2114" s="382" t="s">
        <v>12679</v>
      </c>
      <c r="F2114" s="383">
        <v>5.97631E-2</v>
      </c>
      <c r="G2114" s="382" t="s">
        <v>12680</v>
      </c>
      <c r="H2114" s="383">
        <v>0.05</v>
      </c>
      <c r="I2114" s="382" t="s">
        <v>12681</v>
      </c>
      <c r="J2114" s="383">
        <v>0.11</v>
      </c>
    </row>
    <row r="2115" spans="1:10" ht="13.5" thickBot="1">
      <c r="A2115" s="382"/>
      <c r="B2115" s="382"/>
      <c r="C2115" s="382"/>
      <c r="D2115" s="382"/>
      <c r="E2115" s="382" t="s">
        <v>12682</v>
      </c>
      <c r="F2115" s="383">
        <v>0.03</v>
      </c>
      <c r="G2115" s="382"/>
      <c r="H2115" s="515" t="s">
        <v>12683</v>
      </c>
      <c r="I2115" s="515"/>
      <c r="J2115" s="383">
        <v>0.14000000000000001</v>
      </c>
    </row>
    <row r="2116" spans="1:10" ht="0.95" customHeight="1" thickTop="1">
      <c r="A2116" s="384"/>
      <c r="B2116" s="384"/>
      <c r="C2116" s="384"/>
      <c r="D2116" s="384"/>
      <c r="E2116" s="384"/>
      <c r="F2116" s="384"/>
      <c r="G2116" s="384"/>
      <c r="H2116" s="384"/>
      <c r="I2116" s="384"/>
      <c r="J2116" s="384"/>
    </row>
    <row r="2117" spans="1:10" ht="18" customHeight="1">
      <c r="A2117" s="364"/>
      <c r="B2117" s="365" t="s">
        <v>12651</v>
      </c>
      <c r="C2117" s="364" t="s">
        <v>12652</v>
      </c>
      <c r="D2117" s="364" t="s">
        <v>12653</v>
      </c>
      <c r="E2117" s="516" t="s">
        <v>12654</v>
      </c>
      <c r="F2117" s="516"/>
      <c r="G2117" s="366" t="s">
        <v>12655</v>
      </c>
      <c r="H2117" s="365" t="s">
        <v>12656</v>
      </c>
      <c r="I2117" s="365" t="s">
        <v>12657</v>
      </c>
      <c r="J2117" s="365" t="s">
        <v>12658</v>
      </c>
    </row>
    <row r="2118" spans="1:10" ht="24" customHeight="1">
      <c r="A2118" s="367" t="s">
        <v>12659</v>
      </c>
      <c r="B2118" s="368" t="s">
        <v>13601</v>
      </c>
      <c r="C2118" s="367" t="s">
        <v>9</v>
      </c>
      <c r="D2118" s="367" t="s">
        <v>2708</v>
      </c>
      <c r="E2118" s="517" t="s">
        <v>12661</v>
      </c>
      <c r="F2118" s="517"/>
      <c r="G2118" s="369" t="s">
        <v>19</v>
      </c>
      <c r="H2118" s="370">
        <v>1</v>
      </c>
      <c r="I2118" s="371">
        <v>0.37</v>
      </c>
      <c r="J2118" s="371">
        <v>0.37</v>
      </c>
    </row>
    <row r="2119" spans="1:10" ht="24" customHeight="1">
      <c r="A2119" s="377" t="s">
        <v>12664</v>
      </c>
      <c r="B2119" s="378" t="s">
        <v>13602</v>
      </c>
      <c r="C2119" s="377" t="s">
        <v>9</v>
      </c>
      <c r="D2119" s="377" t="s">
        <v>13603</v>
      </c>
      <c r="E2119" s="518" t="s">
        <v>12670</v>
      </c>
      <c r="F2119" s="518"/>
      <c r="G2119" s="379" t="s">
        <v>19</v>
      </c>
      <c r="H2119" s="380">
        <v>2.6599999999999999E-2</v>
      </c>
      <c r="I2119" s="381">
        <v>14.12</v>
      </c>
      <c r="J2119" s="381">
        <v>0.37</v>
      </c>
    </row>
    <row r="2120" spans="1:10" ht="25.5">
      <c r="A2120" s="382"/>
      <c r="B2120" s="382"/>
      <c r="C2120" s="382"/>
      <c r="D2120" s="382"/>
      <c r="E2120" s="382" t="s">
        <v>12679</v>
      </c>
      <c r="F2120" s="383">
        <v>0.20102139999999999</v>
      </c>
      <c r="G2120" s="382" t="s">
        <v>12680</v>
      </c>
      <c r="H2120" s="383">
        <v>0.17</v>
      </c>
      <c r="I2120" s="382" t="s">
        <v>12681</v>
      </c>
      <c r="J2120" s="383">
        <v>0.37</v>
      </c>
    </row>
    <row r="2121" spans="1:10" ht="13.5" thickBot="1">
      <c r="A2121" s="382"/>
      <c r="B2121" s="382"/>
      <c r="C2121" s="382"/>
      <c r="D2121" s="382"/>
      <c r="E2121" s="382" t="s">
        <v>12682</v>
      </c>
      <c r="F2121" s="383">
        <v>0.1</v>
      </c>
      <c r="G2121" s="382"/>
      <c r="H2121" s="515" t="s">
        <v>12683</v>
      </c>
      <c r="I2121" s="515"/>
      <c r="J2121" s="383">
        <v>0.47</v>
      </c>
    </row>
    <row r="2122" spans="1:10" ht="0.95" customHeight="1" thickTop="1">
      <c r="A2122" s="384"/>
      <c r="B2122" s="384"/>
      <c r="C2122" s="384"/>
      <c r="D2122" s="384"/>
      <c r="E2122" s="384"/>
      <c r="F2122" s="384"/>
      <c r="G2122" s="384"/>
      <c r="H2122" s="384"/>
      <c r="I2122" s="384"/>
      <c r="J2122" s="384"/>
    </row>
    <row r="2123" spans="1:10" ht="18" customHeight="1">
      <c r="A2123" s="364"/>
      <c r="B2123" s="365" t="s">
        <v>12651</v>
      </c>
      <c r="C2123" s="364" t="s">
        <v>12652</v>
      </c>
      <c r="D2123" s="364" t="s">
        <v>12653</v>
      </c>
      <c r="E2123" s="516" t="s">
        <v>12654</v>
      </c>
      <c r="F2123" s="516"/>
      <c r="G2123" s="366" t="s">
        <v>12655</v>
      </c>
      <c r="H2123" s="365" t="s">
        <v>12656</v>
      </c>
      <c r="I2123" s="365" t="s">
        <v>12657</v>
      </c>
      <c r="J2123" s="365" t="s">
        <v>12658</v>
      </c>
    </row>
    <row r="2124" spans="1:10" ht="24" customHeight="1">
      <c r="A2124" s="367" t="s">
        <v>12659</v>
      </c>
      <c r="B2124" s="368" t="s">
        <v>13604</v>
      </c>
      <c r="C2124" s="367" t="s">
        <v>9</v>
      </c>
      <c r="D2124" s="367" t="s">
        <v>2711</v>
      </c>
      <c r="E2124" s="517" t="s">
        <v>12661</v>
      </c>
      <c r="F2124" s="517"/>
      <c r="G2124" s="369" t="s">
        <v>19</v>
      </c>
      <c r="H2124" s="370">
        <v>1</v>
      </c>
      <c r="I2124" s="371">
        <v>0.18</v>
      </c>
      <c r="J2124" s="371">
        <v>0.18</v>
      </c>
    </row>
    <row r="2125" spans="1:10" ht="24" customHeight="1">
      <c r="A2125" s="377" t="s">
        <v>12664</v>
      </c>
      <c r="B2125" s="378" t="s">
        <v>13605</v>
      </c>
      <c r="C2125" s="377" t="s">
        <v>9</v>
      </c>
      <c r="D2125" s="377" t="s">
        <v>13606</v>
      </c>
      <c r="E2125" s="518" t="s">
        <v>12670</v>
      </c>
      <c r="F2125" s="518"/>
      <c r="G2125" s="379" t="s">
        <v>19</v>
      </c>
      <c r="H2125" s="380">
        <v>1.2800000000000001E-2</v>
      </c>
      <c r="I2125" s="381">
        <v>14.12</v>
      </c>
      <c r="J2125" s="381">
        <v>0.18</v>
      </c>
    </row>
    <row r="2126" spans="1:10" ht="25.5">
      <c r="A2126" s="382"/>
      <c r="B2126" s="382"/>
      <c r="C2126" s="382"/>
      <c r="D2126" s="382"/>
      <c r="E2126" s="382" t="s">
        <v>12679</v>
      </c>
      <c r="F2126" s="383">
        <v>9.7794199999999998E-2</v>
      </c>
      <c r="G2126" s="382" t="s">
        <v>12680</v>
      </c>
      <c r="H2126" s="383">
        <v>0.08</v>
      </c>
      <c r="I2126" s="382" t="s">
        <v>12681</v>
      </c>
      <c r="J2126" s="383">
        <v>0.18</v>
      </c>
    </row>
    <row r="2127" spans="1:10" ht="13.5" thickBot="1">
      <c r="A2127" s="382"/>
      <c r="B2127" s="382"/>
      <c r="C2127" s="382"/>
      <c r="D2127" s="382"/>
      <c r="E2127" s="382" t="s">
        <v>12682</v>
      </c>
      <c r="F2127" s="383">
        <v>0.05</v>
      </c>
      <c r="G2127" s="382"/>
      <c r="H2127" s="515" t="s">
        <v>12683</v>
      </c>
      <c r="I2127" s="515"/>
      <c r="J2127" s="383">
        <v>0.23</v>
      </c>
    </row>
    <row r="2128" spans="1:10" ht="0.95" customHeight="1" thickTop="1">
      <c r="A2128" s="384"/>
      <c r="B2128" s="384"/>
      <c r="C2128" s="384"/>
      <c r="D2128" s="384"/>
      <c r="E2128" s="384"/>
      <c r="F2128" s="384"/>
      <c r="G2128" s="384"/>
      <c r="H2128" s="384"/>
      <c r="I2128" s="384"/>
      <c r="J2128" s="384"/>
    </row>
    <row r="2129" spans="1:10" ht="18" customHeight="1">
      <c r="A2129" s="364"/>
      <c r="B2129" s="365" t="s">
        <v>12651</v>
      </c>
      <c r="C2129" s="364" t="s">
        <v>12652</v>
      </c>
      <c r="D2129" s="364" t="s">
        <v>12653</v>
      </c>
      <c r="E2129" s="516" t="s">
        <v>12654</v>
      </c>
      <c r="F2129" s="516"/>
      <c r="G2129" s="366" t="s">
        <v>12655</v>
      </c>
      <c r="H2129" s="365" t="s">
        <v>12656</v>
      </c>
      <c r="I2129" s="365" t="s">
        <v>12657</v>
      </c>
      <c r="J2129" s="365" t="s">
        <v>12658</v>
      </c>
    </row>
    <row r="2130" spans="1:10" ht="24" customHeight="1">
      <c r="A2130" s="367" t="s">
        <v>12659</v>
      </c>
      <c r="B2130" s="368" t="s">
        <v>12686</v>
      </c>
      <c r="C2130" s="367" t="s">
        <v>9</v>
      </c>
      <c r="D2130" s="367" t="s">
        <v>2789</v>
      </c>
      <c r="E2130" s="517" t="s">
        <v>12661</v>
      </c>
      <c r="F2130" s="517"/>
      <c r="G2130" s="369" t="s">
        <v>78</v>
      </c>
      <c r="H2130" s="370">
        <v>1</v>
      </c>
      <c r="I2130" s="371">
        <v>37.56</v>
      </c>
      <c r="J2130" s="371">
        <v>37.56</v>
      </c>
    </row>
    <row r="2131" spans="1:10" ht="24" customHeight="1">
      <c r="A2131" s="377" t="s">
        <v>12664</v>
      </c>
      <c r="B2131" s="378" t="s">
        <v>12687</v>
      </c>
      <c r="C2131" s="377" t="s">
        <v>9</v>
      </c>
      <c r="D2131" s="377" t="s">
        <v>12688</v>
      </c>
      <c r="E2131" s="518" t="s">
        <v>12670</v>
      </c>
      <c r="F2131" s="518"/>
      <c r="G2131" s="379" t="s">
        <v>78</v>
      </c>
      <c r="H2131" s="380">
        <v>1.1599999999999999E-2</v>
      </c>
      <c r="I2131" s="381">
        <v>3238.65</v>
      </c>
      <c r="J2131" s="381">
        <v>37.56</v>
      </c>
    </row>
    <row r="2132" spans="1:10" ht="25.5">
      <c r="A2132" s="382"/>
      <c r="B2132" s="382"/>
      <c r="C2132" s="382"/>
      <c r="D2132" s="382"/>
      <c r="E2132" s="382" t="s">
        <v>12679</v>
      </c>
      <c r="F2132" s="383">
        <v>20.4063892</v>
      </c>
      <c r="G2132" s="382" t="s">
        <v>12680</v>
      </c>
      <c r="H2132" s="383">
        <v>17.149999999999999</v>
      </c>
      <c r="I2132" s="382" t="s">
        <v>12681</v>
      </c>
      <c r="J2132" s="383">
        <v>37.56</v>
      </c>
    </row>
    <row r="2133" spans="1:10" ht="13.5" thickBot="1">
      <c r="A2133" s="382"/>
      <c r="B2133" s="382"/>
      <c r="C2133" s="382"/>
      <c r="D2133" s="382"/>
      <c r="E2133" s="382" t="s">
        <v>12682</v>
      </c>
      <c r="F2133" s="383">
        <v>10.6</v>
      </c>
      <c r="G2133" s="382"/>
      <c r="H2133" s="515" t="s">
        <v>12683</v>
      </c>
      <c r="I2133" s="515"/>
      <c r="J2133" s="383">
        <v>48.16</v>
      </c>
    </row>
    <row r="2134" spans="1:10" ht="0.95" customHeight="1" thickTop="1">
      <c r="A2134" s="384"/>
      <c r="B2134" s="384"/>
      <c r="C2134" s="384"/>
      <c r="D2134" s="384"/>
      <c r="E2134" s="384"/>
      <c r="F2134" s="384"/>
      <c r="G2134" s="384"/>
      <c r="H2134" s="384"/>
      <c r="I2134" s="384"/>
      <c r="J2134" s="384"/>
    </row>
    <row r="2135" spans="1:10" ht="18" customHeight="1">
      <c r="A2135" s="364"/>
      <c r="B2135" s="365" t="s">
        <v>12651</v>
      </c>
      <c r="C2135" s="364" t="s">
        <v>12652</v>
      </c>
      <c r="D2135" s="364" t="s">
        <v>12653</v>
      </c>
      <c r="E2135" s="516" t="s">
        <v>12654</v>
      </c>
      <c r="F2135" s="516"/>
      <c r="G2135" s="366" t="s">
        <v>12655</v>
      </c>
      <c r="H2135" s="365" t="s">
        <v>12656</v>
      </c>
      <c r="I2135" s="365" t="s">
        <v>12657</v>
      </c>
      <c r="J2135" s="365" t="s">
        <v>12658</v>
      </c>
    </row>
    <row r="2136" spans="1:10" ht="24" customHeight="1">
      <c r="A2136" s="367" t="s">
        <v>12659</v>
      </c>
      <c r="B2136" s="368" t="s">
        <v>12663</v>
      </c>
      <c r="C2136" s="367" t="s">
        <v>9</v>
      </c>
      <c r="D2136" s="367" t="s">
        <v>2769</v>
      </c>
      <c r="E2136" s="517" t="s">
        <v>12661</v>
      </c>
      <c r="F2136" s="517"/>
      <c r="G2136" s="369" t="s">
        <v>19</v>
      </c>
      <c r="H2136" s="370">
        <v>1</v>
      </c>
      <c r="I2136" s="371">
        <v>0.82</v>
      </c>
      <c r="J2136" s="371">
        <v>0.82</v>
      </c>
    </row>
    <row r="2137" spans="1:10" ht="24" customHeight="1">
      <c r="A2137" s="377" t="s">
        <v>12664</v>
      </c>
      <c r="B2137" s="378" t="s">
        <v>12668</v>
      </c>
      <c r="C2137" s="377" t="s">
        <v>9</v>
      </c>
      <c r="D2137" s="377" t="s">
        <v>12669</v>
      </c>
      <c r="E2137" s="518" t="s">
        <v>12670</v>
      </c>
      <c r="F2137" s="518"/>
      <c r="G2137" s="379" t="s">
        <v>19</v>
      </c>
      <c r="H2137" s="380">
        <v>1.0500000000000001E-2</v>
      </c>
      <c r="I2137" s="381">
        <v>78.16</v>
      </c>
      <c r="J2137" s="381">
        <v>0.82</v>
      </c>
    </row>
    <row r="2138" spans="1:10" ht="25.5">
      <c r="A2138" s="382"/>
      <c r="B2138" s="382"/>
      <c r="C2138" s="382"/>
      <c r="D2138" s="382"/>
      <c r="E2138" s="382" t="s">
        <v>12679</v>
      </c>
      <c r="F2138" s="383">
        <v>0.44550689999999998</v>
      </c>
      <c r="G2138" s="382" t="s">
        <v>12680</v>
      </c>
      <c r="H2138" s="383">
        <v>0.37</v>
      </c>
      <c r="I2138" s="382" t="s">
        <v>12681</v>
      </c>
      <c r="J2138" s="383">
        <v>0.82</v>
      </c>
    </row>
    <row r="2139" spans="1:10" ht="13.5" thickBot="1">
      <c r="A2139" s="382"/>
      <c r="B2139" s="382"/>
      <c r="C2139" s="382"/>
      <c r="D2139" s="382"/>
      <c r="E2139" s="382" t="s">
        <v>12682</v>
      </c>
      <c r="F2139" s="383">
        <v>0.23</v>
      </c>
      <c r="G2139" s="382"/>
      <c r="H2139" s="515" t="s">
        <v>12683</v>
      </c>
      <c r="I2139" s="515"/>
      <c r="J2139" s="383">
        <v>1.05</v>
      </c>
    </row>
    <row r="2140" spans="1:10" ht="0.95" customHeight="1" thickTop="1">
      <c r="A2140" s="384"/>
      <c r="B2140" s="384"/>
      <c r="C2140" s="384"/>
      <c r="D2140" s="384"/>
      <c r="E2140" s="384"/>
      <c r="F2140" s="384"/>
      <c r="G2140" s="384"/>
      <c r="H2140" s="384"/>
      <c r="I2140" s="384"/>
      <c r="J2140" s="384"/>
    </row>
    <row r="2141" spans="1:10" ht="18" customHeight="1">
      <c r="A2141" s="364"/>
      <c r="B2141" s="365" t="s">
        <v>12651</v>
      </c>
      <c r="C2141" s="364" t="s">
        <v>12652</v>
      </c>
      <c r="D2141" s="364" t="s">
        <v>12653</v>
      </c>
      <c r="E2141" s="516" t="s">
        <v>12654</v>
      </c>
      <c r="F2141" s="516"/>
      <c r="G2141" s="366" t="s">
        <v>12655</v>
      </c>
      <c r="H2141" s="365" t="s">
        <v>12656</v>
      </c>
      <c r="I2141" s="365" t="s">
        <v>12657</v>
      </c>
      <c r="J2141" s="365" t="s">
        <v>12658</v>
      </c>
    </row>
    <row r="2142" spans="1:10" ht="24" customHeight="1">
      <c r="A2142" s="367" t="s">
        <v>12659</v>
      </c>
      <c r="B2142" s="368" t="s">
        <v>13607</v>
      </c>
      <c r="C2142" s="367" t="s">
        <v>9</v>
      </c>
      <c r="D2142" s="367" t="s">
        <v>2757</v>
      </c>
      <c r="E2142" s="517" t="s">
        <v>12661</v>
      </c>
      <c r="F2142" s="517"/>
      <c r="G2142" s="369" t="s">
        <v>19</v>
      </c>
      <c r="H2142" s="370">
        <v>1</v>
      </c>
      <c r="I2142" s="371">
        <v>0.04</v>
      </c>
      <c r="J2142" s="371">
        <v>0.04</v>
      </c>
    </row>
    <row r="2143" spans="1:10" ht="24" customHeight="1">
      <c r="A2143" s="377" t="s">
        <v>12664</v>
      </c>
      <c r="B2143" s="378" t="s">
        <v>13608</v>
      </c>
      <c r="C2143" s="377" t="s">
        <v>9</v>
      </c>
      <c r="D2143" s="377" t="s">
        <v>13609</v>
      </c>
      <c r="E2143" s="518" t="s">
        <v>12670</v>
      </c>
      <c r="F2143" s="518"/>
      <c r="G2143" s="379" t="s">
        <v>19</v>
      </c>
      <c r="H2143" s="380">
        <v>3.5999999999999999E-3</v>
      </c>
      <c r="I2143" s="381">
        <v>13.22</v>
      </c>
      <c r="J2143" s="381">
        <v>0.04</v>
      </c>
    </row>
    <row r="2144" spans="1:10" ht="25.5">
      <c r="A2144" s="382"/>
      <c r="B2144" s="382"/>
      <c r="C2144" s="382"/>
      <c r="D2144" s="382"/>
      <c r="E2144" s="382" t="s">
        <v>12679</v>
      </c>
      <c r="F2144" s="383">
        <v>2.1732000000000001E-2</v>
      </c>
      <c r="G2144" s="382" t="s">
        <v>12680</v>
      </c>
      <c r="H2144" s="383">
        <v>0.02</v>
      </c>
      <c r="I2144" s="382" t="s">
        <v>12681</v>
      </c>
      <c r="J2144" s="383">
        <v>0.04</v>
      </c>
    </row>
    <row r="2145" spans="1:10" ht="13.5" thickBot="1">
      <c r="A2145" s="382"/>
      <c r="B2145" s="382"/>
      <c r="C2145" s="382"/>
      <c r="D2145" s="382"/>
      <c r="E2145" s="382" t="s">
        <v>12682</v>
      </c>
      <c r="F2145" s="383">
        <v>0.01</v>
      </c>
      <c r="G2145" s="382"/>
      <c r="H2145" s="515" t="s">
        <v>12683</v>
      </c>
      <c r="I2145" s="515"/>
      <c r="J2145" s="383">
        <v>0.05</v>
      </c>
    </row>
    <row r="2146" spans="1:10" ht="0.95" customHeight="1" thickTop="1">
      <c r="A2146" s="384"/>
      <c r="B2146" s="384"/>
      <c r="C2146" s="384"/>
      <c r="D2146" s="384"/>
      <c r="E2146" s="384"/>
      <c r="F2146" s="384"/>
      <c r="G2146" s="384"/>
      <c r="H2146" s="384"/>
      <c r="I2146" s="384"/>
      <c r="J2146" s="384"/>
    </row>
    <row r="2147" spans="1:10" ht="18" customHeight="1">
      <c r="A2147" s="364"/>
      <c r="B2147" s="365" t="s">
        <v>12651</v>
      </c>
      <c r="C2147" s="364" t="s">
        <v>12652</v>
      </c>
      <c r="D2147" s="364" t="s">
        <v>12653</v>
      </c>
      <c r="E2147" s="516" t="s">
        <v>12654</v>
      </c>
      <c r="F2147" s="516"/>
      <c r="G2147" s="366" t="s">
        <v>12655</v>
      </c>
      <c r="H2147" s="365" t="s">
        <v>12656</v>
      </c>
      <c r="I2147" s="365" t="s">
        <v>12657</v>
      </c>
      <c r="J2147" s="365" t="s">
        <v>12658</v>
      </c>
    </row>
    <row r="2148" spans="1:10" ht="24" customHeight="1">
      <c r="A2148" s="367" t="s">
        <v>12659</v>
      </c>
      <c r="B2148" s="368" t="s">
        <v>13610</v>
      </c>
      <c r="C2148" s="367" t="s">
        <v>9</v>
      </c>
      <c r="D2148" s="367" t="s">
        <v>2715</v>
      </c>
      <c r="E2148" s="517" t="s">
        <v>12661</v>
      </c>
      <c r="F2148" s="517"/>
      <c r="G2148" s="369" t="s">
        <v>19</v>
      </c>
      <c r="H2148" s="370">
        <v>1</v>
      </c>
      <c r="I2148" s="371">
        <v>0.14000000000000001</v>
      </c>
      <c r="J2148" s="371">
        <v>0.14000000000000001</v>
      </c>
    </row>
    <row r="2149" spans="1:10" ht="24" customHeight="1">
      <c r="A2149" s="377" t="s">
        <v>12664</v>
      </c>
      <c r="B2149" s="378" t="s">
        <v>13611</v>
      </c>
      <c r="C2149" s="377" t="s">
        <v>9</v>
      </c>
      <c r="D2149" s="377" t="s">
        <v>13612</v>
      </c>
      <c r="E2149" s="518" t="s">
        <v>12670</v>
      </c>
      <c r="F2149" s="518"/>
      <c r="G2149" s="379" t="s">
        <v>19</v>
      </c>
      <c r="H2149" s="380">
        <v>1.0500000000000001E-2</v>
      </c>
      <c r="I2149" s="381">
        <v>13.95</v>
      </c>
      <c r="J2149" s="381">
        <v>0.14000000000000001</v>
      </c>
    </row>
    <row r="2150" spans="1:10" ht="25.5">
      <c r="A2150" s="382"/>
      <c r="B2150" s="382"/>
      <c r="C2150" s="382"/>
      <c r="D2150" s="382"/>
      <c r="E2150" s="382" t="s">
        <v>12679</v>
      </c>
      <c r="F2150" s="383">
        <v>7.6062199999999996E-2</v>
      </c>
      <c r="G2150" s="382" t="s">
        <v>12680</v>
      </c>
      <c r="H2150" s="383">
        <v>0.06</v>
      </c>
      <c r="I2150" s="382" t="s">
        <v>12681</v>
      </c>
      <c r="J2150" s="383">
        <v>0.14000000000000001</v>
      </c>
    </row>
    <row r="2151" spans="1:10" ht="13.5" thickBot="1">
      <c r="A2151" s="382"/>
      <c r="B2151" s="382"/>
      <c r="C2151" s="382"/>
      <c r="D2151" s="382"/>
      <c r="E2151" s="382" t="s">
        <v>12682</v>
      </c>
      <c r="F2151" s="383">
        <v>0.03</v>
      </c>
      <c r="G2151" s="382"/>
      <c r="H2151" s="515" t="s">
        <v>12683</v>
      </c>
      <c r="I2151" s="515"/>
      <c r="J2151" s="383">
        <v>0.17</v>
      </c>
    </row>
    <row r="2152" spans="1:10" ht="0.95" customHeight="1" thickTop="1">
      <c r="A2152" s="384"/>
      <c r="B2152" s="384"/>
      <c r="C2152" s="384"/>
      <c r="D2152" s="384"/>
      <c r="E2152" s="384"/>
      <c r="F2152" s="384"/>
      <c r="G2152" s="384"/>
      <c r="H2152" s="384"/>
      <c r="I2152" s="384"/>
      <c r="J2152" s="384"/>
    </row>
    <row r="2153" spans="1:10" ht="18" customHeight="1">
      <c r="A2153" s="364"/>
      <c r="B2153" s="365" t="s">
        <v>12651</v>
      </c>
      <c r="C2153" s="364" t="s">
        <v>12652</v>
      </c>
      <c r="D2153" s="364" t="s">
        <v>12653</v>
      </c>
      <c r="E2153" s="516" t="s">
        <v>12654</v>
      </c>
      <c r="F2153" s="516"/>
      <c r="G2153" s="366" t="s">
        <v>12655</v>
      </c>
      <c r="H2153" s="365" t="s">
        <v>12656</v>
      </c>
      <c r="I2153" s="365" t="s">
        <v>12657</v>
      </c>
      <c r="J2153" s="365" t="s">
        <v>12658</v>
      </c>
    </row>
    <row r="2154" spans="1:10" ht="24" customHeight="1">
      <c r="A2154" s="367" t="s">
        <v>12659</v>
      </c>
      <c r="B2154" s="368" t="s">
        <v>13613</v>
      </c>
      <c r="C2154" s="367" t="s">
        <v>9</v>
      </c>
      <c r="D2154" s="367" t="s">
        <v>2718</v>
      </c>
      <c r="E2154" s="517" t="s">
        <v>12661</v>
      </c>
      <c r="F2154" s="517"/>
      <c r="G2154" s="369" t="s">
        <v>19</v>
      </c>
      <c r="H2154" s="370">
        <v>1</v>
      </c>
      <c r="I2154" s="371">
        <v>7.0000000000000007E-2</v>
      </c>
      <c r="J2154" s="371">
        <v>7.0000000000000007E-2</v>
      </c>
    </row>
    <row r="2155" spans="1:10" ht="24" customHeight="1">
      <c r="A2155" s="377" t="s">
        <v>12664</v>
      </c>
      <c r="B2155" s="378" t="s">
        <v>13614</v>
      </c>
      <c r="C2155" s="377" t="s">
        <v>9</v>
      </c>
      <c r="D2155" s="377" t="s">
        <v>13615</v>
      </c>
      <c r="E2155" s="518" t="s">
        <v>12670</v>
      </c>
      <c r="F2155" s="518"/>
      <c r="G2155" s="379" t="s">
        <v>19</v>
      </c>
      <c r="H2155" s="380">
        <v>8.2000000000000007E-3</v>
      </c>
      <c r="I2155" s="381">
        <v>9.67</v>
      </c>
      <c r="J2155" s="381">
        <v>7.0000000000000007E-2</v>
      </c>
    </row>
    <row r="2156" spans="1:10" ht="25.5">
      <c r="A2156" s="382"/>
      <c r="B2156" s="382"/>
      <c r="C2156" s="382"/>
      <c r="D2156" s="382"/>
      <c r="E2156" s="382" t="s">
        <v>12679</v>
      </c>
      <c r="F2156" s="383">
        <v>3.8031099999999998E-2</v>
      </c>
      <c r="G2156" s="382" t="s">
        <v>12680</v>
      </c>
      <c r="H2156" s="383">
        <v>0.03</v>
      </c>
      <c r="I2156" s="382" t="s">
        <v>12681</v>
      </c>
      <c r="J2156" s="383">
        <v>7.0000000000000007E-2</v>
      </c>
    </row>
    <row r="2157" spans="1:10" ht="13.5" thickBot="1">
      <c r="A2157" s="382"/>
      <c r="B2157" s="382"/>
      <c r="C2157" s="382"/>
      <c r="D2157" s="382"/>
      <c r="E2157" s="382" t="s">
        <v>12682</v>
      </c>
      <c r="F2157" s="383">
        <v>0.01</v>
      </c>
      <c r="G2157" s="382"/>
      <c r="H2157" s="515" t="s">
        <v>12683</v>
      </c>
      <c r="I2157" s="515"/>
      <c r="J2157" s="383">
        <v>0.08</v>
      </c>
    </row>
    <row r="2158" spans="1:10" ht="0.95" customHeight="1" thickTop="1">
      <c r="A2158" s="384"/>
      <c r="B2158" s="384"/>
      <c r="C2158" s="384"/>
      <c r="D2158" s="384"/>
      <c r="E2158" s="384"/>
      <c r="F2158" s="384"/>
      <c r="G2158" s="384"/>
      <c r="H2158" s="384"/>
      <c r="I2158" s="384"/>
      <c r="J2158" s="384"/>
    </row>
    <row r="2159" spans="1:10" ht="18" customHeight="1">
      <c r="A2159" s="364"/>
      <c r="B2159" s="365" t="s">
        <v>12651</v>
      </c>
      <c r="C2159" s="364" t="s">
        <v>12652</v>
      </c>
      <c r="D2159" s="364" t="s">
        <v>12653</v>
      </c>
      <c r="E2159" s="516" t="s">
        <v>12654</v>
      </c>
      <c r="F2159" s="516"/>
      <c r="G2159" s="366" t="s">
        <v>12655</v>
      </c>
      <c r="H2159" s="365" t="s">
        <v>12656</v>
      </c>
      <c r="I2159" s="365" t="s">
        <v>12657</v>
      </c>
      <c r="J2159" s="365" t="s">
        <v>12658</v>
      </c>
    </row>
    <row r="2160" spans="1:10" ht="24" customHeight="1">
      <c r="A2160" s="367" t="s">
        <v>12659</v>
      </c>
      <c r="B2160" s="368" t="s">
        <v>13616</v>
      </c>
      <c r="C2160" s="367" t="s">
        <v>9</v>
      </c>
      <c r="D2160" s="367" t="s">
        <v>2720</v>
      </c>
      <c r="E2160" s="517" t="s">
        <v>12661</v>
      </c>
      <c r="F2160" s="517"/>
      <c r="G2160" s="369" t="s">
        <v>19</v>
      </c>
      <c r="H2160" s="370">
        <v>1</v>
      </c>
      <c r="I2160" s="371">
        <v>0.03</v>
      </c>
      <c r="J2160" s="371">
        <v>0.03</v>
      </c>
    </row>
    <row r="2161" spans="1:10" ht="24" customHeight="1">
      <c r="A2161" s="377" t="s">
        <v>12664</v>
      </c>
      <c r="B2161" s="378" t="s">
        <v>13617</v>
      </c>
      <c r="C2161" s="377" t="s">
        <v>9</v>
      </c>
      <c r="D2161" s="377" t="s">
        <v>13618</v>
      </c>
      <c r="E2161" s="518" t="s">
        <v>12670</v>
      </c>
      <c r="F2161" s="518"/>
      <c r="G2161" s="379" t="s">
        <v>19</v>
      </c>
      <c r="H2161" s="380">
        <v>3.5999999999999999E-3</v>
      </c>
      <c r="I2161" s="381">
        <v>10.59</v>
      </c>
      <c r="J2161" s="381">
        <v>0.03</v>
      </c>
    </row>
    <row r="2162" spans="1:10" ht="25.5">
      <c r="A2162" s="382"/>
      <c r="B2162" s="382"/>
      <c r="C2162" s="382"/>
      <c r="D2162" s="382"/>
      <c r="E2162" s="382" t="s">
        <v>12679</v>
      </c>
      <c r="F2162" s="383">
        <v>1.6299000000000001E-2</v>
      </c>
      <c r="G2162" s="382" t="s">
        <v>12680</v>
      </c>
      <c r="H2162" s="383">
        <v>0.01</v>
      </c>
      <c r="I2162" s="382" t="s">
        <v>12681</v>
      </c>
      <c r="J2162" s="383">
        <v>0.03</v>
      </c>
    </row>
    <row r="2163" spans="1:10" ht="13.5" thickBot="1">
      <c r="A2163" s="382"/>
      <c r="B2163" s="382"/>
      <c r="C2163" s="382"/>
      <c r="D2163" s="382"/>
      <c r="E2163" s="382" t="s">
        <v>12682</v>
      </c>
      <c r="F2163" s="383">
        <v>0</v>
      </c>
      <c r="G2163" s="382"/>
      <c r="H2163" s="515" t="s">
        <v>12683</v>
      </c>
      <c r="I2163" s="515"/>
      <c r="J2163" s="383">
        <v>0.03</v>
      </c>
    </row>
    <row r="2164" spans="1:10" ht="0.95" customHeight="1" thickTop="1">
      <c r="A2164" s="384"/>
      <c r="B2164" s="384"/>
      <c r="C2164" s="384"/>
      <c r="D2164" s="384"/>
      <c r="E2164" s="384"/>
      <c r="F2164" s="384"/>
      <c r="G2164" s="384"/>
      <c r="H2164" s="384"/>
      <c r="I2164" s="384"/>
      <c r="J2164" s="384"/>
    </row>
    <row r="2165" spans="1:10" ht="18" customHeight="1">
      <c r="A2165" s="364"/>
      <c r="B2165" s="365" t="s">
        <v>12651</v>
      </c>
      <c r="C2165" s="364" t="s">
        <v>12652</v>
      </c>
      <c r="D2165" s="364" t="s">
        <v>12653</v>
      </c>
      <c r="E2165" s="516" t="s">
        <v>12654</v>
      </c>
      <c r="F2165" s="516"/>
      <c r="G2165" s="366" t="s">
        <v>12655</v>
      </c>
      <c r="H2165" s="365" t="s">
        <v>12656</v>
      </c>
      <c r="I2165" s="365" t="s">
        <v>12657</v>
      </c>
      <c r="J2165" s="365" t="s">
        <v>12658</v>
      </c>
    </row>
    <row r="2166" spans="1:10" ht="24" customHeight="1">
      <c r="A2166" s="367" t="s">
        <v>12659</v>
      </c>
      <c r="B2166" s="368" t="s">
        <v>13619</v>
      </c>
      <c r="C2166" s="367" t="s">
        <v>9</v>
      </c>
      <c r="D2166" s="367" t="s">
        <v>2721</v>
      </c>
      <c r="E2166" s="517" t="s">
        <v>12661</v>
      </c>
      <c r="F2166" s="517"/>
      <c r="G2166" s="369" t="s">
        <v>19</v>
      </c>
      <c r="H2166" s="370">
        <v>1</v>
      </c>
      <c r="I2166" s="371">
        <v>0.04</v>
      </c>
      <c r="J2166" s="371">
        <v>0.04</v>
      </c>
    </row>
    <row r="2167" spans="1:10" ht="24" customHeight="1">
      <c r="A2167" s="377" t="s">
        <v>12664</v>
      </c>
      <c r="B2167" s="378" t="s">
        <v>13620</v>
      </c>
      <c r="C2167" s="377" t="s">
        <v>9</v>
      </c>
      <c r="D2167" s="377" t="s">
        <v>13621</v>
      </c>
      <c r="E2167" s="518" t="s">
        <v>12670</v>
      </c>
      <c r="F2167" s="518"/>
      <c r="G2167" s="379" t="s">
        <v>19</v>
      </c>
      <c r="H2167" s="380">
        <v>3.5999999999999999E-3</v>
      </c>
      <c r="I2167" s="381">
        <v>11.23</v>
      </c>
      <c r="J2167" s="381">
        <v>0.04</v>
      </c>
    </row>
    <row r="2168" spans="1:10" ht="25.5">
      <c r="A2168" s="382"/>
      <c r="B2168" s="382"/>
      <c r="C2168" s="382"/>
      <c r="D2168" s="382"/>
      <c r="E2168" s="382" t="s">
        <v>12679</v>
      </c>
      <c r="F2168" s="383">
        <v>2.1732000000000001E-2</v>
      </c>
      <c r="G2168" s="382" t="s">
        <v>12680</v>
      </c>
      <c r="H2168" s="383">
        <v>0.02</v>
      </c>
      <c r="I2168" s="382" t="s">
        <v>12681</v>
      </c>
      <c r="J2168" s="383">
        <v>0.04</v>
      </c>
    </row>
    <row r="2169" spans="1:10" ht="13.5" thickBot="1">
      <c r="A2169" s="382"/>
      <c r="B2169" s="382"/>
      <c r="C2169" s="382"/>
      <c r="D2169" s="382"/>
      <c r="E2169" s="382" t="s">
        <v>12682</v>
      </c>
      <c r="F2169" s="383">
        <v>0.01</v>
      </c>
      <c r="G2169" s="382"/>
      <c r="H2169" s="515" t="s">
        <v>12683</v>
      </c>
      <c r="I2169" s="515"/>
      <c r="J2169" s="383">
        <v>0.05</v>
      </c>
    </row>
    <row r="2170" spans="1:10" ht="0.95" customHeight="1" thickTop="1">
      <c r="A2170" s="384"/>
      <c r="B2170" s="384"/>
      <c r="C2170" s="384"/>
      <c r="D2170" s="384"/>
      <c r="E2170" s="384"/>
      <c r="F2170" s="384"/>
      <c r="G2170" s="384"/>
      <c r="H2170" s="384"/>
      <c r="I2170" s="384"/>
      <c r="J2170" s="384"/>
    </row>
    <row r="2171" spans="1:10" ht="18" customHeight="1">
      <c r="A2171" s="364"/>
      <c r="B2171" s="365" t="s">
        <v>12651</v>
      </c>
      <c r="C2171" s="364" t="s">
        <v>12652</v>
      </c>
      <c r="D2171" s="364" t="s">
        <v>12653</v>
      </c>
      <c r="E2171" s="516" t="s">
        <v>12654</v>
      </c>
      <c r="F2171" s="516"/>
      <c r="G2171" s="366" t="s">
        <v>12655</v>
      </c>
      <c r="H2171" s="365" t="s">
        <v>12656</v>
      </c>
      <c r="I2171" s="365" t="s">
        <v>12657</v>
      </c>
      <c r="J2171" s="365" t="s">
        <v>12658</v>
      </c>
    </row>
    <row r="2172" spans="1:10" ht="24" customHeight="1">
      <c r="A2172" s="367" t="s">
        <v>12659</v>
      </c>
      <c r="B2172" s="368" t="s">
        <v>13622</v>
      </c>
      <c r="C2172" s="367" t="s">
        <v>9</v>
      </c>
      <c r="D2172" s="367" t="s">
        <v>2725</v>
      </c>
      <c r="E2172" s="517" t="s">
        <v>12661</v>
      </c>
      <c r="F2172" s="517"/>
      <c r="G2172" s="369" t="s">
        <v>19</v>
      </c>
      <c r="H2172" s="370">
        <v>1</v>
      </c>
      <c r="I2172" s="371">
        <v>0.15</v>
      </c>
      <c r="J2172" s="371">
        <v>0.15</v>
      </c>
    </row>
    <row r="2173" spans="1:10" ht="24" customHeight="1">
      <c r="A2173" s="377" t="s">
        <v>12664</v>
      </c>
      <c r="B2173" s="378" t="s">
        <v>13623</v>
      </c>
      <c r="C2173" s="377" t="s">
        <v>9</v>
      </c>
      <c r="D2173" s="377" t="s">
        <v>13624</v>
      </c>
      <c r="E2173" s="518" t="s">
        <v>12670</v>
      </c>
      <c r="F2173" s="518"/>
      <c r="G2173" s="379" t="s">
        <v>19</v>
      </c>
      <c r="H2173" s="380">
        <v>1.17E-2</v>
      </c>
      <c r="I2173" s="381">
        <v>13.15</v>
      </c>
      <c r="J2173" s="381">
        <v>0.15</v>
      </c>
    </row>
    <row r="2174" spans="1:10" ht="25.5">
      <c r="A2174" s="382"/>
      <c r="B2174" s="382"/>
      <c r="C2174" s="382"/>
      <c r="D2174" s="382"/>
      <c r="E2174" s="382" t="s">
        <v>12679</v>
      </c>
      <c r="F2174" s="383">
        <v>8.1495200000000004E-2</v>
      </c>
      <c r="G2174" s="382" t="s">
        <v>12680</v>
      </c>
      <c r="H2174" s="383">
        <v>7.0000000000000007E-2</v>
      </c>
      <c r="I2174" s="382" t="s">
        <v>12681</v>
      </c>
      <c r="J2174" s="383">
        <v>0.15</v>
      </c>
    </row>
    <row r="2175" spans="1:10" ht="13.5" thickBot="1">
      <c r="A2175" s="382"/>
      <c r="B2175" s="382"/>
      <c r="C2175" s="382"/>
      <c r="D2175" s="382"/>
      <c r="E2175" s="382" t="s">
        <v>12682</v>
      </c>
      <c r="F2175" s="383">
        <v>0.04</v>
      </c>
      <c r="G2175" s="382"/>
      <c r="H2175" s="515" t="s">
        <v>12683</v>
      </c>
      <c r="I2175" s="515"/>
      <c r="J2175" s="383">
        <v>0.19</v>
      </c>
    </row>
    <row r="2176" spans="1:10" ht="0.95" customHeight="1" thickTop="1">
      <c r="A2176" s="384"/>
      <c r="B2176" s="384"/>
      <c r="C2176" s="384"/>
      <c r="D2176" s="384"/>
      <c r="E2176" s="384"/>
      <c r="F2176" s="384"/>
      <c r="G2176" s="384"/>
      <c r="H2176" s="384"/>
      <c r="I2176" s="384"/>
      <c r="J2176" s="384"/>
    </row>
    <row r="2177" spans="1:10" ht="18" customHeight="1">
      <c r="A2177" s="364"/>
      <c r="B2177" s="365" t="s">
        <v>12651</v>
      </c>
      <c r="C2177" s="364" t="s">
        <v>12652</v>
      </c>
      <c r="D2177" s="364" t="s">
        <v>12653</v>
      </c>
      <c r="E2177" s="516" t="s">
        <v>12654</v>
      </c>
      <c r="F2177" s="516"/>
      <c r="G2177" s="366" t="s">
        <v>12655</v>
      </c>
      <c r="H2177" s="365" t="s">
        <v>12656</v>
      </c>
      <c r="I2177" s="365" t="s">
        <v>12657</v>
      </c>
      <c r="J2177" s="365" t="s">
        <v>12658</v>
      </c>
    </row>
    <row r="2178" spans="1:10" ht="36" customHeight="1">
      <c r="A2178" s="367" t="s">
        <v>12659</v>
      </c>
      <c r="B2178" s="368" t="s">
        <v>13625</v>
      </c>
      <c r="C2178" s="367" t="s">
        <v>9</v>
      </c>
      <c r="D2178" s="367" t="s">
        <v>2756</v>
      </c>
      <c r="E2178" s="517" t="s">
        <v>12661</v>
      </c>
      <c r="F2178" s="517"/>
      <c r="G2178" s="369" t="s">
        <v>19</v>
      </c>
      <c r="H2178" s="370">
        <v>1</v>
      </c>
      <c r="I2178" s="371">
        <v>0.05</v>
      </c>
      <c r="J2178" s="371">
        <v>0.05</v>
      </c>
    </row>
    <row r="2179" spans="1:10" ht="24" customHeight="1">
      <c r="A2179" s="377" t="s">
        <v>12664</v>
      </c>
      <c r="B2179" s="378" t="s">
        <v>13626</v>
      </c>
      <c r="C2179" s="377" t="s">
        <v>9</v>
      </c>
      <c r="D2179" s="377" t="s">
        <v>13627</v>
      </c>
      <c r="E2179" s="518" t="s">
        <v>12670</v>
      </c>
      <c r="F2179" s="518"/>
      <c r="G2179" s="379" t="s">
        <v>19</v>
      </c>
      <c r="H2179" s="380">
        <v>5.8999999999999999E-3</v>
      </c>
      <c r="I2179" s="381">
        <v>9.76</v>
      </c>
      <c r="J2179" s="381">
        <v>0.05</v>
      </c>
    </row>
    <row r="2180" spans="1:10" ht="25.5">
      <c r="A2180" s="382"/>
      <c r="B2180" s="382"/>
      <c r="C2180" s="382"/>
      <c r="D2180" s="382"/>
      <c r="E2180" s="382" t="s">
        <v>12679</v>
      </c>
      <c r="F2180" s="383">
        <v>2.7165100000000001E-2</v>
      </c>
      <c r="G2180" s="382" t="s">
        <v>12680</v>
      </c>
      <c r="H2180" s="383">
        <v>0.02</v>
      </c>
      <c r="I2180" s="382" t="s">
        <v>12681</v>
      </c>
      <c r="J2180" s="383">
        <v>0.05</v>
      </c>
    </row>
    <row r="2181" spans="1:10" ht="13.5" thickBot="1">
      <c r="A2181" s="382"/>
      <c r="B2181" s="382"/>
      <c r="C2181" s="382"/>
      <c r="D2181" s="382"/>
      <c r="E2181" s="382" t="s">
        <v>12682</v>
      </c>
      <c r="F2181" s="383">
        <v>0.01</v>
      </c>
      <c r="G2181" s="382"/>
      <c r="H2181" s="515" t="s">
        <v>12683</v>
      </c>
      <c r="I2181" s="515"/>
      <c r="J2181" s="383">
        <v>0.06</v>
      </c>
    </row>
    <row r="2182" spans="1:10" ht="0.95" customHeight="1" thickTop="1">
      <c r="A2182" s="384"/>
      <c r="B2182" s="384"/>
      <c r="C2182" s="384"/>
      <c r="D2182" s="384"/>
      <c r="E2182" s="384"/>
      <c r="F2182" s="384"/>
      <c r="G2182" s="384"/>
      <c r="H2182" s="384"/>
      <c r="I2182" s="384"/>
      <c r="J2182" s="384"/>
    </row>
    <row r="2183" spans="1:10" ht="18" customHeight="1">
      <c r="A2183" s="364"/>
      <c r="B2183" s="365" t="s">
        <v>12651</v>
      </c>
      <c r="C2183" s="364" t="s">
        <v>12652</v>
      </c>
      <c r="D2183" s="364" t="s">
        <v>12653</v>
      </c>
      <c r="E2183" s="516" t="s">
        <v>12654</v>
      </c>
      <c r="F2183" s="516"/>
      <c r="G2183" s="366" t="s">
        <v>12655</v>
      </c>
      <c r="H2183" s="365" t="s">
        <v>12656</v>
      </c>
      <c r="I2183" s="365" t="s">
        <v>12657</v>
      </c>
      <c r="J2183" s="365" t="s">
        <v>12658</v>
      </c>
    </row>
    <row r="2184" spans="1:10" ht="24" customHeight="1">
      <c r="A2184" s="367" t="s">
        <v>12659</v>
      </c>
      <c r="B2184" s="368" t="s">
        <v>13628</v>
      </c>
      <c r="C2184" s="367" t="s">
        <v>9</v>
      </c>
      <c r="D2184" s="367" t="s">
        <v>2730</v>
      </c>
      <c r="E2184" s="517" t="s">
        <v>12661</v>
      </c>
      <c r="F2184" s="517"/>
      <c r="G2184" s="369" t="s">
        <v>19</v>
      </c>
      <c r="H2184" s="370">
        <v>1</v>
      </c>
      <c r="I2184" s="371">
        <v>0.11</v>
      </c>
      <c r="J2184" s="371">
        <v>0.11</v>
      </c>
    </row>
    <row r="2185" spans="1:10" ht="24" customHeight="1">
      <c r="A2185" s="377" t="s">
        <v>12664</v>
      </c>
      <c r="B2185" s="378" t="s">
        <v>13629</v>
      </c>
      <c r="C2185" s="377" t="s">
        <v>9</v>
      </c>
      <c r="D2185" s="377" t="s">
        <v>13630</v>
      </c>
      <c r="E2185" s="518" t="s">
        <v>12670</v>
      </c>
      <c r="F2185" s="518"/>
      <c r="G2185" s="379" t="s">
        <v>19</v>
      </c>
      <c r="H2185" s="380">
        <v>8.2000000000000007E-3</v>
      </c>
      <c r="I2185" s="381">
        <v>13.66</v>
      </c>
      <c r="J2185" s="381">
        <v>0.11</v>
      </c>
    </row>
    <row r="2186" spans="1:10" ht="25.5">
      <c r="A2186" s="382"/>
      <c r="B2186" s="382"/>
      <c r="C2186" s="382"/>
      <c r="D2186" s="382"/>
      <c r="E2186" s="382" t="s">
        <v>12679</v>
      </c>
      <c r="F2186" s="383">
        <v>5.97631E-2</v>
      </c>
      <c r="G2186" s="382" t="s">
        <v>12680</v>
      </c>
      <c r="H2186" s="383">
        <v>0.05</v>
      </c>
      <c r="I2186" s="382" t="s">
        <v>12681</v>
      </c>
      <c r="J2186" s="383">
        <v>0.11</v>
      </c>
    </row>
    <row r="2187" spans="1:10" ht="13.5" thickBot="1">
      <c r="A2187" s="382"/>
      <c r="B2187" s="382"/>
      <c r="C2187" s="382"/>
      <c r="D2187" s="382"/>
      <c r="E2187" s="382" t="s">
        <v>12682</v>
      </c>
      <c r="F2187" s="383">
        <v>0.03</v>
      </c>
      <c r="G2187" s="382"/>
      <c r="H2187" s="515" t="s">
        <v>12683</v>
      </c>
      <c r="I2187" s="515"/>
      <c r="J2187" s="383">
        <v>0.14000000000000001</v>
      </c>
    </row>
    <row r="2188" spans="1:10" ht="0.95" customHeight="1" thickTop="1">
      <c r="A2188" s="384"/>
      <c r="B2188" s="384"/>
      <c r="C2188" s="384"/>
      <c r="D2188" s="384"/>
      <c r="E2188" s="384"/>
      <c r="F2188" s="384"/>
      <c r="G2188" s="384"/>
      <c r="H2188" s="384"/>
      <c r="I2188" s="384"/>
      <c r="J2188" s="384"/>
    </row>
    <row r="2189" spans="1:10" ht="18" customHeight="1">
      <c r="A2189" s="364"/>
      <c r="B2189" s="365" t="s">
        <v>12651</v>
      </c>
      <c r="C2189" s="364" t="s">
        <v>12652</v>
      </c>
      <c r="D2189" s="364" t="s">
        <v>12653</v>
      </c>
      <c r="E2189" s="516" t="s">
        <v>12654</v>
      </c>
      <c r="F2189" s="516"/>
      <c r="G2189" s="366" t="s">
        <v>12655</v>
      </c>
      <c r="H2189" s="365" t="s">
        <v>12656</v>
      </c>
      <c r="I2189" s="365" t="s">
        <v>12657</v>
      </c>
      <c r="J2189" s="365" t="s">
        <v>12658</v>
      </c>
    </row>
    <row r="2190" spans="1:10" ht="24" customHeight="1">
      <c r="A2190" s="367" t="s">
        <v>12659</v>
      </c>
      <c r="B2190" s="368" t="s">
        <v>13631</v>
      </c>
      <c r="C2190" s="367" t="s">
        <v>9</v>
      </c>
      <c r="D2190" s="367" t="s">
        <v>2731</v>
      </c>
      <c r="E2190" s="517" t="s">
        <v>12661</v>
      </c>
      <c r="F2190" s="517"/>
      <c r="G2190" s="369" t="s">
        <v>19</v>
      </c>
      <c r="H2190" s="370">
        <v>1</v>
      </c>
      <c r="I2190" s="371">
        <v>0.11</v>
      </c>
      <c r="J2190" s="371">
        <v>0.11</v>
      </c>
    </row>
    <row r="2191" spans="1:10" ht="24" customHeight="1">
      <c r="A2191" s="377" t="s">
        <v>12664</v>
      </c>
      <c r="B2191" s="378" t="s">
        <v>13632</v>
      </c>
      <c r="C2191" s="377" t="s">
        <v>9</v>
      </c>
      <c r="D2191" s="377" t="s">
        <v>13633</v>
      </c>
      <c r="E2191" s="518" t="s">
        <v>12670</v>
      </c>
      <c r="F2191" s="518"/>
      <c r="G2191" s="379" t="s">
        <v>19</v>
      </c>
      <c r="H2191" s="380">
        <v>1.17E-2</v>
      </c>
      <c r="I2191" s="381">
        <v>9.82</v>
      </c>
      <c r="J2191" s="381">
        <v>0.11</v>
      </c>
    </row>
    <row r="2192" spans="1:10" ht="25.5">
      <c r="A2192" s="382"/>
      <c r="B2192" s="382"/>
      <c r="C2192" s="382"/>
      <c r="D2192" s="382"/>
      <c r="E2192" s="382" t="s">
        <v>12679</v>
      </c>
      <c r="F2192" s="383">
        <v>5.97631E-2</v>
      </c>
      <c r="G2192" s="382" t="s">
        <v>12680</v>
      </c>
      <c r="H2192" s="383">
        <v>0.05</v>
      </c>
      <c r="I2192" s="382" t="s">
        <v>12681</v>
      </c>
      <c r="J2192" s="383">
        <v>0.11</v>
      </c>
    </row>
    <row r="2193" spans="1:10" ht="13.5" thickBot="1">
      <c r="A2193" s="382"/>
      <c r="B2193" s="382"/>
      <c r="C2193" s="382"/>
      <c r="D2193" s="382"/>
      <c r="E2193" s="382" t="s">
        <v>12682</v>
      </c>
      <c r="F2193" s="383">
        <v>0.03</v>
      </c>
      <c r="G2193" s="382"/>
      <c r="H2193" s="515" t="s">
        <v>12683</v>
      </c>
      <c r="I2193" s="515"/>
      <c r="J2193" s="383">
        <v>0.14000000000000001</v>
      </c>
    </row>
    <row r="2194" spans="1:10" ht="0.95" customHeight="1" thickTop="1">
      <c r="A2194" s="384"/>
      <c r="B2194" s="384"/>
      <c r="C2194" s="384"/>
      <c r="D2194" s="384"/>
      <c r="E2194" s="384"/>
      <c r="F2194" s="384"/>
      <c r="G2194" s="384"/>
      <c r="H2194" s="384"/>
      <c r="I2194" s="384"/>
      <c r="J2194" s="384"/>
    </row>
    <row r="2195" spans="1:10" ht="18" customHeight="1">
      <c r="A2195" s="364"/>
      <c r="B2195" s="365" t="s">
        <v>12651</v>
      </c>
      <c r="C2195" s="364" t="s">
        <v>12652</v>
      </c>
      <c r="D2195" s="364" t="s">
        <v>12653</v>
      </c>
      <c r="E2195" s="516" t="s">
        <v>12654</v>
      </c>
      <c r="F2195" s="516"/>
      <c r="G2195" s="366" t="s">
        <v>12655</v>
      </c>
      <c r="H2195" s="365" t="s">
        <v>12656</v>
      </c>
      <c r="I2195" s="365" t="s">
        <v>12657</v>
      </c>
      <c r="J2195" s="365" t="s">
        <v>12658</v>
      </c>
    </row>
    <row r="2196" spans="1:10" ht="24" customHeight="1">
      <c r="A2196" s="367" t="s">
        <v>12659</v>
      </c>
      <c r="B2196" s="368" t="s">
        <v>13634</v>
      </c>
      <c r="C2196" s="367" t="s">
        <v>9</v>
      </c>
      <c r="D2196" s="367" t="s">
        <v>2732</v>
      </c>
      <c r="E2196" s="517" t="s">
        <v>12661</v>
      </c>
      <c r="F2196" s="517"/>
      <c r="G2196" s="369" t="s">
        <v>19</v>
      </c>
      <c r="H2196" s="370">
        <v>1</v>
      </c>
      <c r="I2196" s="371">
        <v>0.11</v>
      </c>
      <c r="J2196" s="371">
        <v>0.11</v>
      </c>
    </row>
    <row r="2197" spans="1:10" ht="24" customHeight="1">
      <c r="A2197" s="377" t="s">
        <v>12664</v>
      </c>
      <c r="B2197" s="378" t="s">
        <v>13635</v>
      </c>
      <c r="C2197" s="377" t="s">
        <v>9</v>
      </c>
      <c r="D2197" s="377" t="s">
        <v>13636</v>
      </c>
      <c r="E2197" s="518" t="s">
        <v>12670</v>
      </c>
      <c r="F2197" s="518"/>
      <c r="G2197" s="379" t="s">
        <v>19</v>
      </c>
      <c r="H2197" s="380">
        <v>1.17E-2</v>
      </c>
      <c r="I2197" s="381">
        <v>9.8699999999999992</v>
      </c>
      <c r="J2197" s="381">
        <v>0.11</v>
      </c>
    </row>
    <row r="2198" spans="1:10" ht="25.5">
      <c r="A2198" s="382"/>
      <c r="B2198" s="382"/>
      <c r="C2198" s="382"/>
      <c r="D2198" s="382"/>
      <c r="E2198" s="382" t="s">
        <v>12679</v>
      </c>
      <c r="F2198" s="383">
        <v>5.97631E-2</v>
      </c>
      <c r="G2198" s="382" t="s">
        <v>12680</v>
      </c>
      <c r="H2198" s="383">
        <v>0.05</v>
      </c>
      <c r="I2198" s="382" t="s">
        <v>12681</v>
      </c>
      <c r="J2198" s="383">
        <v>0.11</v>
      </c>
    </row>
    <row r="2199" spans="1:10" ht="13.5" thickBot="1">
      <c r="A2199" s="382"/>
      <c r="B2199" s="382"/>
      <c r="C2199" s="382"/>
      <c r="D2199" s="382"/>
      <c r="E2199" s="382" t="s">
        <v>12682</v>
      </c>
      <c r="F2199" s="383">
        <v>0.03</v>
      </c>
      <c r="G2199" s="382"/>
      <c r="H2199" s="515" t="s">
        <v>12683</v>
      </c>
      <c r="I2199" s="515"/>
      <c r="J2199" s="383">
        <v>0.14000000000000001</v>
      </c>
    </row>
    <row r="2200" spans="1:10" ht="0.95" customHeight="1" thickTop="1">
      <c r="A2200" s="384"/>
      <c r="B2200" s="384"/>
      <c r="C2200" s="384"/>
      <c r="D2200" s="384"/>
      <c r="E2200" s="384"/>
      <c r="F2200" s="384"/>
      <c r="G2200" s="384"/>
      <c r="H2200" s="384"/>
      <c r="I2200" s="384"/>
      <c r="J2200" s="384"/>
    </row>
    <row r="2201" spans="1:10" ht="18" customHeight="1">
      <c r="A2201" s="364"/>
      <c r="B2201" s="365" t="s">
        <v>12651</v>
      </c>
      <c r="C2201" s="364" t="s">
        <v>12652</v>
      </c>
      <c r="D2201" s="364" t="s">
        <v>12653</v>
      </c>
      <c r="E2201" s="516" t="s">
        <v>12654</v>
      </c>
      <c r="F2201" s="516"/>
      <c r="G2201" s="366" t="s">
        <v>12655</v>
      </c>
      <c r="H2201" s="365" t="s">
        <v>12656</v>
      </c>
      <c r="I2201" s="365" t="s">
        <v>12657</v>
      </c>
      <c r="J2201" s="365" t="s">
        <v>12658</v>
      </c>
    </row>
    <row r="2202" spans="1:10" ht="24" customHeight="1">
      <c r="A2202" s="367" t="s">
        <v>12659</v>
      </c>
      <c r="B2202" s="368" t="s">
        <v>13637</v>
      </c>
      <c r="C2202" s="367" t="s">
        <v>9</v>
      </c>
      <c r="D2202" s="367" t="s">
        <v>2734</v>
      </c>
      <c r="E2202" s="517" t="s">
        <v>12661</v>
      </c>
      <c r="F2202" s="517"/>
      <c r="G2202" s="369" t="s">
        <v>19</v>
      </c>
      <c r="H2202" s="370">
        <v>1</v>
      </c>
      <c r="I2202" s="371">
        <v>0.04</v>
      </c>
      <c r="J2202" s="371">
        <v>0.04</v>
      </c>
    </row>
    <row r="2203" spans="1:10" ht="24" customHeight="1">
      <c r="A2203" s="377" t="s">
        <v>12664</v>
      </c>
      <c r="B2203" s="378" t="s">
        <v>13638</v>
      </c>
      <c r="C2203" s="377" t="s">
        <v>9</v>
      </c>
      <c r="D2203" s="377" t="s">
        <v>13639</v>
      </c>
      <c r="E2203" s="518" t="s">
        <v>12670</v>
      </c>
      <c r="F2203" s="518"/>
      <c r="G2203" s="379" t="s">
        <v>19</v>
      </c>
      <c r="H2203" s="380">
        <v>5.8999999999999999E-3</v>
      </c>
      <c r="I2203" s="381">
        <v>8.1999999999999993</v>
      </c>
      <c r="J2203" s="381">
        <v>0.04</v>
      </c>
    </row>
    <row r="2204" spans="1:10" ht="25.5">
      <c r="A2204" s="382"/>
      <c r="B2204" s="382"/>
      <c r="C2204" s="382"/>
      <c r="D2204" s="382"/>
      <c r="E2204" s="382" t="s">
        <v>12679</v>
      </c>
      <c r="F2204" s="383">
        <v>2.1732000000000001E-2</v>
      </c>
      <c r="G2204" s="382" t="s">
        <v>12680</v>
      </c>
      <c r="H2204" s="383">
        <v>0.02</v>
      </c>
      <c r="I2204" s="382" t="s">
        <v>12681</v>
      </c>
      <c r="J2204" s="383">
        <v>0.04</v>
      </c>
    </row>
    <row r="2205" spans="1:10" ht="13.5" thickBot="1">
      <c r="A2205" s="382"/>
      <c r="B2205" s="382"/>
      <c r="C2205" s="382"/>
      <c r="D2205" s="382"/>
      <c r="E2205" s="382" t="s">
        <v>12682</v>
      </c>
      <c r="F2205" s="383">
        <v>0.01</v>
      </c>
      <c r="G2205" s="382"/>
      <c r="H2205" s="515" t="s">
        <v>12683</v>
      </c>
      <c r="I2205" s="515"/>
      <c r="J2205" s="383">
        <v>0.05</v>
      </c>
    </row>
    <row r="2206" spans="1:10" ht="0.95" customHeight="1" thickTop="1">
      <c r="A2206" s="384"/>
      <c r="B2206" s="384"/>
      <c r="C2206" s="384"/>
      <c r="D2206" s="384"/>
      <c r="E2206" s="384"/>
      <c r="F2206" s="384"/>
      <c r="G2206" s="384"/>
      <c r="H2206" s="384"/>
      <c r="I2206" s="384"/>
      <c r="J2206" s="384"/>
    </row>
    <row r="2207" spans="1:10" ht="18" customHeight="1">
      <c r="A2207" s="364"/>
      <c r="B2207" s="365" t="s">
        <v>12651</v>
      </c>
      <c r="C2207" s="364" t="s">
        <v>12652</v>
      </c>
      <c r="D2207" s="364" t="s">
        <v>12653</v>
      </c>
      <c r="E2207" s="516" t="s">
        <v>12654</v>
      </c>
      <c r="F2207" s="516"/>
      <c r="G2207" s="366" t="s">
        <v>12655</v>
      </c>
      <c r="H2207" s="365" t="s">
        <v>12656</v>
      </c>
      <c r="I2207" s="365" t="s">
        <v>12657</v>
      </c>
      <c r="J2207" s="365" t="s">
        <v>12658</v>
      </c>
    </row>
    <row r="2208" spans="1:10" ht="24" customHeight="1">
      <c r="A2208" s="367" t="s">
        <v>12659</v>
      </c>
      <c r="B2208" s="368" t="s">
        <v>13640</v>
      </c>
      <c r="C2208" s="367" t="s">
        <v>9</v>
      </c>
      <c r="D2208" s="367" t="s">
        <v>2733</v>
      </c>
      <c r="E2208" s="517" t="s">
        <v>12661</v>
      </c>
      <c r="F2208" s="517"/>
      <c r="G2208" s="369" t="s">
        <v>19</v>
      </c>
      <c r="H2208" s="370">
        <v>1</v>
      </c>
      <c r="I2208" s="371">
        <v>0.08</v>
      </c>
      <c r="J2208" s="371">
        <v>0.08</v>
      </c>
    </row>
    <row r="2209" spans="1:10" ht="24" customHeight="1">
      <c r="A2209" s="377" t="s">
        <v>12664</v>
      </c>
      <c r="B2209" s="378" t="s">
        <v>13641</v>
      </c>
      <c r="C2209" s="377" t="s">
        <v>9</v>
      </c>
      <c r="D2209" s="377" t="s">
        <v>13642</v>
      </c>
      <c r="E2209" s="518" t="s">
        <v>12670</v>
      </c>
      <c r="F2209" s="518"/>
      <c r="G2209" s="379" t="s">
        <v>19</v>
      </c>
      <c r="H2209" s="380">
        <v>8.2000000000000007E-3</v>
      </c>
      <c r="I2209" s="381">
        <v>10.4</v>
      </c>
      <c r="J2209" s="381">
        <v>0.08</v>
      </c>
    </row>
    <row r="2210" spans="1:10" ht="25.5">
      <c r="A2210" s="382"/>
      <c r="B2210" s="382"/>
      <c r="C2210" s="382"/>
      <c r="D2210" s="382"/>
      <c r="E2210" s="382" t="s">
        <v>12679</v>
      </c>
      <c r="F2210" s="383">
        <v>4.3464099999999999E-2</v>
      </c>
      <c r="G2210" s="382" t="s">
        <v>12680</v>
      </c>
      <c r="H2210" s="383">
        <v>0.04</v>
      </c>
      <c r="I2210" s="382" t="s">
        <v>12681</v>
      </c>
      <c r="J2210" s="383">
        <v>0.08</v>
      </c>
    </row>
    <row r="2211" spans="1:10" ht="13.5" thickBot="1">
      <c r="A2211" s="382"/>
      <c r="B2211" s="382"/>
      <c r="C2211" s="382"/>
      <c r="D2211" s="382"/>
      <c r="E2211" s="382" t="s">
        <v>12682</v>
      </c>
      <c r="F2211" s="383">
        <v>0.02</v>
      </c>
      <c r="G2211" s="382"/>
      <c r="H2211" s="515" t="s">
        <v>12683</v>
      </c>
      <c r="I2211" s="515"/>
      <c r="J2211" s="383">
        <v>0.1</v>
      </c>
    </row>
    <row r="2212" spans="1:10" ht="0.95" customHeight="1" thickTop="1">
      <c r="A2212" s="384"/>
      <c r="B2212" s="384"/>
      <c r="C2212" s="384"/>
      <c r="D2212" s="384"/>
      <c r="E2212" s="384"/>
      <c r="F2212" s="384"/>
      <c r="G2212" s="384"/>
      <c r="H2212" s="384"/>
      <c r="I2212" s="384"/>
      <c r="J2212" s="384"/>
    </row>
    <row r="2213" spans="1:10" ht="18" customHeight="1">
      <c r="A2213" s="364"/>
      <c r="B2213" s="365" t="s">
        <v>12651</v>
      </c>
      <c r="C2213" s="364" t="s">
        <v>12652</v>
      </c>
      <c r="D2213" s="364" t="s">
        <v>12653</v>
      </c>
      <c r="E2213" s="516" t="s">
        <v>12654</v>
      </c>
      <c r="F2213" s="516"/>
      <c r="G2213" s="366" t="s">
        <v>12655</v>
      </c>
      <c r="H2213" s="365" t="s">
        <v>12656</v>
      </c>
      <c r="I2213" s="365" t="s">
        <v>12657</v>
      </c>
      <c r="J2213" s="365" t="s">
        <v>12658</v>
      </c>
    </row>
    <row r="2214" spans="1:10" ht="24" customHeight="1">
      <c r="A2214" s="367" t="s">
        <v>12659</v>
      </c>
      <c r="B2214" s="368" t="s">
        <v>13643</v>
      </c>
      <c r="C2214" s="367" t="s">
        <v>9</v>
      </c>
      <c r="D2214" s="367" t="s">
        <v>551</v>
      </c>
      <c r="E2214" s="517" t="s">
        <v>12661</v>
      </c>
      <c r="F2214" s="517"/>
      <c r="G2214" s="369" t="s">
        <v>19</v>
      </c>
      <c r="H2214" s="370">
        <v>1</v>
      </c>
      <c r="I2214" s="371">
        <v>0.2</v>
      </c>
      <c r="J2214" s="371">
        <v>0.2</v>
      </c>
    </row>
    <row r="2215" spans="1:10" ht="24" customHeight="1">
      <c r="A2215" s="377" t="s">
        <v>12664</v>
      </c>
      <c r="B2215" s="378" t="s">
        <v>13644</v>
      </c>
      <c r="C2215" s="377" t="s">
        <v>9</v>
      </c>
      <c r="D2215" s="377" t="s">
        <v>13645</v>
      </c>
      <c r="E2215" s="518" t="s">
        <v>12670</v>
      </c>
      <c r="F2215" s="518"/>
      <c r="G2215" s="379" t="s">
        <v>19</v>
      </c>
      <c r="H2215" s="380">
        <v>1.5100000000000001E-2</v>
      </c>
      <c r="I2215" s="381">
        <v>13.66</v>
      </c>
      <c r="J2215" s="381">
        <v>0.2</v>
      </c>
    </row>
    <row r="2216" spans="1:10" ht="25.5">
      <c r="A2216" s="382"/>
      <c r="B2216" s="382"/>
      <c r="C2216" s="382"/>
      <c r="D2216" s="382"/>
      <c r="E2216" s="382" t="s">
        <v>12679</v>
      </c>
      <c r="F2216" s="383">
        <v>0.1086602</v>
      </c>
      <c r="G2216" s="382" t="s">
        <v>12680</v>
      </c>
      <c r="H2216" s="383">
        <v>0.09</v>
      </c>
      <c r="I2216" s="382" t="s">
        <v>12681</v>
      </c>
      <c r="J2216" s="383">
        <v>0.2</v>
      </c>
    </row>
    <row r="2217" spans="1:10" ht="13.5" thickBot="1">
      <c r="A2217" s="382"/>
      <c r="B2217" s="382"/>
      <c r="C2217" s="382"/>
      <c r="D2217" s="382"/>
      <c r="E2217" s="382" t="s">
        <v>12682</v>
      </c>
      <c r="F2217" s="383">
        <v>0.05</v>
      </c>
      <c r="G2217" s="382"/>
      <c r="H2217" s="515" t="s">
        <v>12683</v>
      </c>
      <c r="I2217" s="515"/>
      <c r="J2217" s="383">
        <v>0.25</v>
      </c>
    </row>
    <row r="2218" spans="1:10" ht="0.95" customHeight="1" thickTop="1">
      <c r="A2218" s="384"/>
      <c r="B2218" s="384"/>
      <c r="C2218" s="384"/>
      <c r="D2218" s="384"/>
      <c r="E2218" s="384"/>
      <c r="F2218" s="384"/>
      <c r="G2218" s="384"/>
      <c r="H2218" s="384"/>
      <c r="I2218" s="384"/>
      <c r="J2218" s="384"/>
    </row>
    <row r="2219" spans="1:10" ht="18" customHeight="1">
      <c r="A2219" s="364"/>
      <c r="B2219" s="365" t="s">
        <v>12651</v>
      </c>
      <c r="C2219" s="364" t="s">
        <v>12652</v>
      </c>
      <c r="D2219" s="364" t="s">
        <v>12653</v>
      </c>
      <c r="E2219" s="516" t="s">
        <v>12654</v>
      </c>
      <c r="F2219" s="516"/>
      <c r="G2219" s="366" t="s">
        <v>12655</v>
      </c>
      <c r="H2219" s="365" t="s">
        <v>12656</v>
      </c>
      <c r="I2219" s="365" t="s">
        <v>12657</v>
      </c>
      <c r="J2219" s="365" t="s">
        <v>12658</v>
      </c>
    </row>
    <row r="2220" spans="1:10" ht="24" customHeight="1">
      <c r="A2220" s="367" t="s">
        <v>12659</v>
      </c>
      <c r="B2220" s="368" t="s">
        <v>13646</v>
      </c>
      <c r="C2220" s="367" t="s">
        <v>9</v>
      </c>
      <c r="D2220" s="367" t="s">
        <v>552</v>
      </c>
      <c r="E2220" s="517" t="s">
        <v>12661</v>
      </c>
      <c r="F2220" s="517"/>
      <c r="G2220" s="369" t="s">
        <v>19</v>
      </c>
      <c r="H2220" s="370">
        <v>1</v>
      </c>
      <c r="I2220" s="371">
        <v>0.14000000000000001</v>
      </c>
      <c r="J2220" s="371">
        <v>0.14000000000000001</v>
      </c>
    </row>
    <row r="2221" spans="1:10" ht="24" customHeight="1">
      <c r="A2221" s="377" t="s">
        <v>12664</v>
      </c>
      <c r="B2221" s="378" t="s">
        <v>13647</v>
      </c>
      <c r="C2221" s="377" t="s">
        <v>9</v>
      </c>
      <c r="D2221" s="377" t="s">
        <v>13648</v>
      </c>
      <c r="E2221" s="518" t="s">
        <v>12670</v>
      </c>
      <c r="F2221" s="518"/>
      <c r="G2221" s="379" t="s">
        <v>19</v>
      </c>
      <c r="H2221" s="380">
        <v>1.0500000000000001E-2</v>
      </c>
      <c r="I2221" s="381">
        <v>13.66</v>
      </c>
      <c r="J2221" s="381">
        <v>0.14000000000000001</v>
      </c>
    </row>
    <row r="2222" spans="1:10" ht="25.5">
      <c r="A2222" s="382"/>
      <c r="B2222" s="382"/>
      <c r="C2222" s="382"/>
      <c r="D2222" s="382"/>
      <c r="E2222" s="382" t="s">
        <v>12679</v>
      </c>
      <c r="F2222" s="383">
        <v>7.6062199999999996E-2</v>
      </c>
      <c r="G2222" s="382" t="s">
        <v>12680</v>
      </c>
      <c r="H2222" s="383">
        <v>0.06</v>
      </c>
      <c r="I2222" s="382" t="s">
        <v>12681</v>
      </c>
      <c r="J2222" s="383">
        <v>0.14000000000000001</v>
      </c>
    </row>
    <row r="2223" spans="1:10" ht="13.5" thickBot="1">
      <c r="A2223" s="382"/>
      <c r="B2223" s="382"/>
      <c r="C2223" s="382"/>
      <c r="D2223" s="382"/>
      <c r="E2223" s="382" t="s">
        <v>12682</v>
      </c>
      <c r="F2223" s="383">
        <v>0.03</v>
      </c>
      <c r="G2223" s="382"/>
      <c r="H2223" s="515" t="s">
        <v>12683</v>
      </c>
      <c r="I2223" s="515"/>
      <c r="J2223" s="383">
        <v>0.17</v>
      </c>
    </row>
    <row r="2224" spans="1:10" ht="0.95" customHeight="1" thickTop="1">
      <c r="A2224" s="384"/>
      <c r="B2224" s="384"/>
      <c r="C2224" s="384"/>
      <c r="D2224" s="384"/>
      <c r="E2224" s="384"/>
      <c r="F2224" s="384"/>
      <c r="G2224" s="384"/>
      <c r="H2224" s="384"/>
      <c r="I2224" s="384"/>
      <c r="J2224" s="384"/>
    </row>
    <row r="2225" spans="1:10" ht="18" customHeight="1">
      <c r="A2225" s="364"/>
      <c r="B2225" s="365" t="s">
        <v>12651</v>
      </c>
      <c r="C2225" s="364" t="s">
        <v>12652</v>
      </c>
      <c r="D2225" s="364" t="s">
        <v>12653</v>
      </c>
      <c r="E2225" s="516" t="s">
        <v>12654</v>
      </c>
      <c r="F2225" s="516"/>
      <c r="G2225" s="366" t="s">
        <v>12655</v>
      </c>
      <c r="H2225" s="365" t="s">
        <v>12656</v>
      </c>
      <c r="I2225" s="365" t="s">
        <v>12657</v>
      </c>
      <c r="J2225" s="365" t="s">
        <v>12658</v>
      </c>
    </row>
    <row r="2226" spans="1:10" ht="24" customHeight="1">
      <c r="A2226" s="367" t="s">
        <v>12659</v>
      </c>
      <c r="B2226" s="368" t="s">
        <v>13649</v>
      </c>
      <c r="C2226" s="367" t="s">
        <v>9</v>
      </c>
      <c r="D2226" s="367" t="s">
        <v>554</v>
      </c>
      <c r="E2226" s="517" t="s">
        <v>12661</v>
      </c>
      <c r="F2226" s="517"/>
      <c r="G2226" s="369" t="s">
        <v>19</v>
      </c>
      <c r="H2226" s="370">
        <v>1</v>
      </c>
      <c r="I2226" s="371">
        <v>0.15</v>
      </c>
      <c r="J2226" s="371">
        <v>0.15</v>
      </c>
    </row>
    <row r="2227" spans="1:10" ht="24" customHeight="1">
      <c r="A2227" s="377" t="s">
        <v>12664</v>
      </c>
      <c r="B2227" s="378" t="s">
        <v>13650</v>
      </c>
      <c r="C2227" s="377" t="s">
        <v>9</v>
      </c>
      <c r="D2227" s="377" t="s">
        <v>13651</v>
      </c>
      <c r="E2227" s="518" t="s">
        <v>12670</v>
      </c>
      <c r="F2227" s="518"/>
      <c r="G2227" s="379" t="s">
        <v>19</v>
      </c>
      <c r="H2227" s="380">
        <v>1.5100000000000001E-2</v>
      </c>
      <c r="I2227" s="381">
        <v>10.17</v>
      </c>
      <c r="J2227" s="381">
        <v>0.15</v>
      </c>
    </row>
    <row r="2228" spans="1:10" ht="25.5">
      <c r="A2228" s="382"/>
      <c r="B2228" s="382"/>
      <c r="C2228" s="382"/>
      <c r="D2228" s="382"/>
      <c r="E2228" s="382" t="s">
        <v>12679</v>
      </c>
      <c r="F2228" s="383">
        <v>8.1495200000000004E-2</v>
      </c>
      <c r="G2228" s="382" t="s">
        <v>12680</v>
      </c>
      <c r="H2228" s="383">
        <v>7.0000000000000007E-2</v>
      </c>
      <c r="I2228" s="382" t="s">
        <v>12681</v>
      </c>
      <c r="J2228" s="383">
        <v>0.15</v>
      </c>
    </row>
    <row r="2229" spans="1:10" ht="13.5" thickBot="1">
      <c r="A2229" s="382"/>
      <c r="B2229" s="382"/>
      <c r="C2229" s="382"/>
      <c r="D2229" s="382"/>
      <c r="E2229" s="382" t="s">
        <v>12682</v>
      </c>
      <c r="F2229" s="383">
        <v>0.04</v>
      </c>
      <c r="G2229" s="382"/>
      <c r="H2229" s="515" t="s">
        <v>12683</v>
      </c>
      <c r="I2229" s="515"/>
      <c r="J2229" s="383">
        <v>0.19</v>
      </c>
    </row>
    <row r="2230" spans="1:10" ht="0.95" customHeight="1" thickTop="1">
      <c r="A2230" s="384"/>
      <c r="B2230" s="384"/>
      <c r="C2230" s="384"/>
      <c r="D2230" s="384"/>
      <c r="E2230" s="384"/>
      <c r="F2230" s="384"/>
      <c r="G2230" s="384"/>
      <c r="H2230" s="384"/>
      <c r="I2230" s="384"/>
      <c r="J2230" s="384"/>
    </row>
    <row r="2231" spans="1:10" ht="18" customHeight="1">
      <c r="A2231" s="364"/>
      <c r="B2231" s="365" t="s">
        <v>12651</v>
      </c>
      <c r="C2231" s="364" t="s">
        <v>12652</v>
      </c>
      <c r="D2231" s="364" t="s">
        <v>12653</v>
      </c>
      <c r="E2231" s="516" t="s">
        <v>12654</v>
      </c>
      <c r="F2231" s="516"/>
      <c r="G2231" s="366" t="s">
        <v>12655</v>
      </c>
      <c r="H2231" s="365" t="s">
        <v>12656</v>
      </c>
      <c r="I2231" s="365" t="s">
        <v>12657</v>
      </c>
      <c r="J2231" s="365" t="s">
        <v>12658</v>
      </c>
    </row>
    <row r="2232" spans="1:10" ht="24" customHeight="1">
      <c r="A2232" s="367" t="s">
        <v>12659</v>
      </c>
      <c r="B2232" s="368" t="s">
        <v>13652</v>
      </c>
      <c r="C2232" s="367" t="s">
        <v>9</v>
      </c>
      <c r="D2232" s="367" t="s">
        <v>2752</v>
      </c>
      <c r="E2232" s="517" t="s">
        <v>12661</v>
      </c>
      <c r="F2232" s="517"/>
      <c r="G2232" s="369" t="s">
        <v>19</v>
      </c>
      <c r="H2232" s="370">
        <v>1</v>
      </c>
      <c r="I2232" s="371">
        <v>0.12</v>
      </c>
      <c r="J2232" s="371">
        <v>0.12</v>
      </c>
    </row>
    <row r="2233" spans="1:10" ht="24" customHeight="1">
      <c r="A2233" s="377" t="s">
        <v>12664</v>
      </c>
      <c r="B2233" s="378" t="s">
        <v>13653</v>
      </c>
      <c r="C2233" s="377" t="s">
        <v>9</v>
      </c>
      <c r="D2233" s="377" t="s">
        <v>13654</v>
      </c>
      <c r="E2233" s="518" t="s">
        <v>12670</v>
      </c>
      <c r="F2233" s="518"/>
      <c r="G2233" s="379" t="s">
        <v>19</v>
      </c>
      <c r="H2233" s="380">
        <v>8.2000000000000007E-3</v>
      </c>
      <c r="I2233" s="381">
        <v>14.91</v>
      </c>
      <c r="J2233" s="381">
        <v>0.12</v>
      </c>
    </row>
    <row r="2234" spans="1:10" ht="25.5">
      <c r="A2234" s="382"/>
      <c r="B2234" s="382"/>
      <c r="C2234" s="382"/>
      <c r="D2234" s="382"/>
      <c r="E2234" s="382" t="s">
        <v>12679</v>
      </c>
      <c r="F2234" s="383">
        <v>6.5196100000000007E-2</v>
      </c>
      <c r="G2234" s="382" t="s">
        <v>12680</v>
      </c>
      <c r="H2234" s="383">
        <v>0.05</v>
      </c>
      <c r="I2234" s="382" t="s">
        <v>12681</v>
      </c>
      <c r="J2234" s="383">
        <v>0.12</v>
      </c>
    </row>
    <row r="2235" spans="1:10" ht="13.5" thickBot="1">
      <c r="A2235" s="382"/>
      <c r="B2235" s="382"/>
      <c r="C2235" s="382"/>
      <c r="D2235" s="382"/>
      <c r="E2235" s="382" t="s">
        <v>12682</v>
      </c>
      <c r="F2235" s="383">
        <v>0.03</v>
      </c>
      <c r="G2235" s="382"/>
      <c r="H2235" s="515" t="s">
        <v>12683</v>
      </c>
      <c r="I2235" s="515"/>
      <c r="J2235" s="383">
        <v>0.15</v>
      </c>
    </row>
    <row r="2236" spans="1:10" ht="0.95" customHeight="1" thickTop="1">
      <c r="A2236" s="384"/>
      <c r="B2236" s="384"/>
      <c r="C2236" s="384"/>
      <c r="D2236" s="384"/>
      <c r="E2236" s="384"/>
      <c r="F2236" s="384"/>
      <c r="G2236" s="384"/>
      <c r="H2236" s="384"/>
      <c r="I2236" s="384"/>
      <c r="J2236" s="384"/>
    </row>
    <row r="2237" spans="1:10" ht="18" customHeight="1">
      <c r="A2237" s="364"/>
      <c r="B2237" s="365" t="s">
        <v>12651</v>
      </c>
      <c r="C2237" s="364" t="s">
        <v>12652</v>
      </c>
      <c r="D2237" s="364" t="s">
        <v>12653</v>
      </c>
      <c r="E2237" s="516" t="s">
        <v>12654</v>
      </c>
      <c r="F2237" s="516"/>
      <c r="G2237" s="366" t="s">
        <v>12655</v>
      </c>
      <c r="H2237" s="365" t="s">
        <v>12656</v>
      </c>
      <c r="I2237" s="365" t="s">
        <v>12657</v>
      </c>
      <c r="J2237" s="365" t="s">
        <v>12658</v>
      </c>
    </row>
    <row r="2238" spans="1:10" ht="24" customHeight="1">
      <c r="A2238" s="367" t="s">
        <v>12659</v>
      </c>
      <c r="B2238" s="368" t="s">
        <v>13655</v>
      </c>
      <c r="C2238" s="367" t="s">
        <v>9</v>
      </c>
      <c r="D2238" s="367" t="s">
        <v>2753</v>
      </c>
      <c r="E2238" s="517" t="s">
        <v>12661</v>
      </c>
      <c r="F2238" s="517"/>
      <c r="G2238" s="369" t="s">
        <v>19</v>
      </c>
      <c r="H2238" s="370">
        <v>1</v>
      </c>
      <c r="I2238" s="371">
        <v>0.08</v>
      </c>
      <c r="J2238" s="371">
        <v>0.08</v>
      </c>
    </row>
    <row r="2239" spans="1:10" ht="24" customHeight="1">
      <c r="A2239" s="377" t="s">
        <v>12664</v>
      </c>
      <c r="B2239" s="378" t="s">
        <v>13656</v>
      </c>
      <c r="C2239" s="377" t="s">
        <v>9</v>
      </c>
      <c r="D2239" s="377" t="s">
        <v>13657</v>
      </c>
      <c r="E2239" s="518" t="s">
        <v>12670</v>
      </c>
      <c r="F2239" s="518"/>
      <c r="G2239" s="379" t="s">
        <v>19</v>
      </c>
      <c r="H2239" s="380">
        <v>8.2000000000000007E-3</v>
      </c>
      <c r="I2239" s="381">
        <v>10.48</v>
      </c>
      <c r="J2239" s="381">
        <v>0.08</v>
      </c>
    </row>
    <row r="2240" spans="1:10" ht="25.5">
      <c r="A2240" s="382"/>
      <c r="B2240" s="382"/>
      <c r="C2240" s="382"/>
      <c r="D2240" s="382"/>
      <c r="E2240" s="382" t="s">
        <v>12679</v>
      </c>
      <c r="F2240" s="383">
        <v>4.3464099999999999E-2</v>
      </c>
      <c r="G2240" s="382" t="s">
        <v>12680</v>
      </c>
      <c r="H2240" s="383">
        <v>0.04</v>
      </c>
      <c r="I2240" s="382" t="s">
        <v>12681</v>
      </c>
      <c r="J2240" s="383">
        <v>0.08</v>
      </c>
    </row>
    <row r="2241" spans="1:10" ht="13.5" thickBot="1">
      <c r="A2241" s="382"/>
      <c r="B2241" s="382"/>
      <c r="C2241" s="382"/>
      <c r="D2241" s="382"/>
      <c r="E2241" s="382" t="s">
        <v>12682</v>
      </c>
      <c r="F2241" s="383">
        <v>0.02</v>
      </c>
      <c r="G2241" s="382"/>
      <c r="H2241" s="515" t="s">
        <v>12683</v>
      </c>
      <c r="I2241" s="515"/>
      <c r="J2241" s="383">
        <v>0.1</v>
      </c>
    </row>
    <row r="2242" spans="1:10" ht="0.95" customHeight="1" thickTop="1">
      <c r="A2242" s="384"/>
      <c r="B2242" s="384"/>
      <c r="C2242" s="384"/>
      <c r="D2242" s="384"/>
      <c r="E2242" s="384"/>
      <c r="F2242" s="384"/>
      <c r="G2242" s="384"/>
      <c r="H2242" s="384"/>
      <c r="I2242" s="384"/>
      <c r="J2242" s="384"/>
    </row>
    <row r="2243" spans="1:10" ht="18" customHeight="1">
      <c r="A2243" s="364"/>
      <c r="B2243" s="365" t="s">
        <v>12651</v>
      </c>
      <c r="C2243" s="364" t="s">
        <v>12652</v>
      </c>
      <c r="D2243" s="364" t="s">
        <v>12653</v>
      </c>
      <c r="E2243" s="516" t="s">
        <v>12654</v>
      </c>
      <c r="F2243" s="516"/>
      <c r="G2243" s="366" t="s">
        <v>12655</v>
      </c>
      <c r="H2243" s="365" t="s">
        <v>12656</v>
      </c>
      <c r="I2243" s="365" t="s">
        <v>12657</v>
      </c>
      <c r="J2243" s="365" t="s">
        <v>12658</v>
      </c>
    </row>
    <row r="2244" spans="1:10" ht="24" customHeight="1">
      <c r="A2244" s="367" t="s">
        <v>12659</v>
      </c>
      <c r="B2244" s="368" t="s">
        <v>12700</v>
      </c>
      <c r="C2244" s="367" t="s">
        <v>9</v>
      </c>
      <c r="D2244" s="367" t="s">
        <v>6567</v>
      </c>
      <c r="E2244" s="517" t="s">
        <v>12661</v>
      </c>
      <c r="F2244" s="517"/>
      <c r="G2244" s="369" t="s">
        <v>78</v>
      </c>
      <c r="H2244" s="370">
        <v>1</v>
      </c>
      <c r="I2244" s="371">
        <v>5.25</v>
      </c>
      <c r="J2244" s="371">
        <v>5.25</v>
      </c>
    </row>
    <row r="2245" spans="1:10" ht="24" customHeight="1">
      <c r="A2245" s="377" t="s">
        <v>12664</v>
      </c>
      <c r="B2245" s="378" t="s">
        <v>12709</v>
      </c>
      <c r="C2245" s="377" t="s">
        <v>9</v>
      </c>
      <c r="D2245" s="377" t="s">
        <v>12710</v>
      </c>
      <c r="E2245" s="518" t="s">
        <v>12670</v>
      </c>
      <c r="F2245" s="518"/>
      <c r="G2245" s="379" t="s">
        <v>78</v>
      </c>
      <c r="H2245" s="380">
        <v>2.8E-3</v>
      </c>
      <c r="I2245" s="381">
        <v>1878.45</v>
      </c>
      <c r="J2245" s="381">
        <v>5.25</v>
      </c>
    </row>
    <row r="2246" spans="1:10" ht="25.5">
      <c r="A2246" s="382"/>
      <c r="B2246" s="382"/>
      <c r="C2246" s="382"/>
      <c r="D2246" s="382"/>
      <c r="E2246" s="382" t="s">
        <v>12679</v>
      </c>
      <c r="F2246" s="383">
        <v>2.8523307999999998</v>
      </c>
      <c r="G2246" s="382" t="s">
        <v>12680</v>
      </c>
      <c r="H2246" s="383">
        <v>2.4</v>
      </c>
      <c r="I2246" s="382" t="s">
        <v>12681</v>
      </c>
      <c r="J2246" s="383">
        <v>5.25</v>
      </c>
    </row>
    <row r="2247" spans="1:10" ht="13.5" thickBot="1">
      <c r="A2247" s="382"/>
      <c r="B2247" s="382"/>
      <c r="C2247" s="382"/>
      <c r="D2247" s="382"/>
      <c r="E2247" s="382" t="s">
        <v>12682</v>
      </c>
      <c r="F2247" s="383">
        <v>1.48</v>
      </c>
      <c r="G2247" s="382"/>
      <c r="H2247" s="515" t="s">
        <v>12683</v>
      </c>
      <c r="I2247" s="515"/>
      <c r="J2247" s="383">
        <v>6.73</v>
      </c>
    </row>
    <row r="2248" spans="1:10" ht="0.95" customHeight="1" thickTop="1">
      <c r="A2248" s="384"/>
      <c r="B2248" s="384"/>
      <c r="C2248" s="384"/>
      <c r="D2248" s="384"/>
      <c r="E2248" s="384"/>
      <c r="F2248" s="384"/>
      <c r="G2248" s="384"/>
      <c r="H2248" s="384"/>
      <c r="I2248" s="384"/>
      <c r="J2248" s="384"/>
    </row>
    <row r="2249" spans="1:10" ht="18" customHeight="1">
      <c r="A2249" s="364"/>
      <c r="B2249" s="365" t="s">
        <v>12651</v>
      </c>
      <c r="C2249" s="364" t="s">
        <v>12652</v>
      </c>
      <c r="D2249" s="364" t="s">
        <v>12653</v>
      </c>
      <c r="E2249" s="516" t="s">
        <v>12654</v>
      </c>
      <c r="F2249" s="516"/>
      <c r="G2249" s="366" t="s">
        <v>12655</v>
      </c>
      <c r="H2249" s="365" t="s">
        <v>12656</v>
      </c>
      <c r="I2249" s="365" t="s">
        <v>12657</v>
      </c>
      <c r="J2249" s="365" t="s">
        <v>12658</v>
      </c>
    </row>
    <row r="2250" spans="1:10" ht="24" customHeight="1">
      <c r="A2250" s="367" t="s">
        <v>12659</v>
      </c>
      <c r="B2250" s="368" t="s">
        <v>12713</v>
      </c>
      <c r="C2250" s="367" t="s">
        <v>9</v>
      </c>
      <c r="D2250" s="367" t="s">
        <v>2755</v>
      </c>
      <c r="E2250" s="517" t="s">
        <v>12661</v>
      </c>
      <c r="F2250" s="517"/>
      <c r="G2250" s="369" t="s">
        <v>19</v>
      </c>
      <c r="H2250" s="370">
        <v>1</v>
      </c>
      <c r="I2250" s="371">
        <v>0.05</v>
      </c>
      <c r="J2250" s="371">
        <v>0.05</v>
      </c>
    </row>
    <row r="2251" spans="1:10" ht="24" customHeight="1">
      <c r="A2251" s="377" t="s">
        <v>12664</v>
      </c>
      <c r="B2251" s="378" t="s">
        <v>12723</v>
      </c>
      <c r="C2251" s="377" t="s">
        <v>9</v>
      </c>
      <c r="D2251" s="377" t="s">
        <v>12724</v>
      </c>
      <c r="E2251" s="518" t="s">
        <v>12670</v>
      </c>
      <c r="F2251" s="518"/>
      <c r="G2251" s="379" t="s">
        <v>19</v>
      </c>
      <c r="H2251" s="380">
        <v>3.5999999999999999E-3</v>
      </c>
      <c r="I2251" s="381">
        <v>14.51</v>
      </c>
      <c r="J2251" s="381">
        <v>0.05</v>
      </c>
    </row>
    <row r="2252" spans="1:10" ht="25.5">
      <c r="A2252" s="382"/>
      <c r="B2252" s="382"/>
      <c r="C2252" s="382"/>
      <c r="D2252" s="382"/>
      <c r="E2252" s="382" t="s">
        <v>12679</v>
      </c>
      <c r="F2252" s="383">
        <v>2.7165100000000001E-2</v>
      </c>
      <c r="G2252" s="382" t="s">
        <v>12680</v>
      </c>
      <c r="H2252" s="383">
        <v>0.02</v>
      </c>
      <c r="I2252" s="382" t="s">
        <v>12681</v>
      </c>
      <c r="J2252" s="383">
        <v>0.05</v>
      </c>
    </row>
    <row r="2253" spans="1:10" ht="13.5" thickBot="1">
      <c r="A2253" s="382"/>
      <c r="B2253" s="382"/>
      <c r="C2253" s="382"/>
      <c r="D2253" s="382"/>
      <c r="E2253" s="382" t="s">
        <v>12682</v>
      </c>
      <c r="F2253" s="383">
        <v>0.01</v>
      </c>
      <c r="G2253" s="382"/>
      <c r="H2253" s="515" t="s">
        <v>12683</v>
      </c>
      <c r="I2253" s="515"/>
      <c r="J2253" s="383">
        <v>0.06</v>
      </c>
    </row>
    <row r="2254" spans="1:10" ht="0.95" customHeight="1" thickTop="1">
      <c r="A2254" s="384"/>
      <c r="B2254" s="384"/>
      <c r="C2254" s="384"/>
      <c r="D2254" s="384"/>
      <c r="E2254" s="384"/>
      <c r="F2254" s="384"/>
      <c r="G2254" s="384"/>
      <c r="H2254" s="384"/>
      <c r="I2254" s="384"/>
      <c r="J2254" s="384"/>
    </row>
    <row r="2255" spans="1:10" ht="18" customHeight="1">
      <c r="A2255" s="364"/>
      <c r="B2255" s="365" t="s">
        <v>12651</v>
      </c>
      <c r="C2255" s="364" t="s">
        <v>12652</v>
      </c>
      <c r="D2255" s="364" t="s">
        <v>12653</v>
      </c>
      <c r="E2255" s="516" t="s">
        <v>12654</v>
      </c>
      <c r="F2255" s="516"/>
      <c r="G2255" s="366" t="s">
        <v>12655</v>
      </c>
      <c r="H2255" s="365" t="s">
        <v>12656</v>
      </c>
      <c r="I2255" s="365" t="s">
        <v>12657</v>
      </c>
      <c r="J2255" s="365" t="s">
        <v>12658</v>
      </c>
    </row>
    <row r="2256" spans="1:10" ht="24" customHeight="1">
      <c r="A2256" s="367" t="s">
        <v>12659</v>
      </c>
      <c r="B2256" s="368" t="s">
        <v>12750</v>
      </c>
      <c r="C2256" s="367" t="s">
        <v>9</v>
      </c>
      <c r="D2256" s="367" t="s">
        <v>5498</v>
      </c>
      <c r="E2256" s="517" t="s">
        <v>12747</v>
      </c>
      <c r="F2256" s="517"/>
      <c r="G2256" s="369" t="s">
        <v>27</v>
      </c>
      <c r="H2256" s="370">
        <v>1</v>
      </c>
      <c r="I2256" s="371">
        <v>89.09</v>
      </c>
      <c r="J2256" s="371">
        <v>89.09</v>
      </c>
    </row>
    <row r="2257" spans="1:10" ht="24" customHeight="1">
      <c r="A2257" s="372" t="s">
        <v>12662</v>
      </c>
      <c r="B2257" s="373" t="s">
        <v>12754</v>
      </c>
      <c r="C2257" s="372" t="s">
        <v>9</v>
      </c>
      <c r="D2257" s="372" t="s">
        <v>39</v>
      </c>
      <c r="E2257" s="519" t="s">
        <v>12661</v>
      </c>
      <c r="F2257" s="519"/>
      <c r="G2257" s="374" t="s">
        <v>19</v>
      </c>
      <c r="H2257" s="375">
        <v>0.56769999999999998</v>
      </c>
      <c r="I2257" s="376">
        <v>18.3</v>
      </c>
      <c r="J2257" s="376">
        <v>10.38</v>
      </c>
    </row>
    <row r="2258" spans="1:10" ht="24" customHeight="1">
      <c r="A2258" s="372" t="s">
        <v>12662</v>
      </c>
      <c r="B2258" s="373" t="s">
        <v>12755</v>
      </c>
      <c r="C2258" s="372" t="s">
        <v>9</v>
      </c>
      <c r="D2258" s="372" t="s">
        <v>41</v>
      </c>
      <c r="E2258" s="519" t="s">
        <v>12661</v>
      </c>
      <c r="F2258" s="519"/>
      <c r="G2258" s="374" t="s">
        <v>19</v>
      </c>
      <c r="H2258" s="375">
        <v>0.56769999999999998</v>
      </c>
      <c r="I2258" s="376">
        <v>14</v>
      </c>
      <c r="J2258" s="376">
        <v>7.94</v>
      </c>
    </row>
    <row r="2259" spans="1:10" ht="24" customHeight="1">
      <c r="A2259" s="377" t="s">
        <v>12664</v>
      </c>
      <c r="B2259" s="378" t="s">
        <v>13658</v>
      </c>
      <c r="C2259" s="377" t="s">
        <v>9</v>
      </c>
      <c r="D2259" s="377" t="s">
        <v>13659</v>
      </c>
      <c r="E2259" s="518" t="s">
        <v>12693</v>
      </c>
      <c r="F2259" s="518"/>
      <c r="G2259" s="379" t="s">
        <v>27</v>
      </c>
      <c r="H2259" s="380">
        <v>1</v>
      </c>
      <c r="I2259" s="381">
        <v>66.150000000000006</v>
      </c>
      <c r="J2259" s="381">
        <v>66.150000000000006</v>
      </c>
    </row>
    <row r="2260" spans="1:10" ht="36" customHeight="1">
      <c r="A2260" s="377" t="s">
        <v>12664</v>
      </c>
      <c r="B2260" s="378" t="s">
        <v>13388</v>
      </c>
      <c r="C2260" s="377" t="s">
        <v>9</v>
      </c>
      <c r="D2260" s="377" t="s">
        <v>13389</v>
      </c>
      <c r="E2260" s="518" t="s">
        <v>12693</v>
      </c>
      <c r="F2260" s="518"/>
      <c r="G2260" s="379" t="s">
        <v>27</v>
      </c>
      <c r="H2260" s="380">
        <v>3</v>
      </c>
      <c r="I2260" s="381">
        <v>1.54</v>
      </c>
      <c r="J2260" s="381">
        <v>4.62</v>
      </c>
    </row>
    <row r="2261" spans="1:10" ht="25.5">
      <c r="A2261" s="382"/>
      <c r="B2261" s="382"/>
      <c r="C2261" s="382"/>
      <c r="D2261" s="382"/>
      <c r="E2261" s="382" t="s">
        <v>12679</v>
      </c>
      <c r="F2261" s="383">
        <v>7.6062153645550366</v>
      </c>
      <c r="G2261" s="382" t="s">
        <v>12680</v>
      </c>
      <c r="H2261" s="383">
        <v>6.39</v>
      </c>
      <c r="I2261" s="382" t="s">
        <v>12681</v>
      </c>
      <c r="J2261" s="383">
        <v>14.000000000000002</v>
      </c>
    </row>
    <row r="2262" spans="1:10" ht="13.5" thickBot="1">
      <c r="A2262" s="382"/>
      <c r="B2262" s="382"/>
      <c r="C2262" s="382"/>
      <c r="D2262" s="382"/>
      <c r="E2262" s="382" t="s">
        <v>12682</v>
      </c>
      <c r="F2262" s="383">
        <v>25.15</v>
      </c>
      <c r="G2262" s="382"/>
      <c r="H2262" s="515" t="s">
        <v>12683</v>
      </c>
      <c r="I2262" s="515"/>
      <c r="J2262" s="383">
        <v>114.24</v>
      </c>
    </row>
    <row r="2263" spans="1:10" ht="0.95" customHeight="1" thickTop="1">
      <c r="A2263" s="384"/>
      <c r="B2263" s="384"/>
      <c r="C2263" s="384"/>
      <c r="D2263" s="384"/>
      <c r="E2263" s="384"/>
      <c r="F2263" s="384"/>
      <c r="G2263" s="384"/>
      <c r="H2263" s="384"/>
      <c r="I2263" s="384"/>
      <c r="J2263" s="384"/>
    </row>
    <row r="2264" spans="1:10" ht="18" customHeight="1">
      <c r="A2264" s="364"/>
      <c r="B2264" s="365" t="s">
        <v>12651</v>
      </c>
      <c r="C2264" s="364" t="s">
        <v>12652</v>
      </c>
      <c r="D2264" s="364" t="s">
        <v>12653</v>
      </c>
      <c r="E2264" s="516" t="s">
        <v>12654</v>
      </c>
      <c r="F2264" s="516"/>
      <c r="G2264" s="366" t="s">
        <v>12655</v>
      </c>
      <c r="H2264" s="365" t="s">
        <v>12656</v>
      </c>
      <c r="I2264" s="365" t="s">
        <v>12657</v>
      </c>
      <c r="J2264" s="365" t="s">
        <v>12658</v>
      </c>
    </row>
    <row r="2265" spans="1:10" ht="24" customHeight="1">
      <c r="A2265" s="367" t="s">
        <v>12659</v>
      </c>
      <c r="B2265" s="368" t="s">
        <v>12754</v>
      </c>
      <c r="C2265" s="367" t="s">
        <v>9</v>
      </c>
      <c r="D2265" s="367" t="s">
        <v>39</v>
      </c>
      <c r="E2265" s="517" t="s">
        <v>12661</v>
      </c>
      <c r="F2265" s="517"/>
      <c r="G2265" s="369" t="s">
        <v>19</v>
      </c>
      <c r="H2265" s="370">
        <v>1</v>
      </c>
      <c r="I2265" s="371">
        <v>18.3</v>
      </c>
      <c r="J2265" s="371">
        <v>18.3</v>
      </c>
    </row>
    <row r="2266" spans="1:10" ht="24" customHeight="1">
      <c r="A2266" s="372" t="s">
        <v>12662</v>
      </c>
      <c r="B2266" s="373" t="s">
        <v>13601</v>
      </c>
      <c r="C2266" s="372" t="s">
        <v>9</v>
      </c>
      <c r="D2266" s="372" t="s">
        <v>2708</v>
      </c>
      <c r="E2266" s="519" t="s">
        <v>12661</v>
      </c>
      <c r="F2266" s="519"/>
      <c r="G2266" s="374" t="s">
        <v>19</v>
      </c>
      <c r="H2266" s="375">
        <v>1</v>
      </c>
      <c r="I2266" s="376">
        <v>0.37</v>
      </c>
      <c r="J2266" s="376">
        <v>0.37</v>
      </c>
    </row>
    <row r="2267" spans="1:10" ht="24" customHeight="1">
      <c r="A2267" s="377" t="s">
        <v>12664</v>
      </c>
      <c r="B2267" s="378" t="s">
        <v>12714</v>
      </c>
      <c r="C2267" s="377" t="s">
        <v>9</v>
      </c>
      <c r="D2267" s="377" t="s">
        <v>12715</v>
      </c>
      <c r="E2267" s="518" t="s">
        <v>12673</v>
      </c>
      <c r="F2267" s="518"/>
      <c r="G2267" s="379" t="s">
        <v>19</v>
      </c>
      <c r="H2267" s="380">
        <v>1</v>
      </c>
      <c r="I2267" s="381">
        <v>0.96</v>
      </c>
      <c r="J2267" s="381">
        <v>0.96</v>
      </c>
    </row>
    <row r="2268" spans="1:10" ht="24" customHeight="1">
      <c r="A2268" s="377" t="s">
        <v>12664</v>
      </c>
      <c r="B2268" s="378" t="s">
        <v>13602</v>
      </c>
      <c r="C2268" s="377" t="s">
        <v>9</v>
      </c>
      <c r="D2268" s="377" t="s">
        <v>13603</v>
      </c>
      <c r="E2268" s="518" t="s">
        <v>12670</v>
      </c>
      <c r="F2268" s="518"/>
      <c r="G2268" s="379" t="s">
        <v>19</v>
      </c>
      <c r="H2268" s="380">
        <v>1</v>
      </c>
      <c r="I2268" s="381">
        <v>14.12</v>
      </c>
      <c r="J2268" s="381">
        <v>14.12</v>
      </c>
    </row>
    <row r="2269" spans="1:10" ht="24" customHeight="1">
      <c r="A2269" s="377" t="s">
        <v>12664</v>
      </c>
      <c r="B2269" s="378" t="s">
        <v>13502</v>
      </c>
      <c r="C2269" s="377" t="s">
        <v>9</v>
      </c>
      <c r="D2269" s="377" t="s">
        <v>13503</v>
      </c>
      <c r="E2269" s="518" t="s">
        <v>12667</v>
      </c>
      <c r="F2269" s="518"/>
      <c r="G2269" s="379" t="s">
        <v>19</v>
      </c>
      <c r="H2269" s="380">
        <v>1</v>
      </c>
      <c r="I2269" s="381">
        <v>0.91</v>
      </c>
      <c r="J2269" s="381">
        <v>0.91</v>
      </c>
    </row>
    <row r="2270" spans="1:10" ht="24" customHeight="1">
      <c r="A2270" s="377" t="s">
        <v>12664</v>
      </c>
      <c r="B2270" s="378" t="s">
        <v>12671</v>
      </c>
      <c r="C2270" s="377" t="s">
        <v>9</v>
      </c>
      <c r="D2270" s="377" t="s">
        <v>12672</v>
      </c>
      <c r="E2270" s="518" t="s">
        <v>12673</v>
      </c>
      <c r="F2270" s="518"/>
      <c r="G2270" s="379" t="s">
        <v>19</v>
      </c>
      <c r="H2270" s="380">
        <v>1</v>
      </c>
      <c r="I2270" s="381">
        <v>0.55000000000000004</v>
      </c>
      <c r="J2270" s="381">
        <v>0.55000000000000004</v>
      </c>
    </row>
    <row r="2271" spans="1:10" ht="24" customHeight="1">
      <c r="A2271" s="377" t="s">
        <v>12664</v>
      </c>
      <c r="B2271" s="378" t="s">
        <v>13504</v>
      </c>
      <c r="C2271" s="377" t="s">
        <v>9</v>
      </c>
      <c r="D2271" s="377" t="s">
        <v>13505</v>
      </c>
      <c r="E2271" s="518" t="s">
        <v>12667</v>
      </c>
      <c r="F2271" s="518"/>
      <c r="G2271" s="379" t="s">
        <v>19</v>
      </c>
      <c r="H2271" s="380">
        <v>1</v>
      </c>
      <c r="I2271" s="381">
        <v>0.62</v>
      </c>
      <c r="J2271" s="381">
        <v>0.62</v>
      </c>
    </row>
    <row r="2272" spans="1:10" ht="24" customHeight="1">
      <c r="A2272" s="377" t="s">
        <v>12664</v>
      </c>
      <c r="B2272" s="378" t="s">
        <v>12676</v>
      </c>
      <c r="C2272" s="377" t="s">
        <v>9</v>
      </c>
      <c r="D2272" s="377" t="s">
        <v>12677</v>
      </c>
      <c r="E2272" s="518" t="s">
        <v>12678</v>
      </c>
      <c r="F2272" s="518"/>
      <c r="G2272" s="379" t="s">
        <v>19</v>
      </c>
      <c r="H2272" s="380">
        <v>1</v>
      </c>
      <c r="I2272" s="381">
        <v>0.06</v>
      </c>
      <c r="J2272" s="381">
        <v>0.06</v>
      </c>
    </row>
    <row r="2273" spans="1:10" ht="24" customHeight="1">
      <c r="A2273" s="377" t="s">
        <v>12664</v>
      </c>
      <c r="B2273" s="378" t="s">
        <v>12720</v>
      </c>
      <c r="C2273" s="377" t="s">
        <v>9</v>
      </c>
      <c r="D2273" s="377" t="s">
        <v>12721</v>
      </c>
      <c r="E2273" s="518" t="s">
        <v>12722</v>
      </c>
      <c r="F2273" s="518"/>
      <c r="G2273" s="379" t="s">
        <v>19</v>
      </c>
      <c r="H2273" s="380">
        <v>1</v>
      </c>
      <c r="I2273" s="381">
        <v>0.71</v>
      </c>
      <c r="J2273" s="381">
        <v>0.71</v>
      </c>
    </row>
    <row r="2274" spans="1:10" ht="25.5">
      <c r="A2274" s="382"/>
      <c r="B2274" s="382"/>
      <c r="C2274" s="382"/>
      <c r="D2274" s="382"/>
      <c r="E2274" s="382" t="s">
        <v>12679</v>
      </c>
      <c r="F2274" s="383">
        <v>7.8724328999999997</v>
      </c>
      <c r="G2274" s="382" t="s">
        <v>12680</v>
      </c>
      <c r="H2274" s="383">
        <v>6.62</v>
      </c>
      <c r="I2274" s="382" t="s">
        <v>12681</v>
      </c>
      <c r="J2274" s="383">
        <v>14.49</v>
      </c>
    </row>
    <row r="2275" spans="1:10" ht="13.5" thickBot="1">
      <c r="A2275" s="382"/>
      <c r="B2275" s="382"/>
      <c r="C2275" s="382"/>
      <c r="D2275" s="382"/>
      <c r="E2275" s="382" t="s">
        <v>12682</v>
      </c>
      <c r="F2275" s="383">
        <v>5.16</v>
      </c>
      <c r="G2275" s="382"/>
      <c r="H2275" s="515" t="s">
        <v>12683</v>
      </c>
      <c r="I2275" s="515"/>
      <c r="J2275" s="383">
        <v>23.46</v>
      </c>
    </row>
    <row r="2276" spans="1:10" ht="0.95" customHeight="1" thickTop="1">
      <c r="A2276" s="384"/>
      <c r="B2276" s="384"/>
      <c r="C2276" s="384"/>
      <c r="D2276" s="384"/>
      <c r="E2276" s="384"/>
      <c r="F2276" s="384"/>
      <c r="G2276" s="384"/>
      <c r="H2276" s="384"/>
      <c r="I2276" s="384"/>
      <c r="J2276" s="384"/>
    </row>
    <row r="2277" spans="1:10" ht="18" customHeight="1">
      <c r="A2277" s="364"/>
      <c r="B2277" s="365" t="s">
        <v>12651</v>
      </c>
      <c r="C2277" s="364" t="s">
        <v>12652</v>
      </c>
      <c r="D2277" s="364" t="s">
        <v>12653</v>
      </c>
      <c r="E2277" s="516" t="s">
        <v>12654</v>
      </c>
      <c r="F2277" s="516"/>
      <c r="G2277" s="366" t="s">
        <v>12655</v>
      </c>
      <c r="H2277" s="365" t="s">
        <v>12656</v>
      </c>
      <c r="I2277" s="365" t="s">
        <v>12657</v>
      </c>
      <c r="J2277" s="365" t="s">
        <v>12658</v>
      </c>
    </row>
    <row r="2278" spans="1:10" ht="24" customHeight="1">
      <c r="A2278" s="367" t="s">
        <v>12659</v>
      </c>
      <c r="B2278" s="368" t="s">
        <v>12748</v>
      </c>
      <c r="C2278" s="367" t="s">
        <v>9</v>
      </c>
      <c r="D2278" s="367" t="s">
        <v>4029</v>
      </c>
      <c r="E2278" s="517" t="s">
        <v>12747</v>
      </c>
      <c r="F2278" s="517"/>
      <c r="G2278" s="369" t="s">
        <v>15</v>
      </c>
      <c r="H2278" s="370">
        <v>1</v>
      </c>
      <c r="I2278" s="371">
        <v>9.44</v>
      </c>
      <c r="J2278" s="371">
        <v>9.44</v>
      </c>
    </row>
    <row r="2279" spans="1:10" ht="24" customHeight="1">
      <c r="A2279" s="372" t="s">
        <v>12662</v>
      </c>
      <c r="B2279" s="373" t="s">
        <v>12754</v>
      </c>
      <c r="C2279" s="372" t="s">
        <v>9</v>
      </c>
      <c r="D2279" s="372" t="s">
        <v>39</v>
      </c>
      <c r="E2279" s="519" t="s">
        <v>12661</v>
      </c>
      <c r="F2279" s="519"/>
      <c r="G2279" s="374" t="s">
        <v>19</v>
      </c>
      <c r="H2279" s="375">
        <v>0.105</v>
      </c>
      <c r="I2279" s="376">
        <v>18.3</v>
      </c>
      <c r="J2279" s="376">
        <v>1.92</v>
      </c>
    </row>
    <row r="2280" spans="1:10" ht="24" customHeight="1">
      <c r="A2280" s="372" t="s">
        <v>12662</v>
      </c>
      <c r="B2280" s="373" t="s">
        <v>12755</v>
      </c>
      <c r="C2280" s="372" t="s">
        <v>9</v>
      </c>
      <c r="D2280" s="372" t="s">
        <v>41</v>
      </c>
      <c r="E2280" s="519" t="s">
        <v>12661</v>
      </c>
      <c r="F2280" s="519"/>
      <c r="G2280" s="374" t="s">
        <v>19</v>
      </c>
      <c r="H2280" s="375">
        <v>0.105</v>
      </c>
      <c r="I2280" s="376">
        <v>14</v>
      </c>
      <c r="J2280" s="376">
        <v>1.47</v>
      </c>
    </row>
    <row r="2281" spans="1:10" ht="36" customHeight="1">
      <c r="A2281" s="377" t="s">
        <v>12664</v>
      </c>
      <c r="B2281" s="378" t="s">
        <v>13660</v>
      </c>
      <c r="C2281" s="377" t="s">
        <v>9</v>
      </c>
      <c r="D2281" s="377" t="s">
        <v>13661</v>
      </c>
      <c r="E2281" s="518" t="s">
        <v>12693</v>
      </c>
      <c r="F2281" s="518"/>
      <c r="G2281" s="379" t="s">
        <v>15</v>
      </c>
      <c r="H2281" s="380">
        <v>1.1000000000000001</v>
      </c>
      <c r="I2281" s="381">
        <v>5.5</v>
      </c>
      <c r="J2281" s="381">
        <v>6.05</v>
      </c>
    </row>
    <row r="2282" spans="1:10" ht="25.5">
      <c r="A2282" s="382"/>
      <c r="B2282" s="382"/>
      <c r="C2282" s="382"/>
      <c r="D2282" s="382"/>
      <c r="E2282" s="382" t="s">
        <v>12679</v>
      </c>
      <c r="F2282" s="383">
        <v>1.4017168314679995</v>
      </c>
      <c r="G2282" s="382" t="s">
        <v>12680</v>
      </c>
      <c r="H2282" s="383">
        <v>1.18</v>
      </c>
      <c r="I2282" s="382" t="s">
        <v>12681</v>
      </c>
      <c r="J2282" s="383">
        <v>2.58</v>
      </c>
    </row>
    <row r="2283" spans="1:10" ht="13.5" thickBot="1">
      <c r="A2283" s="382"/>
      <c r="B2283" s="382"/>
      <c r="C2283" s="382"/>
      <c r="D2283" s="382"/>
      <c r="E2283" s="382" t="s">
        <v>12682</v>
      </c>
      <c r="F2283" s="383">
        <v>2.66</v>
      </c>
      <c r="G2283" s="382"/>
      <c r="H2283" s="515" t="s">
        <v>12683</v>
      </c>
      <c r="I2283" s="515"/>
      <c r="J2283" s="383">
        <v>12.1</v>
      </c>
    </row>
    <row r="2284" spans="1:10" ht="0.95" customHeight="1" thickTop="1">
      <c r="A2284" s="384"/>
      <c r="B2284" s="384"/>
      <c r="C2284" s="384"/>
      <c r="D2284" s="384"/>
      <c r="E2284" s="384"/>
      <c r="F2284" s="384"/>
      <c r="G2284" s="384"/>
      <c r="H2284" s="384"/>
      <c r="I2284" s="384"/>
      <c r="J2284" s="384"/>
    </row>
    <row r="2285" spans="1:10" ht="18" customHeight="1">
      <c r="A2285" s="364"/>
      <c r="B2285" s="365" t="s">
        <v>12651</v>
      </c>
      <c r="C2285" s="364" t="s">
        <v>12652</v>
      </c>
      <c r="D2285" s="364" t="s">
        <v>12653</v>
      </c>
      <c r="E2285" s="516" t="s">
        <v>12654</v>
      </c>
      <c r="F2285" s="516"/>
      <c r="G2285" s="366" t="s">
        <v>12655</v>
      </c>
      <c r="H2285" s="365" t="s">
        <v>12656</v>
      </c>
      <c r="I2285" s="365" t="s">
        <v>12657</v>
      </c>
      <c r="J2285" s="365" t="s">
        <v>12658</v>
      </c>
    </row>
    <row r="2286" spans="1:10" ht="36" customHeight="1">
      <c r="A2286" s="367" t="s">
        <v>12659</v>
      </c>
      <c r="B2286" s="368" t="s">
        <v>12749</v>
      </c>
      <c r="C2286" s="367" t="s">
        <v>9</v>
      </c>
      <c r="D2286" s="367" t="s">
        <v>1926</v>
      </c>
      <c r="E2286" s="517" t="s">
        <v>12747</v>
      </c>
      <c r="F2286" s="517"/>
      <c r="G2286" s="369" t="s">
        <v>15</v>
      </c>
      <c r="H2286" s="370">
        <v>1</v>
      </c>
      <c r="I2286" s="371">
        <v>11.72</v>
      </c>
      <c r="J2286" s="371">
        <v>11.72</v>
      </c>
    </row>
    <row r="2287" spans="1:10" ht="24" customHeight="1">
      <c r="A2287" s="372" t="s">
        <v>12662</v>
      </c>
      <c r="B2287" s="373" t="s">
        <v>12754</v>
      </c>
      <c r="C2287" s="372" t="s">
        <v>9</v>
      </c>
      <c r="D2287" s="372" t="s">
        <v>39</v>
      </c>
      <c r="E2287" s="519" t="s">
        <v>12661</v>
      </c>
      <c r="F2287" s="519"/>
      <c r="G2287" s="374" t="s">
        <v>19</v>
      </c>
      <c r="H2287" s="375">
        <v>0.19400000000000001</v>
      </c>
      <c r="I2287" s="376">
        <v>18.3</v>
      </c>
      <c r="J2287" s="376">
        <v>3.55</v>
      </c>
    </row>
    <row r="2288" spans="1:10" ht="24" customHeight="1">
      <c r="A2288" s="372" t="s">
        <v>12662</v>
      </c>
      <c r="B2288" s="373" t="s">
        <v>12755</v>
      </c>
      <c r="C2288" s="372" t="s">
        <v>9</v>
      </c>
      <c r="D2288" s="372" t="s">
        <v>41</v>
      </c>
      <c r="E2288" s="519" t="s">
        <v>12661</v>
      </c>
      <c r="F2288" s="519"/>
      <c r="G2288" s="374" t="s">
        <v>19</v>
      </c>
      <c r="H2288" s="375">
        <v>0.19400000000000001</v>
      </c>
      <c r="I2288" s="376">
        <v>14</v>
      </c>
      <c r="J2288" s="376">
        <v>2.71</v>
      </c>
    </row>
    <row r="2289" spans="1:10" ht="24" customHeight="1">
      <c r="A2289" s="377" t="s">
        <v>12664</v>
      </c>
      <c r="B2289" s="378" t="s">
        <v>13662</v>
      </c>
      <c r="C2289" s="377" t="s">
        <v>9</v>
      </c>
      <c r="D2289" s="377" t="s">
        <v>13663</v>
      </c>
      <c r="E2289" s="518" t="s">
        <v>12693</v>
      </c>
      <c r="F2289" s="518"/>
      <c r="G2289" s="379" t="s">
        <v>15</v>
      </c>
      <c r="H2289" s="380">
        <v>1.0169999999999999</v>
      </c>
      <c r="I2289" s="381">
        <v>5.37</v>
      </c>
      <c r="J2289" s="381">
        <v>5.46</v>
      </c>
    </row>
    <row r="2290" spans="1:10" ht="25.5">
      <c r="A2290" s="382"/>
      <c r="B2290" s="382"/>
      <c r="C2290" s="382"/>
      <c r="D2290" s="382"/>
      <c r="E2290" s="382" t="s">
        <v>12679</v>
      </c>
      <c r="F2290" s="383">
        <v>2.5969792458980767</v>
      </c>
      <c r="G2290" s="382" t="s">
        <v>12680</v>
      </c>
      <c r="H2290" s="383">
        <v>2.1800000000000002</v>
      </c>
      <c r="I2290" s="382" t="s">
        <v>12681</v>
      </c>
      <c r="J2290" s="383">
        <v>4.78</v>
      </c>
    </row>
    <row r="2291" spans="1:10" ht="13.5" thickBot="1">
      <c r="A2291" s="382"/>
      <c r="B2291" s="382"/>
      <c r="C2291" s="382"/>
      <c r="D2291" s="382"/>
      <c r="E2291" s="382" t="s">
        <v>12682</v>
      </c>
      <c r="F2291" s="383">
        <v>3.3</v>
      </c>
      <c r="G2291" s="382"/>
      <c r="H2291" s="515" t="s">
        <v>12683</v>
      </c>
      <c r="I2291" s="515"/>
      <c r="J2291" s="383">
        <v>15.02</v>
      </c>
    </row>
    <row r="2292" spans="1:10" ht="0.95" customHeight="1" thickTop="1">
      <c r="A2292" s="384"/>
      <c r="B2292" s="384"/>
      <c r="C2292" s="384"/>
      <c r="D2292" s="384"/>
      <c r="E2292" s="384"/>
      <c r="F2292" s="384"/>
      <c r="G2292" s="384"/>
      <c r="H2292" s="384"/>
      <c r="I2292" s="384"/>
      <c r="J2292" s="384"/>
    </row>
    <row r="2293" spans="1:10" ht="18" customHeight="1">
      <c r="A2293" s="364"/>
      <c r="B2293" s="365" t="s">
        <v>12651</v>
      </c>
      <c r="C2293" s="364" t="s">
        <v>12652</v>
      </c>
      <c r="D2293" s="364" t="s">
        <v>12653</v>
      </c>
      <c r="E2293" s="516" t="s">
        <v>12654</v>
      </c>
      <c r="F2293" s="516"/>
      <c r="G2293" s="366" t="s">
        <v>12655</v>
      </c>
      <c r="H2293" s="365" t="s">
        <v>12656</v>
      </c>
      <c r="I2293" s="365" t="s">
        <v>12657</v>
      </c>
      <c r="J2293" s="365" t="s">
        <v>12658</v>
      </c>
    </row>
    <row r="2294" spans="1:10" ht="24" customHeight="1">
      <c r="A2294" s="367" t="s">
        <v>12659</v>
      </c>
      <c r="B2294" s="368" t="s">
        <v>12805</v>
      </c>
      <c r="C2294" s="367" t="s">
        <v>9</v>
      </c>
      <c r="D2294" s="367" t="s">
        <v>38</v>
      </c>
      <c r="E2294" s="517" t="s">
        <v>12661</v>
      </c>
      <c r="F2294" s="517"/>
      <c r="G2294" s="369" t="s">
        <v>19</v>
      </c>
      <c r="H2294" s="370">
        <v>1</v>
      </c>
      <c r="I2294" s="371">
        <v>17.66</v>
      </c>
      <c r="J2294" s="371">
        <v>17.66</v>
      </c>
    </row>
    <row r="2295" spans="1:10" ht="24" customHeight="1">
      <c r="A2295" s="372" t="s">
        <v>12662</v>
      </c>
      <c r="B2295" s="373" t="s">
        <v>13604</v>
      </c>
      <c r="C2295" s="372" t="s">
        <v>9</v>
      </c>
      <c r="D2295" s="372" t="s">
        <v>2711</v>
      </c>
      <c r="E2295" s="519" t="s">
        <v>12661</v>
      </c>
      <c r="F2295" s="519"/>
      <c r="G2295" s="374" t="s">
        <v>19</v>
      </c>
      <c r="H2295" s="375">
        <v>1</v>
      </c>
      <c r="I2295" s="376">
        <v>0.18</v>
      </c>
      <c r="J2295" s="376">
        <v>0.18</v>
      </c>
    </row>
    <row r="2296" spans="1:10" ht="24" customHeight="1">
      <c r="A2296" s="377" t="s">
        <v>12664</v>
      </c>
      <c r="B2296" s="378" t="s">
        <v>12714</v>
      </c>
      <c r="C2296" s="377" t="s">
        <v>9</v>
      </c>
      <c r="D2296" s="377" t="s">
        <v>12715</v>
      </c>
      <c r="E2296" s="518" t="s">
        <v>12673</v>
      </c>
      <c r="F2296" s="518"/>
      <c r="G2296" s="379" t="s">
        <v>19</v>
      </c>
      <c r="H2296" s="380">
        <v>1</v>
      </c>
      <c r="I2296" s="381">
        <v>0.96</v>
      </c>
      <c r="J2296" s="381">
        <v>0.96</v>
      </c>
    </row>
    <row r="2297" spans="1:10" ht="24" customHeight="1">
      <c r="A2297" s="377" t="s">
        <v>12664</v>
      </c>
      <c r="B2297" s="378" t="s">
        <v>13605</v>
      </c>
      <c r="C2297" s="377" t="s">
        <v>9</v>
      </c>
      <c r="D2297" s="377" t="s">
        <v>13606</v>
      </c>
      <c r="E2297" s="518" t="s">
        <v>12670</v>
      </c>
      <c r="F2297" s="518"/>
      <c r="G2297" s="379" t="s">
        <v>19</v>
      </c>
      <c r="H2297" s="380">
        <v>1</v>
      </c>
      <c r="I2297" s="381">
        <v>14.12</v>
      </c>
      <c r="J2297" s="381">
        <v>14.12</v>
      </c>
    </row>
    <row r="2298" spans="1:10" ht="24" customHeight="1">
      <c r="A2298" s="377" t="s">
        <v>12664</v>
      </c>
      <c r="B2298" s="378" t="s">
        <v>13509</v>
      </c>
      <c r="C2298" s="377" t="s">
        <v>9</v>
      </c>
      <c r="D2298" s="377" t="s">
        <v>13510</v>
      </c>
      <c r="E2298" s="518" t="s">
        <v>12667</v>
      </c>
      <c r="F2298" s="518"/>
      <c r="G2298" s="379" t="s">
        <v>19</v>
      </c>
      <c r="H2298" s="380">
        <v>1</v>
      </c>
      <c r="I2298" s="381">
        <v>0.8</v>
      </c>
      <c r="J2298" s="381">
        <v>0.8</v>
      </c>
    </row>
    <row r="2299" spans="1:10" ht="24" customHeight="1">
      <c r="A2299" s="377" t="s">
        <v>12664</v>
      </c>
      <c r="B2299" s="378" t="s">
        <v>12671</v>
      </c>
      <c r="C2299" s="377" t="s">
        <v>9</v>
      </c>
      <c r="D2299" s="377" t="s">
        <v>12672</v>
      </c>
      <c r="E2299" s="518" t="s">
        <v>12673</v>
      </c>
      <c r="F2299" s="518"/>
      <c r="G2299" s="379" t="s">
        <v>19</v>
      </c>
      <c r="H2299" s="380">
        <v>1</v>
      </c>
      <c r="I2299" s="381">
        <v>0.55000000000000004</v>
      </c>
      <c r="J2299" s="381">
        <v>0.55000000000000004</v>
      </c>
    </row>
    <row r="2300" spans="1:10" ht="24" customHeight="1">
      <c r="A2300" s="377" t="s">
        <v>12664</v>
      </c>
      <c r="B2300" s="378" t="s">
        <v>13511</v>
      </c>
      <c r="C2300" s="377" t="s">
        <v>9</v>
      </c>
      <c r="D2300" s="377" t="s">
        <v>13512</v>
      </c>
      <c r="E2300" s="518" t="s">
        <v>12667</v>
      </c>
      <c r="F2300" s="518"/>
      <c r="G2300" s="379" t="s">
        <v>19</v>
      </c>
      <c r="H2300" s="380">
        <v>1</v>
      </c>
      <c r="I2300" s="381">
        <v>0.28000000000000003</v>
      </c>
      <c r="J2300" s="381">
        <v>0.28000000000000003</v>
      </c>
    </row>
    <row r="2301" spans="1:10" ht="24" customHeight="1">
      <c r="A2301" s="377" t="s">
        <v>12664</v>
      </c>
      <c r="B2301" s="378" t="s">
        <v>12676</v>
      </c>
      <c r="C2301" s="377" t="s">
        <v>9</v>
      </c>
      <c r="D2301" s="377" t="s">
        <v>12677</v>
      </c>
      <c r="E2301" s="518" t="s">
        <v>12678</v>
      </c>
      <c r="F2301" s="518"/>
      <c r="G2301" s="379" t="s">
        <v>19</v>
      </c>
      <c r="H2301" s="380">
        <v>1</v>
      </c>
      <c r="I2301" s="381">
        <v>0.06</v>
      </c>
      <c r="J2301" s="381">
        <v>0.06</v>
      </c>
    </row>
    <row r="2302" spans="1:10" ht="24" customHeight="1">
      <c r="A2302" s="377" t="s">
        <v>12664</v>
      </c>
      <c r="B2302" s="378" t="s">
        <v>12720</v>
      </c>
      <c r="C2302" s="377" t="s">
        <v>9</v>
      </c>
      <c r="D2302" s="377" t="s">
        <v>12721</v>
      </c>
      <c r="E2302" s="518" t="s">
        <v>12722</v>
      </c>
      <c r="F2302" s="518"/>
      <c r="G2302" s="379" t="s">
        <v>19</v>
      </c>
      <c r="H2302" s="380">
        <v>1</v>
      </c>
      <c r="I2302" s="381">
        <v>0.71</v>
      </c>
      <c r="J2302" s="381">
        <v>0.71</v>
      </c>
    </row>
    <row r="2303" spans="1:10" ht="25.5">
      <c r="A2303" s="382"/>
      <c r="B2303" s="382"/>
      <c r="C2303" s="382"/>
      <c r="D2303" s="382"/>
      <c r="E2303" s="382" t="s">
        <v>12679</v>
      </c>
      <c r="F2303" s="383">
        <v>7.7692056999999997</v>
      </c>
      <c r="G2303" s="382" t="s">
        <v>12680</v>
      </c>
      <c r="H2303" s="383">
        <v>6.53</v>
      </c>
      <c r="I2303" s="382" t="s">
        <v>12681</v>
      </c>
      <c r="J2303" s="383">
        <v>14.3</v>
      </c>
    </row>
    <row r="2304" spans="1:10" ht="13.5" thickBot="1">
      <c r="A2304" s="382"/>
      <c r="B2304" s="382"/>
      <c r="C2304" s="382"/>
      <c r="D2304" s="382"/>
      <c r="E2304" s="382" t="s">
        <v>12682</v>
      </c>
      <c r="F2304" s="383">
        <v>4.9800000000000004</v>
      </c>
      <c r="G2304" s="382"/>
      <c r="H2304" s="515" t="s">
        <v>12683</v>
      </c>
      <c r="I2304" s="515"/>
      <c r="J2304" s="383">
        <v>22.64</v>
      </c>
    </row>
    <row r="2305" spans="1:10" ht="0.95" customHeight="1" thickTop="1">
      <c r="A2305" s="384"/>
      <c r="B2305" s="384"/>
      <c r="C2305" s="384"/>
      <c r="D2305" s="384"/>
      <c r="E2305" s="384"/>
      <c r="F2305" s="384"/>
      <c r="G2305" s="384"/>
      <c r="H2305" s="384"/>
      <c r="I2305" s="384"/>
      <c r="J2305" s="384"/>
    </row>
    <row r="2306" spans="1:10" ht="18" customHeight="1">
      <c r="A2306" s="364"/>
      <c r="B2306" s="365" t="s">
        <v>12651</v>
      </c>
      <c r="C2306" s="364" t="s">
        <v>12652</v>
      </c>
      <c r="D2306" s="364" t="s">
        <v>12653</v>
      </c>
      <c r="E2306" s="516" t="s">
        <v>12654</v>
      </c>
      <c r="F2306" s="516"/>
      <c r="G2306" s="366" t="s">
        <v>12655</v>
      </c>
      <c r="H2306" s="365" t="s">
        <v>12656</v>
      </c>
      <c r="I2306" s="365" t="s">
        <v>12657</v>
      </c>
      <c r="J2306" s="365" t="s">
        <v>12658</v>
      </c>
    </row>
    <row r="2307" spans="1:10" ht="36" customHeight="1">
      <c r="A2307" s="367" t="s">
        <v>12659</v>
      </c>
      <c r="B2307" s="368" t="s">
        <v>12823</v>
      </c>
      <c r="C2307" s="367" t="s">
        <v>9</v>
      </c>
      <c r="D2307" s="367" t="s">
        <v>658</v>
      </c>
      <c r="E2307" s="517" t="s">
        <v>12730</v>
      </c>
      <c r="F2307" s="517"/>
      <c r="G2307" s="369" t="s">
        <v>47</v>
      </c>
      <c r="H2307" s="370">
        <v>1</v>
      </c>
      <c r="I2307" s="371">
        <v>53.26</v>
      </c>
      <c r="J2307" s="371">
        <v>53.26</v>
      </c>
    </row>
    <row r="2308" spans="1:10" ht="36" customHeight="1">
      <c r="A2308" s="372" t="s">
        <v>12662</v>
      </c>
      <c r="B2308" s="373" t="s">
        <v>13664</v>
      </c>
      <c r="C2308" s="372" t="s">
        <v>9</v>
      </c>
      <c r="D2308" s="372" t="s">
        <v>653</v>
      </c>
      <c r="E2308" s="519" t="s">
        <v>12730</v>
      </c>
      <c r="F2308" s="519"/>
      <c r="G2308" s="374" t="s">
        <v>19</v>
      </c>
      <c r="H2308" s="375">
        <v>1</v>
      </c>
      <c r="I2308" s="376">
        <v>32.200000000000003</v>
      </c>
      <c r="J2308" s="376">
        <v>32.200000000000003</v>
      </c>
    </row>
    <row r="2309" spans="1:10" ht="36" customHeight="1">
      <c r="A2309" s="372" t="s">
        <v>12662</v>
      </c>
      <c r="B2309" s="373" t="s">
        <v>13665</v>
      </c>
      <c r="C2309" s="372" t="s">
        <v>9</v>
      </c>
      <c r="D2309" s="372" t="s">
        <v>654</v>
      </c>
      <c r="E2309" s="519" t="s">
        <v>12730</v>
      </c>
      <c r="F2309" s="519"/>
      <c r="G2309" s="374" t="s">
        <v>19</v>
      </c>
      <c r="H2309" s="375">
        <v>1</v>
      </c>
      <c r="I2309" s="376">
        <v>4.37</v>
      </c>
      <c r="J2309" s="376">
        <v>4.37</v>
      </c>
    </row>
    <row r="2310" spans="1:10" ht="24" customHeight="1">
      <c r="A2310" s="372" t="s">
        <v>12662</v>
      </c>
      <c r="B2310" s="373" t="s">
        <v>13666</v>
      </c>
      <c r="C2310" s="372" t="s">
        <v>9</v>
      </c>
      <c r="D2310" s="372" t="s">
        <v>150</v>
      </c>
      <c r="E2310" s="519" t="s">
        <v>12661</v>
      </c>
      <c r="F2310" s="519"/>
      <c r="G2310" s="374" t="s">
        <v>19</v>
      </c>
      <c r="H2310" s="375">
        <v>1</v>
      </c>
      <c r="I2310" s="376">
        <v>16.690000000000001</v>
      </c>
      <c r="J2310" s="376">
        <v>16.690000000000001</v>
      </c>
    </row>
    <row r="2311" spans="1:10" ht="25.5">
      <c r="A2311" s="382"/>
      <c r="B2311" s="382"/>
      <c r="C2311" s="382"/>
      <c r="D2311" s="382"/>
      <c r="E2311" s="382" t="s">
        <v>12679</v>
      </c>
      <c r="F2311" s="383">
        <v>7.4812561000000004</v>
      </c>
      <c r="G2311" s="382" t="s">
        <v>12680</v>
      </c>
      <c r="H2311" s="383">
        <v>6.29</v>
      </c>
      <c r="I2311" s="382" t="s">
        <v>12681</v>
      </c>
      <c r="J2311" s="383">
        <v>13.77</v>
      </c>
    </row>
    <row r="2312" spans="1:10" ht="13.5" thickBot="1">
      <c r="A2312" s="382"/>
      <c r="B2312" s="382"/>
      <c r="C2312" s="382"/>
      <c r="D2312" s="382"/>
      <c r="E2312" s="382" t="s">
        <v>12682</v>
      </c>
      <c r="F2312" s="383">
        <v>15.04</v>
      </c>
      <c r="G2312" s="382"/>
      <c r="H2312" s="515" t="s">
        <v>12683</v>
      </c>
      <c r="I2312" s="515"/>
      <c r="J2312" s="383">
        <v>68.3</v>
      </c>
    </row>
    <row r="2313" spans="1:10" ht="0.95" customHeight="1" thickTop="1">
      <c r="A2313" s="384"/>
      <c r="B2313" s="384"/>
      <c r="C2313" s="384"/>
      <c r="D2313" s="384"/>
      <c r="E2313" s="384"/>
      <c r="F2313" s="384"/>
      <c r="G2313" s="384"/>
      <c r="H2313" s="384"/>
      <c r="I2313" s="384"/>
      <c r="J2313" s="384"/>
    </row>
    <row r="2314" spans="1:10" ht="18" customHeight="1">
      <c r="A2314" s="364"/>
      <c r="B2314" s="365" t="s">
        <v>12651</v>
      </c>
      <c r="C2314" s="364" t="s">
        <v>12652</v>
      </c>
      <c r="D2314" s="364" t="s">
        <v>12653</v>
      </c>
      <c r="E2314" s="516" t="s">
        <v>12654</v>
      </c>
      <c r="F2314" s="516"/>
      <c r="G2314" s="366" t="s">
        <v>12655</v>
      </c>
      <c r="H2314" s="365" t="s">
        <v>12656</v>
      </c>
      <c r="I2314" s="365" t="s">
        <v>12657</v>
      </c>
      <c r="J2314" s="365" t="s">
        <v>12658</v>
      </c>
    </row>
    <row r="2315" spans="1:10" ht="36" customHeight="1">
      <c r="A2315" s="367" t="s">
        <v>12659</v>
      </c>
      <c r="B2315" s="368" t="s">
        <v>12821</v>
      </c>
      <c r="C2315" s="367" t="s">
        <v>9</v>
      </c>
      <c r="D2315" s="367" t="s">
        <v>657</v>
      </c>
      <c r="E2315" s="517" t="s">
        <v>12730</v>
      </c>
      <c r="F2315" s="517"/>
      <c r="G2315" s="369" t="s">
        <v>32</v>
      </c>
      <c r="H2315" s="370">
        <v>1</v>
      </c>
      <c r="I2315" s="371">
        <v>146.6</v>
      </c>
      <c r="J2315" s="371">
        <v>146.6</v>
      </c>
    </row>
    <row r="2316" spans="1:10" ht="36" customHeight="1">
      <c r="A2316" s="372" t="s">
        <v>12662</v>
      </c>
      <c r="B2316" s="373" t="s">
        <v>13664</v>
      </c>
      <c r="C2316" s="372" t="s">
        <v>9</v>
      </c>
      <c r="D2316" s="372" t="s">
        <v>653</v>
      </c>
      <c r="E2316" s="519" t="s">
        <v>12730</v>
      </c>
      <c r="F2316" s="519"/>
      <c r="G2316" s="374" t="s">
        <v>19</v>
      </c>
      <c r="H2316" s="375">
        <v>1</v>
      </c>
      <c r="I2316" s="376">
        <v>32.200000000000003</v>
      </c>
      <c r="J2316" s="376">
        <v>32.200000000000003</v>
      </c>
    </row>
    <row r="2317" spans="1:10" ht="36" customHeight="1">
      <c r="A2317" s="372" t="s">
        <v>12662</v>
      </c>
      <c r="B2317" s="373" t="s">
        <v>13667</v>
      </c>
      <c r="C2317" s="372" t="s">
        <v>9</v>
      </c>
      <c r="D2317" s="372" t="s">
        <v>655</v>
      </c>
      <c r="E2317" s="519" t="s">
        <v>12730</v>
      </c>
      <c r="F2317" s="519"/>
      <c r="G2317" s="374" t="s">
        <v>19</v>
      </c>
      <c r="H2317" s="375">
        <v>1</v>
      </c>
      <c r="I2317" s="376">
        <v>40.25</v>
      </c>
      <c r="J2317" s="376">
        <v>40.25</v>
      </c>
    </row>
    <row r="2318" spans="1:10" ht="36" customHeight="1">
      <c r="A2318" s="372" t="s">
        <v>12662</v>
      </c>
      <c r="B2318" s="373" t="s">
        <v>13668</v>
      </c>
      <c r="C2318" s="372" t="s">
        <v>9</v>
      </c>
      <c r="D2318" s="372" t="s">
        <v>656</v>
      </c>
      <c r="E2318" s="519" t="s">
        <v>12730</v>
      </c>
      <c r="F2318" s="519"/>
      <c r="G2318" s="374" t="s">
        <v>19</v>
      </c>
      <c r="H2318" s="375">
        <v>1</v>
      </c>
      <c r="I2318" s="376">
        <v>53.09</v>
      </c>
      <c r="J2318" s="376">
        <v>53.09</v>
      </c>
    </row>
    <row r="2319" spans="1:10" ht="36" customHeight="1">
      <c r="A2319" s="372" t="s">
        <v>12662</v>
      </c>
      <c r="B2319" s="373" t="s">
        <v>13665</v>
      </c>
      <c r="C2319" s="372" t="s">
        <v>9</v>
      </c>
      <c r="D2319" s="372" t="s">
        <v>654</v>
      </c>
      <c r="E2319" s="519" t="s">
        <v>12730</v>
      </c>
      <c r="F2319" s="519"/>
      <c r="G2319" s="374" t="s">
        <v>19</v>
      </c>
      <c r="H2319" s="375">
        <v>1</v>
      </c>
      <c r="I2319" s="376">
        <v>4.37</v>
      </c>
      <c r="J2319" s="376">
        <v>4.37</v>
      </c>
    </row>
    <row r="2320" spans="1:10" ht="24" customHeight="1">
      <c r="A2320" s="372" t="s">
        <v>12662</v>
      </c>
      <c r="B2320" s="373" t="s">
        <v>13666</v>
      </c>
      <c r="C2320" s="372" t="s">
        <v>9</v>
      </c>
      <c r="D2320" s="372" t="s">
        <v>150</v>
      </c>
      <c r="E2320" s="519" t="s">
        <v>12661</v>
      </c>
      <c r="F2320" s="519"/>
      <c r="G2320" s="374" t="s">
        <v>19</v>
      </c>
      <c r="H2320" s="375">
        <v>1</v>
      </c>
      <c r="I2320" s="376">
        <v>16.690000000000001</v>
      </c>
      <c r="J2320" s="376">
        <v>16.690000000000001</v>
      </c>
    </row>
    <row r="2321" spans="1:10" ht="25.5">
      <c r="A2321" s="382"/>
      <c r="B2321" s="382"/>
      <c r="C2321" s="382"/>
      <c r="D2321" s="382"/>
      <c r="E2321" s="382" t="s">
        <v>12679</v>
      </c>
      <c r="F2321" s="383">
        <v>7.4812561000000004</v>
      </c>
      <c r="G2321" s="382" t="s">
        <v>12680</v>
      </c>
      <c r="H2321" s="383">
        <v>6.29</v>
      </c>
      <c r="I2321" s="382" t="s">
        <v>12681</v>
      </c>
      <c r="J2321" s="383">
        <v>13.77</v>
      </c>
    </row>
    <row r="2322" spans="1:10" ht="13.5" thickBot="1">
      <c r="A2322" s="382"/>
      <c r="B2322" s="382"/>
      <c r="C2322" s="382"/>
      <c r="D2322" s="382"/>
      <c r="E2322" s="382" t="s">
        <v>12682</v>
      </c>
      <c r="F2322" s="383">
        <v>41.39</v>
      </c>
      <c r="G2322" s="382"/>
      <c r="H2322" s="515" t="s">
        <v>12683</v>
      </c>
      <c r="I2322" s="515"/>
      <c r="J2322" s="383">
        <v>187.99</v>
      </c>
    </row>
    <row r="2323" spans="1:10" ht="0.95" customHeight="1" thickTop="1">
      <c r="A2323" s="384"/>
      <c r="B2323" s="384"/>
      <c r="C2323" s="384"/>
      <c r="D2323" s="384"/>
      <c r="E2323" s="384"/>
      <c r="F2323" s="384"/>
      <c r="G2323" s="384"/>
      <c r="H2323" s="384"/>
      <c r="I2323" s="384"/>
      <c r="J2323" s="384"/>
    </row>
    <row r="2324" spans="1:10" ht="18" customHeight="1">
      <c r="A2324" s="364"/>
      <c r="B2324" s="365" t="s">
        <v>12651</v>
      </c>
      <c r="C2324" s="364" t="s">
        <v>12652</v>
      </c>
      <c r="D2324" s="364" t="s">
        <v>12653</v>
      </c>
      <c r="E2324" s="516" t="s">
        <v>12654</v>
      </c>
      <c r="F2324" s="516"/>
      <c r="G2324" s="366" t="s">
        <v>12655</v>
      </c>
      <c r="H2324" s="365" t="s">
        <v>12656</v>
      </c>
      <c r="I2324" s="365" t="s">
        <v>12657</v>
      </c>
      <c r="J2324" s="365" t="s">
        <v>12658</v>
      </c>
    </row>
    <row r="2325" spans="1:10" ht="36" customHeight="1">
      <c r="A2325" s="367" t="s">
        <v>12659</v>
      </c>
      <c r="B2325" s="368" t="s">
        <v>13664</v>
      </c>
      <c r="C2325" s="367" t="s">
        <v>9</v>
      </c>
      <c r="D2325" s="367" t="s">
        <v>653</v>
      </c>
      <c r="E2325" s="517" t="s">
        <v>12730</v>
      </c>
      <c r="F2325" s="517"/>
      <c r="G2325" s="369" t="s">
        <v>19</v>
      </c>
      <c r="H2325" s="370">
        <v>1</v>
      </c>
      <c r="I2325" s="371">
        <v>32.200000000000003</v>
      </c>
      <c r="J2325" s="371">
        <v>32.200000000000003</v>
      </c>
    </row>
    <row r="2326" spans="1:10" ht="24" customHeight="1">
      <c r="A2326" s="377" t="s">
        <v>12664</v>
      </c>
      <c r="B2326" s="378" t="s">
        <v>13669</v>
      </c>
      <c r="C2326" s="377" t="s">
        <v>9</v>
      </c>
      <c r="D2326" s="377" t="s">
        <v>13670</v>
      </c>
      <c r="E2326" s="518" t="s">
        <v>12667</v>
      </c>
      <c r="F2326" s="518"/>
      <c r="G2326" s="379" t="s">
        <v>27</v>
      </c>
      <c r="H2326" s="380">
        <v>5.5999999999999999E-5</v>
      </c>
      <c r="I2326" s="381">
        <v>575000</v>
      </c>
      <c r="J2326" s="381">
        <v>32.200000000000003</v>
      </c>
    </row>
    <row r="2327" spans="1:10" ht="25.5">
      <c r="A2327" s="382"/>
      <c r="B2327" s="382"/>
      <c r="C2327" s="382"/>
      <c r="D2327" s="382"/>
      <c r="E2327" s="382" t="s">
        <v>12679</v>
      </c>
      <c r="F2327" s="383">
        <v>0</v>
      </c>
      <c r="G2327" s="382" t="s">
        <v>12680</v>
      </c>
      <c r="H2327" s="383">
        <v>0</v>
      </c>
      <c r="I2327" s="382" t="s">
        <v>12681</v>
      </c>
      <c r="J2327" s="383">
        <v>0</v>
      </c>
    </row>
    <row r="2328" spans="1:10" ht="13.5" thickBot="1">
      <c r="A2328" s="382"/>
      <c r="B2328" s="382"/>
      <c r="C2328" s="382"/>
      <c r="D2328" s="382"/>
      <c r="E2328" s="382" t="s">
        <v>12682</v>
      </c>
      <c r="F2328" s="383">
        <v>9.09</v>
      </c>
      <c r="G2328" s="382"/>
      <c r="H2328" s="515" t="s">
        <v>12683</v>
      </c>
      <c r="I2328" s="515"/>
      <c r="J2328" s="383">
        <v>41.29</v>
      </c>
    </row>
    <row r="2329" spans="1:10" ht="0.95" customHeight="1" thickTop="1">
      <c r="A2329" s="384"/>
      <c r="B2329" s="384"/>
      <c r="C2329" s="384"/>
      <c r="D2329" s="384"/>
      <c r="E2329" s="384"/>
      <c r="F2329" s="384"/>
      <c r="G2329" s="384"/>
      <c r="H2329" s="384"/>
      <c r="I2329" s="384"/>
      <c r="J2329" s="384"/>
    </row>
    <row r="2330" spans="1:10" ht="18" customHeight="1">
      <c r="A2330" s="364"/>
      <c r="B2330" s="365" t="s">
        <v>12651</v>
      </c>
      <c r="C2330" s="364" t="s">
        <v>12652</v>
      </c>
      <c r="D2330" s="364" t="s">
        <v>12653</v>
      </c>
      <c r="E2330" s="516" t="s">
        <v>12654</v>
      </c>
      <c r="F2330" s="516"/>
      <c r="G2330" s="366" t="s">
        <v>12655</v>
      </c>
      <c r="H2330" s="365" t="s">
        <v>12656</v>
      </c>
      <c r="I2330" s="365" t="s">
        <v>12657</v>
      </c>
      <c r="J2330" s="365" t="s">
        <v>12658</v>
      </c>
    </row>
    <row r="2331" spans="1:10" ht="36" customHeight="1">
      <c r="A2331" s="367" t="s">
        <v>12659</v>
      </c>
      <c r="B2331" s="368" t="s">
        <v>13665</v>
      </c>
      <c r="C2331" s="367" t="s">
        <v>9</v>
      </c>
      <c r="D2331" s="367" t="s">
        <v>654</v>
      </c>
      <c r="E2331" s="517" t="s">
        <v>12730</v>
      </c>
      <c r="F2331" s="517"/>
      <c r="G2331" s="369" t="s">
        <v>19</v>
      </c>
      <c r="H2331" s="370">
        <v>1</v>
      </c>
      <c r="I2331" s="371">
        <v>4.37</v>
      </c>
      <c r="J2331" s="371">
        <v>4.37</v>
      </c>
    </row>
    <row r="2332" spans="1:10" ht="24" customHeight="1">
      <c r="A2332" s="377" t="s">
        <v>12664</v>
      </c>
      <c r="B2332" s="378" t="s">
        <v>13669</v>
      </c>
      <c r="C2332" s="377" t="s">
        <v>9</v>
      </c>
      <c r="D2332" s="377" t="s">
        <v>13670</v>
      </c>
      <c r="E2332" s="518" t="s">
        <v>12667</v>
      </c>
      <c r="F2332" s="518"/>
      <c r="G2332" s="379" t="s">
        <v>27</v>
      </c>
      <c r="H2332" s="380">
        <v>7.6000000000000001E-6</v>
      </c>
      <c r="I2332" s="381">
        <v>575000</v>
      </c>
      <c r="J2332" s="381">
        <v>4.37</v>
      </c>
    </row>
    <row r="2333" spans="1:10" ht="25.5">
      <c r="A2333" s="382"/>
      <c r="B2333" s="382"/>
      <c r="C2333" s="382"/>
      <c r="D2333" s="382"/>
      <c r="E2333" s="382" t="s">
        <v>12679</v>
      </c>
      <c r="F2333" s="383">
        <v>0</v>
      </c>
      <c r="G2333" s="382" t="s">
        <v>12680</v>
      </c>
      <c r="H2333" s="383">
        <v>0</v>
      </c>
      <c r="I2333" s="382" t="s">
        <v>12681</v>
      </c>
      <c r="J2333" s="383">
        <v>0</v>
      </c>
    </row>
    <row r="2334" spans="1:10" ht="13.5" thickBot="1">
      <c r="A2334" s="382"/>
      <c r="B2334" s="382"/>
      <c r="C2334" s="382"/>
      <c r="D2334" s="382"/>
      <c r="E2334" s="382" t="s">
        <v>12682</v>
      </c>
      <c r="F2334" s="383">
        <v>1.23</v>
      </c>
      <c r="G2334" s="382"/>
      <c r="H2334" s="515" t="s">
        <v>12683</v>
      </c>
      <c r="I2334" s="515"/>
      <c r="J2334" s="383">
        <v>5.6</v>
      </c>
    </row>
    <row r="2335" spans="1:10" ht="0.95" customHeight="1" thickTop="1">
      <c r="A2335" s="384"/>
      <c r="B2335" s="384"/>
      <c r="C2335" s="384"/>
      <c r="D2335" s="384"/>
      <c r="E2335" s="384"/>
      <c r="F2335" s="384"/>
      <c r="G2335" s="384"/>
      <c r="H2335" s="384"/>
      <c r="I2335" s="384"/>
      <c r="J2335" s="384"/>
    </row>
    <row r="2336" spans="1:10" ht="18" customHeight="1">
      <c r="A2336" s="364"/>
      <c r="B2336" s="365" t="s">
        <v>12651</v>
      </c>
      <c r="C2336" s="364" t="s">
        <v>12652</v>
      </c>
      <c r="D2336" s="364" t="s">
        <v>12653</v>
      </c>
      <c r="E2336" s="516" t="s">
        <v>12654</v>
      </c>
      <c r="F2336" s="516"/>
      <c r="G2336" s="366" t="s">
        <v>12655</v>
      </c>
      <c r="H2336" s="365" t="s">
        <v>12656</v>
      </c>
      <c r="I2336" s="365" t="s">
        <v>12657</v>
      </c>
      <c r="J2336" s="365" t="s">
        <v>12658</v>
      </c>
    </row>
    <row r="2337" spans="1:10" ht="36" customHeight="1">
      <c r="A2337" s="367" t="s">
        <v>12659</v>
      </c>
      <c r="B2337" s="368" t="s">
        <v>13667</v>
      </c>
      <c r="C2337" s="367" t="s">
        <v>9</v>
      </c>
      <c r="D2337" s="367" t="s">
        <v>655</v>
      </c>
      <c r="E2337" s="517" t="s">
        <v>12730</v>
      </c>
      <c r="F2337" s="517"/>
      <c r="G2337" s="369" t="s">
        <v>19</v>
      </c>
      <c r="H2337" s="370">
        <v>1</v>
      </c>
      <c r="I2337" s="371">
        <v>40.25</v>
      </c>
      <c r="J2337" s="371">
        <v>40.25</v>
      </c>
    </row>
    <row r="2338" spans="1:10" ht="24" customHeight="1">
      <c r="A2338" s="377" t="s">
        <v>12664</v>
      </c>
      <c r="B2338" s="378" t="s">
        <v>13669</v>
      </c>
      <c r="C2338" s="377" t="s">
        <v>9</v>
      </c>
      <c r="D2338" s="377" t="s">
        <v>13670</v>
      </c>
      <c r="E2338" s="518" t="s">
        <v>12667</v>
      </c>
      <c r="F2338" s="518"/>
      <c r="G2338" s="379" t="s">
        <v>27</v>
      </c>
      <c r="H2338" s="380">
        <v>6.9999999999999994E-5</v>
      </c>
      <c r="I2338" s="381">
        <v>575000</v>
      </c>
      <c r="J2338" s="381">
        <v>40.25</v>
      </c>
    </row>
    <row r="2339" spans="1:10" ht="25.5">
      <c r="A2339" s="382"/>
      <c r="B2339" s="382"/>
      <c r="C2339" s="382"/>
      <c r="D2339" s="382"/>
      <c r="E2339" s="382" t="s">
        <v>12679</v>
      </c>
      <c r="F2339" s="383">
        <v>0</v>
      </c>
      <c r="G2339" s="382" t="s">
        <v>12680</v>
      </c>
      <c r="H2339" s="383">
        <v>0</v>
      </c>
      <c r="I2339" s="382" t="s">
        <v>12681</v>
      </c>
      <c r="J2339" s="383">
        <v>0</v>
      </c>
    </row>
    <row r="2340" spans="1:10" ht="13.5" thickBot="1">
      <c r="A2340" s="382"/>
      <c r="B2340" s="382"/>
      <c r="C2340" s="382"/>
      <c r="D2340" s="382"/>
      <c r="E2340" s="382" t="s">
        <v>12682</v>
      </c>
      <c r="F2340" s="383">
        <v>11.36</v>
      </c>
      <c r="G2340" s="382"/>
      <c r="H2340" s="515" t="s">
        <v>12683</v>
      </c>
      <c r="I2340" s="515"/>
      <c r="J2340" s="383">
        <v>51.61</v>
      </c>
    </row>
    <row r="2341" spans="1:10" ht="0.95" customHeight="1" thickTop="1">
      <c r="A2341" s="384"/>
      <c r="B2341" s="384"/>
      <c r="C2341" s="384"/>
      <c r="D2341" s="384"/>
      <c r="E2341" s="384"/>
      <c r="F2341" s="384"/>
      <c r="G2341" s="384"/>
      <c r="H2341" s="384"/>
      <c r="I2341" s="384"/>
      <c r="J2341" s="384"/>
    </row>
    <row r="2342" spans="1:10" ht="18" customHeight="1">
      <c r="A2342" s="364"/>
      <c r="B2342" s="365" t="s">
        <v>12651</v>
      </c>
      <c r="C2342" s="364" t="s">
        <v>12652</v>
      </c>
      <c r="D2342" s="364" t="s">
        <v>12653</v>
      </c>
      <c r="E2342" s="516" t="s">
        <v>12654</v>
      </c>
      <c r="F2342" s="516"/>
      <c r="G2342" s="366" t="s">
        <v>12655</v>
      </c>
      <c r="H2342" s="365" t="s">
        <v>12656</v>
      </c>
      <c r="I2342" s="365" t="s">
        <v>12657</v>
      </c>
      <c r="J2342" s="365" t="s">
        <v>12658</v>
      </c>
    </row>
    <row r="2343" spans="1:10" ht="36" customHeight="1">
      <c r="A2343" s="367" t="s">
        <v>12659</v>
      </c>
      <c r="B2343" s="368" t="s">
        <v>13668</v>
      </c>
      <c r="C2343" s="367" t="s">
        <v>9</v>
      </c>
      <c r="D2343" s="367" t="s">
        <v>656</v>
      </c>
      <c r="E2343" s="517" t="s">
        <v>12730</v>
      </c>
      <c r="F2343" s="517"/>
      <c r="G2343" s="369" t="s">
        <v>19</v>
      </c>
      <c r="H2343" s="370">
        <v>1</v>
      </c>
      <c r="I2343" s="371">
        <v>53.09</v>
      </c>
      <c r="J2343" s="371">
        <v>53.09</v>
      </c>
    </row>
    <row r="2344" spans="1:10" ht="24" customHeight="1">
      <c r="A2344" s="377" t="s">
        <v>12664</v>
      </c>
      <c r="B2344" s="378" t="s">
        <v>13547</v>
      </c>
      <c r="C2344" s="377" t="s">
        <v>9</v>
      </c>
      <c r="D2344" s="377" t="s">
        <v>13548</v>
      </c>
      <c r="E2344" s="518" t="s">
        <v>12693</v>
      </c>
      <c r="F2344" s="518"/>
      <c r="G2344" s="379" t="s">
        <v>44</v>
      </c>
      <c r="H2344" s="380">
        <v>10.77</v>
      </c>
      <c r="I2344" s="381">
        <v>4.93</v>
      </c>
      <c r="J2344" s="381">
        <v>53.09</v>
      </c>
    </row>
    <row r="2345" spans="1:10" ht="25.5">
      <c r="A2345" s="382"/>
      <c r="B2345" s="382"/>
      <c r="C2345" s="382"/>
      <c r="D2345" s="382"/>
      <c r="E2345" s="382" t="s">
        <v>12679</v>
      </c>
      <c r="F2345" s="383">
        <v>0</v>
      </c>
      <c r="G2345" s="382" t="s">
        <v>12680</v>
      </c>
      <c r="H2345" s="383">
        <v>0</v>
      </c>
      <c r="I2345" s="382" t="s">
        <v>12681</v>
      </c>
      <c r="J2345" s="383">
        <v>0</v>
      </c>
    </row>
    <row r="2346" spans="1:10" ht="13.5" thickBot="1">
      <c r="A2346" s="382"/>
      <c r="B2346" s="382"/>
      <c r="C2346" s="382"/>
      <c r="D2346" s="382"/>
      <c r="E2346" s="382" t="s">
        <v>12682</v>
      </c>
      <c r="F2346" s="383">
        <v>14.99</v>
      </c>
      <c r="G2346" s="382"/>
      <c r="H2346" s="515" t="s">
        <v>12683</v>
      </c>
      <c r="I2346" s="515"/>
      <c r="J2346" s="383">
        <v>68.08</v>
      </c>
    </row>
    <row r="2347" spans="1:10" ht="0.95" customHeight="1" thickTop="1">
      <c r="A2347" s="384"/>
      <c r="B2347" s="384"/>
      <c r="C2347" s="384"/>
      <c r="D2347" s="384"/>
      <c r="E2347" s="384"/>
      <c r="F2347" s="384"/>
      <c r="G2347" s="384"/>
      <c r="H2347" s="384"/>
      <c r="I2347" s="384"/>
      <c r="J2347" s="384"/>
    </row>
    <row r="2348" spans="1:10" ht="18" customHeight="1">
      <c r="A2348" s="364"/>
      <c r="B2348" s="365" t="s">
        <v>12651</v>
      </c>
      <c r="C2348" s="364" t="s">
        <v>12652</v>
      </c>
      <c r="D2348" s="364" t="s">
        <v>12653</v>
      </c>
      <c r="E2348" s="516" t="s">
        <v>12654</v>
      </c>
      <c r="F2348" s="516"/>
      <c r="G2348" s="366" t="s">
        <v>12655</v>
      </c>
      <c r="H2348" s="365" t="s">
        <v>12656</v>
      </c>
      <c r="I2348" s="365" t="s">
        <v>12657</v>
      </c>
      <c r="J2348" s="365" t="s">
        <v>12658</v>
      </c>
    </row>
    <row r="2349" spans="1:10" ht="24" customHeight="1">
      <c r="A2349" s="367" t="s">
        <v>12659</v>
      </c>
      <c r="B2349" s="368" t="s">
        <v>12830</v>
      </c>
      <c r="C2349" s="367" t="s">
        <v>9</v>
      </c>
      <c r="D2349" s="367" t="s">
        <v>3311</v>
      </c>
      <c r="E2349" s="517" t="s">
        <v>12733</v>
      </c>
      <c r="F2349" s="517"/>
      <c r="G2349" s="369" t="s">
        <v>12734</v>
      </c>
      <c r="H2349" s="370">
        <v>1</v>
      </c>
      <c r="I2349" s="371">
        <v>40.71</v>
      </c>
      <c r="J2349" s="371">
        <v>40.71</v>
      </c>
    </row>
    <row r="2350" spans="1:10" ht="24" customHeight="1">
      <c r="A2350" s="372" t="s">
        <v>12662</v>
      </c>
      <c r="B2350" s="373" t="s">
        <v>12771</v>
      </c>
      <c r="C2350" s="372" t="s">
        <v>9</v>
      </c>
      <c r="D2350" s="372" t="s">
        <v>21</v>
      </c>
      <c r="E2350" s="519" t="s">
        <v>12661</v>
      </c>
      <c r="F2350" s="519"/>
      <c r="G2350" s="374" t="s">
        <v>19</v>
      </c>
      <c r="H2350" s="375">
        <v>2.9039999999999999</v>
      </c>
      <c r="I2350" s="376">
        <v>14.02</v>
      </c>
      <c r="J2350" s="376">
        <v>40.71</v>
      </c>
    </row>
    <row r="2351" spans="1:10" ht="25.5">
      <c r="A2351" s="382"/>
      <c r="B2351" s="382"/>
      <c r="C2351" s="382"/>
      <c r="D2351" s="382"/>
      <c r="E2351" s="382" t="s">
        <v>12679</v>
      </c>
      <c r="F2351" s="383">
        <v>16.277300880147777</v>
      </c>
      <c r="G2351" s="382" t="s">
        <v>12680</v>
      </c>
      <c r="H2351" s="383">
        <v>13.68</v>
      </c>
      <c r="I2351" s="382" t="s">
        <v>12681</v>
      </c>
      <c r="J2351" s="383">
        <v>29.96</v>
      </c>
    </row>
    <row r="2352" spans="1:10" ht="13.5" thickBot="1">
      <c r="A2352" s="382"/>
      <c r="B2352" s="382"/>
      <c r="C2352" s="382"/>
      <c r="D2352" s="382"/>
      <c r="E2352" s="382" t="s">
        <v>12682</v>
      </c>
      <c r="F2352" s="383">
        <v>11.49</v>
      </c>
      <c r="G2352" s="382"/>
      <c r="H2352" s="515" t="s">
        <v>12683</v>
      </c>
      <c r="I2352" s="515"/>
      <c r="J2352" s="383">
        <v>52.2</v>
      </c>
    </row>
    <row r="2353" spans="1:10" ht="0.95" customHeight="1" thickTop="1">
      <c r="A2353" s="384"/>
      <c r="B2353" s="384"/>
      <c r="C2353" s="384"/>
      <c r="D2353" s="384"/>
      <c r="E2353" s="384"/>
      <c r="F2353" s="384"/>
      <c r="G2353" s="384"/>
      <c r="H2353" s="384"/>
      <c r="I2353" s="384"/>
      <c r="J2353" s="384"/>
    </row>
    <row r="2354" spans="1:10" ht="18" customHeight="1">
      <c r="A2354" s="364"/>
      <c r="B2354" s="365" t="s">
        <v>12651</v>
      </c>
      <c r="C2354" s="364" t="s">
        <v>12652</v>
      </c>
      <c r="D2354" s="364" t="s">
        <v>12653</v>
      </c>
      <c r="E2354" s="516" t="s">
        <v>12654</v>
      </c>
      <c r="F2354" s="516"/>
      <c r="G2354" s="366" t="s">
        <v>12655</v>
      </c>
      <c r="H2354" s="365" t="s">
        <v>12656</v>
      </c>
      <c r="I2354" s="365" t="s">
        <v>12657</v>
      </c>
      <c r="J2354" s="365" t="s">
        <v>12658</v>
      </c>
    </row>
    <row r="2355" spans="1:10" ht="24" customHeight="1">
      <c r="A2355" s="367" t="s">
        <v>12659</v>
      </c>
      <c r="B2355" s="368" t="s">
        <v>12838</v>
      </c>
      <c r="C2355" s="367" t="s">
        <v>9</v>
      </c>
      <c r="D2355" s="367" t="s">
        <v>5271</v>
      </c>
      <c r="E2355" s="517" t="s">
        <v>12733</v>
      </c>
      <c r="F2355" s="517"/>
      <c r="G2355" s="369" t="s">
        <v>12728</v>
      </c>
      <c r="H2355" s="370">
        <v>1</v>
      </c>
      <c r="I2355" s="371">
        <v>104.4</v>
      </c>
      <c r="J2355" s="371">
        <v>104.4</v>
      </c>
    </row>
    <row r="2356" spans="1:10" ht="36" customHeight="1">
      <c r="A2356" s="372" t="s">
        <v>12662</v>
      </c>
      <c r="B2356" s="373" t="s">
        <v>12729</v>
      </c>
      <c r="C2356" s="372" t="s">
        <v>9</v>
      </c>
      <c r="D2356" s="372" t="s">
        <v>1894</v>
      </c>
      <c r="E2356" s="519" t="s">
        <v>12730</v>
      </c>
      <c r="F2356" s="519"/>
      <c r="G2356" s="374" t="s">
        <v>32</v>
      </c>
      <c r="H2356" s="375">
        <v>5.6000000000000001E-2</v>
      </c>
      <c r="I2356" s="376">
        <v>16.260000000000002</v>
      </c>
      <c r="J2356" s="376">
        <v>0.91</v>
      </c>
    </row>
    <row r="2357" spans="1:10" ht="36" customHeight="1">
      <c r="A2357" s="372" t="s">
        <v>12662</v>
      </c>
      <c r="B2357" s="373" t="s">
        <v>12731</v>
      </c>
      <c r="C2357" s="372" t="s">
        <v>9</v>
      </c>
      <c r="D2357" s="372" t="s">
        <v>1895</v>
      </c>
      <c r="E2357" s="519" t="s">
        <v>12730</v>
      </c>
      <c r="F2357" s="519"/>
      <c r="G2357" s="374" t="s">
        <v>47</v>
      </c>
      <c r="H2357" s="375">
        <v>0.123</v>
      </c>
      <c r="I2357" s="376">
        <v>13.53</v>
      </c>
      <c r="J2357" s="376">
        <v>1.66</v>
      </c>
    </row>
    <row r="2358" spans="1:10" ht="24" customHeight="1">
      <c r="A2358" s="372" t="s">
        <v>12662</v>
      </c>
      <c r="B2358" s="373" t="s">
        <v>12736</v>
      </c>
      <c r="C2358" s="372" t="s">
        <v>9</v>
      </c>
      <c r="D2358" s="372" t="s">
        <v>34</v>
      </c>
      <c r="E2358" s="519" t="s">
        <v>12661</v>
      </c>
      <c r="F2358" s="519"/>
      <c r="G2358" s="374" t="s">
        <v>19</v>
      </c>
      <c r="H2358" s="375">
        <v>0.89300000000000002</v>
      </c>
      <c r="I2358" s="376">
        <v>17.48</v>
      </c>
      <c r="J2358" s="376">
        <v>15.6</v>
      </c>
    </row>
    <row r="2359" spans="1:10" ht="24" customHeight="1">
      <c r="A2359" s="372" t="s">
        <v>12662</v>
      </c>
      <c r="B2359" s="373" t="s">
        <v>12735</v>
      </c>
      <c r="C2359" s="372" t="s">
        <v>9</v>
      </c>
      <c r="D2359" s="372" t="s">
        <v>33</v>
      </c>
      <c r="E2359" s="519" t="s">
        <v>12661</v>
      </c>
      <c r="F2359" s="519"/>
      <c r="G2359" s="374" t="s">
        <v>19</v>
      </c>
      <c r="H2359" s="375">
        <v>0.17899999999999999</v>
      </c>
      <c r="I2359" s="376">
        <v>14.57</v>
      </c>
      <c r="J2359" s="376">
        <v>2.6</v>
      </c>
    </row>
    <row r="2360" spans="1:10" ht="24" customHeight="1">
      <c r="A2360" s="377" t="s">
        <v>12664</v>
      </c>
      <c r="B2360" s="378" t="s">
        <v>13671</v>
      </c>
      <c r="C2360" s="377" t="s">
        <v>9</v>
      </c>
      <c r="D2360" s="377" t="s">
        <v>13672</v>
      </c>
      <c r="E2360" s="518" t="s">
        <v>12693</v>
      </c>
      <c r="F2360" s="518"/>
      <c r="G2360" s="379" t="s">
        <v>17</v>
      </c>
      <c r="H2360" s="380">
        <v>0.128</v>
      </c>
      <c r="I2360" s="381">
        <v>18.309999999999999</v>
      </c>
      <c r="J2360" s="381">
        <v>2.34</v>
      </c>
    </row>
    <row r="2361" spans="1:10" ht="24" customHeight="1">
      <c r="A2361" s="377" t="s">
        <v>12664</v>
      </c>
      <c r="B2361" s="378" t="s">
        <v>12975</v>
      </c>
      <c r="C2361" s="377" t="s">
        <v>9</v>
      </c>
      <c r="D2361" s="377" t="s">
        <v>12976</v>
      </c>
      <c r="E2361" s="518" t="s">
        <v>12693</v>
      </c>
      <c r="F2361" s="518"/>
      <c r="G2361" s="379" t="s">
        <v>15</v>
      </c>
      <c r="H2361" s="380">
        <v>4.2279999999999998</v>
      </c>
      <c r="I2361" s="381">
        <v>2.85</v>
      </c>
      <c r="J2361" s="381">
        <v>12.04</v>
      </c>
    </row>
    <row r="2362" spans="1:10" ht="24" customHeight="1">
      <c r="A2362" s="377" t="s">
        <v>12664</v>
      </c>
      <c r="B2362" s="378" t="s">
        <v>13673</v>
      </c>
      <c r="C2362" s="377" t="s">
        <v>9</v>
      </c>
      <c r="D2362" s="377" t="s">
        <v>13674</v>
      </c>
      <c r="E2362" s="518" t="s">
        <v>12693</v>
      </c>
      <c r="F2362" s="518"/>
      <c r="G2362" s="379" t="s">
        <v>15</v>
      </c>
      <c r="H2362" s="380">
        <v>4.4480000000000004</v>
      </c>
      <c r="I2362" s="381">
        <v>15.57</v>
      </c>
      <c r="J2362" s="381">
        <v>69.25</v>
      </c>
    </row>
    <row r="2363" spans="1:10" ht="25.5">
      <c r="A2363" s="382"/>
      <c r="B2363" s="382"/>
      <c r="C2363" s="382"/>
      <c r="D2363" s="382"/>
      <c r="E2363" s="382" t="s">
        <v>12679</v>
      </c>
      <c r="F2363" s="383">
        <v>8.7417146582636089</v>
      </c>
      <c r="G2363" s="382" t="s">
        <v>12680</v>
      </c>
      <c r="H2363" s="383">
        <v>7.35</v>
      </c>
      <c r="I2363" s="382" t="s">
        <v>12681</v>
      </c>
      <c r="J2363" s="383">
        <v>16.09</v>
      </c>
    </row>
    <row r="2364" spans="1:10" ht="13.5" thickBot="1">
      <c r="A2364" s="382"/>
      <c r="B2364" s="382"/>
      <c r="C2364" s="382"/>
      <c r="D2364" s="382"/>
      <c r="E2364" s="382" t="s">
        <v>12682</v>
      </c>
      <c r="F2364" s="383">
        <v>29.48</v>
      </c>
      <c r="G2364" s="382"/>
      <c r="H2364" s="515" t="s">
        <v>12683</v>
      </c>
      <c r="I2364" s="515"/>
      <c r="J2364" s="383">
        <v>133.88</v>
      </c>
    </row>
    <row r="2365" spans="1:10" ht="0.95" customHeight="1" thickTop="1">
      <c r="A2365" s="384"/>
      <c r="B2365" s="384"/>
      <c r="C2365" s="384"/>
      <c r="D2365" s="384"/>
      <c r="E2365" s="384"/>
      <c r="F2365" s="384"/>
      <c r="G2365" s="384"/>
      <c r="H2365" s="384"/>
      <c r="I2365" s="384"/>
      <c r="J2365" s="384"/>
    </row>
    <row r="2366" spans="1:10" ht="18" customHeight="1">
      <c r="A2366" s="364"/>
      <c r="B2366" s="365" t="s">
        <v>12651</v>
      </c>
      <c r="C2366" s="364" t="s">
        <v>12652</v>
      </c>
      <c r="D2366" s="364" t="s">
        <v>12653</v>
      </c>
      <c r="E2366" s="516" t="s">
        <v>12654</v>
      </c>
      <c r="F2366" s="516"/>
      <c r="G2366" s="366" t="s">
        <v>12655</v>
      </c>
      <c r="H2366" s="365" t="s">
        <v>12656</v>
      </c>
      <c r="I2366" s="365" t="s">
        <v>12657</v>
      </c>
      <c r="J2366" s="365" t="s">
        <v>12658</v>
      </c>
    </row>
    <row r="2367" spans="1:10" ht="36" customHeight="1">
      <c r="A2367" s="367" t="s">
        <v>12659</v>
      </c>
      <c r="B2367" s="368" t="s">
        <v>12832</v>
      </c>
      <c r="C2367" s="367" t="s">
        <v>9</v>
      </c>
      <c r="D2367" s="367" t="s">
        <v>3314</v>
      </c>
      <c r="E2367" s="517" t="s">
        <v>12733</v>
      </c>
      <c r="F2367" s="517"/>
      <c r="G2367" s="369" t="s">
        <v>12728</v>
      </c>
      <c r="H2367" s="370">
        <v>1</v>
      </c>
      <c r="I2367" s="371">
        <v>82</v>
      </c>
      <c r="J2367" s="371">
        <v>82</v>
      </c>
    </row>
    <row r="2368" spans="1:10" ht="24" customHeight="1">
      <c r="A2368" s="372" t="s">
        <v>12662</v>
      </c>
      <c r="B2368" s="373" t="s">
        <v>12736</v>
      </c>
      <c r="C2368" s="372" t="s">
        <v>9</v>
      </c>
      <c r="D2368" s="372" t="s">
        <v>34</v>
      </c>
      <c r="E2368" s="519" t="s">
        <v>12661</v>
      </c>
      <c r="F2368" s="519"/>
      <c r="G2368" s="374" t="s">
        <v>19</v>
      </c>
      <c r="H2368" s="375">
        <v>2.3570000000000002</v>
      </c>
      <c r="I2368" s="376">
        <v>17.48</v>
      </c>
      <c r="J2368" s="376">
        <v>41.2</v>
      </c>
    </row>
    <row r="2369" spans="1:10" ht="24" customHeight="1">
      <c r="A2369" s="372" t="s">
        <v>12662</v>
      </c>
      <c r="B2369" s="373" t="s">
        <v>12735</v>
      </c>
      <c r="C2369" s="372" t="s">
        <v>9</v>
      </c>
      <c r="D2369" s="372" t="s">
        <v>33</v>
      </c>
      <c r="E2369" s="519" t="s">
        <v>12661</v>
      </c>
      <c r="F2369" s="519"/>
      <c r="G2369" s="374" t="s">
        <v>19</v>
      </c>
      <c r="H2369" s="375">
        <v>1.444</v>
      </c>
      <c r="I2369" s="376">
        <v>14.57</v>
      </c>
      <c r="J2369" s="376">
        <v>21.03</v>
      </c>
    </row>
    <row r="2370" spans="1:10" ht="24" customHeight="1">
      <c r="A2370" s="377" t="s">
        <v>12664</v>
      </c>
      <c r="B2370" s="378" t="s">
        <v>12841</v>
      </c>
      <c r="C2370" s="377" t="s">
        <v>9</v>
      </c>
      <c r="D2370" s="377" t="s">
        <v>12842</v>
      </c>
      <c r="E2370" s="518" t="s">
        <v>12693</v>
      </c>
      <c r="F2370" s="518"/>
      <c r="G2370" s="379" t="s">
        <v>44</v>
      </c>
      <c r="H2370" s="380">
        <v>1.7000000000000001E-2</v>
      </c>
      <c r="I2370" s="381">
        <v>5.22</v>
      </c>
      <c r="J2370" s="381">
        <v>0.08</v>
      </c>
    </row>
    <row r="2371" spans="1:10" ht="24" customHeight="1">
      <c r="A2371" s="377" t="s">
        <v>12664</v>
      </c>
      <c r="B2371" s="378" t="s">
        <v>12847</v>
      </c>
      <c r="C2371" s="377" t="s">
        <v>9</v>
      </c>
      <c r="D2371" s="377" t="s">
        <v>12848</v>
      </c>
      <c r="E2371" s="518" t="s">
        <v>12693</v>
      </c>
      <c r="F2371" s="518"/>
      <c r="G2371" s="379" t="s">
        <v>15</v>
      </c>
      <c r="H2371" s="380">
        <v>0.37</v>
      </c>
      <c r="I2371" s="381">
        <v>8.14</v>
      </c>
      <c r="J2371" s="381">
        <v>3.01</v>
      </c>
    </row>
    <row r="2372" spans="1:10" ht="24" customHeight="1">
      <c r="A2372" s="377" t="s">
        <v>12664</v>
      </c>
      <c r="B2372" s="378" t="s">
        <v>13671</v>
      </c>
      <c r="C2372" s="377" t="s">
        <v>9</v>
      </c>
      <c r="D2372" s="377" t="s">
        <v>13672</v>
      </c>
      <c r="E2372" s="518" t="s">
        <v>12693</v>
      </c>
      <c r="F2372" s="518"/>
      <c r="G2372" s="379" t="s">
        <v>17</v>
      </c>
      <c r="H2372" s="380">
        <v>3.9E-2</v>
      </c>
      <c r="I2372" s="381">
        <v>18.309999999999999</v>
      </c>
      <c r="J2372" s="381">
        <v>0.71</v>
      </c>
    </row>
    <row r="2373" spans="1:10" ht="24" customHeight="1">
      <c r="A2373" s="377" t="s">
        <v>12664</v>
      </c>
      <c r="B2373" s="378" t="s">
        <v>12975</v>
      </c>
      <c r="C2373" s="377" t="s">
        <v>9</v>
      </c>
      <c r="D2373" s="377" t="s">
        <v>12976</v>
      </c>
      <c r="E2373" s="518" t="s">
        <v>12693</v>
      </c>
      <c r="F2373" s="518"/>
      <c r="G2373" s="379" t="s">
        <v>15</v>
      </c>
      <c r="H2373" s="380">
        <v>0.44</v>
      </c>
      <c r="I2373" s="381">
        <v>2.85</v>
      </c>
      <c r="J2373" s="381">
        <v>1.25</v>
      </c>
    </row>
    <row r="2374" spans="1:10" ht="24" customHeight="1">
      <c r="A2374" s="377" t="s">
        <v>12664</v>
      </c>
      <c r="B2374" s="378" t="s">
        <v>13675</v>
      </c>
      <c r="C2374" s="377" t="s">
        <v>9</v>
      </c>
      <c r="D2374" s="377" t="s">
        <v>13676</v>
      </c>
      <c r="E2374" s="518" t="s">
        <v>12693</v>
      </c>
      <c r="F2374" s="518"/>
      <c r="G2374" s="379" t="s">
        <v>15</v>
      </c>
      <c r="H2374" s="380">
        <v>1.38</v>
      </c>
      <c r="I2374" s="381">
        <v>10.67</v>
      </c>
      <c r="J2374" s="381">
        <v>14.72</v>
      </c>
    </row>
    <row r="2375" spans="1:10" ht="25.5">
      <c r="A2375" s="382"/>
      <c r="B2375" s="382"/>
      <c r="C2375" s="382"/>
      <c r="D2375" s="382"/>
      <c r="E2375" s="382" t="s">
        <v>12679</v>
      </c>
      <c r="F2375" s="383">
        <v>26.14908182114528</v>
      </c>
      <c r="G2375" s="382" t="s">
        <v>12680</v>
      </c>
      <c r="H2375" s="383">
        <v>21.98</v>
      </c>
      <c r="I2375" s="382" t="s">
        <v>12681</v>
      </c>
      <c r="J2375" s="383">
        <v>48.13</v>
      </c>
    </row>
    <row r="2376" spans="1:10" ht="13.5" thickBot="1">
      <c r="A2376" s="382"/>
      <c r="B2376" s="382"/>
      <c r="C2376" s="382"/>
      <c r="D2376" s="382"/>
      <c r="E2376" s="382" t="s">
        <v>12682</v>
      </c>
      <c r="F2376" s="383">
        <v>23.15</v>
      </c>
      <c r="G2376" s="382"/>
      <c r="H2376" s="515" t="s">
        <v>12683</v>
      </c>
      <c r="I2376" s="515"/>
      <c r="J2376" s="383">
        <v>105.15</v>
      </c>
    </row>
    <row r="2377" spans="1:10" ht="0.95" customHeight="1" thickTop="1">
      <c r="A2377" s="384"/>
      <c r="B2377" s="384"/>
      <c r="C2377" s="384"/>
      <c r="D2377" s="384"/>
      <c r="E2377" s="384"/>
      <c r="F2377" s="384"/>
      <c r="G2377" s="384"/>
      <c r="H2377" s="384"/>
      <c r="I2377" s="384"/>
      <c r="J2377" s="384"/>
    </row>
    <row r="2378" spans="1:10" ht="18" customHeight="1">
      <c r="A2378" s="364"/>
      <c r="B2378" s="365" t="s">
        <v>12651</v>
      </c>
      <c r="C2378" s="364" t="s">
        <v>12652</v>
      </c>
      <c r="D2378" s="364" t="s">
        <v>12653</v>
      </c>
      <c r="E2378" s="516" t="s">
        <v>12654</v>
      </c>
      <c r="F2378" s="516"/>
      <c r="G2378" s="366" t="s">
        <v>12655</v>
      </c>
      <c r="H2378" s="365" t="s">
        <v>12656</v>
      </c>
      <c r="I2378" s="365" t="s">
        <v>12657</v>
      </c>
      <c r="J2378" s="365" t="s">
        <v>12658</v>
      </c>
    </row>
    <row r="2379" spans="1:10" ht="60" customHeight="1">
      <c r="A2379" s="367" t="s">
        <v>12659</v>
      </c>
      <c r="B2379" s="368" t="s">
        <v>13392</v>
      </c>
      <c r="C2379" s="367" t="s">
        <v>9</v>
      </c>
      <c r="D2379" s="367" t="s">
        <v>1802</v>
      </c>
      <c r="E2379" s="517" t="s">
        <v>13008</v>
      </c>
      <c r="F2379" s="517"/>
      <c r="G2379" s="369" t="s">
        <v>15</v>
      </c>
      <c r="H2379" s="370">
        <v>1</v>
      </c>
      <c r="I2379" s="371">
        <v>2.52</v>
      </c>
      <c r="J2379" s="371">
        <v>2.52</v>
      </c>
    </row>
    <row r="2380" spans="1:10" ht="24" customHeight="1">
      <c r="A2380" s="372" t="s">
        <v>12662</v>
      </c>
      <c r="B2380" s="373" t="s">
        <v>13009</v>
      </c>
      <c r="C2380" s="372" t="s">
        <v>9</v>
      </c>
      <c r="D2380" s="372" t="s">
        <v>1055</v>
      </c>
      <c r="E2380" s="519" t="s">
        <v>12661</v>
      </c>
      <c r="F2380" s="519"/>
      <c r="G2380" s="374" t="s">
        <v>19</v>
      </c>
      <c r="H2380" s="375">
        <v>0.01</v>
      </c>
      <c r="I2380" s="376">
        <v>13.48</v>
      </c>
      <c r="J2380" s="376">
        <v>0.13</v>
      </c>
    </row>
    <row r="2381" spans="1:10" ht="24" customHeight="1">
      <c r="A2381" s="372" t="s">
        <v>12662</v>
      </c>
      <c r="B2381" s="373" t="s">
        <v>12805</v>
      </c>
      <c r="C2381" s="372" t="s">
        <v>9</v>
      </c>
      <c r="D2381" s="372" t="s">
        <v>38</v>
      </c>
      <c r="E2381" s="519" t="s">
        <v>12661</v>
      </c>
      <c r="F2381" s="519"/>
      <c r="G2381" s="374" t="s">
        <v>19</v>
      </c>
      <c r="H2381" s="375">
        <v>6.9000000000000006E-2</v>
      </c>
      <c r="I2381" s="376">
        <v>17.66</v>
      </c>
      <c r="J2381" s="376">
        <v>1.21</v>
      </c>
    </row>
    <row r="2382" spans="1:10" ht="24" customHeight="1">
      <c r="A2382" s="377" t="s">
        <v>12664</v>
      </c>
      <c r="B2382" s="378" t="s">
        <v>13677</v>
      </c>
      <c r="C2382" s="377" t="s">
        <v>9</v>
      </c>
      <c r="D2382" s="377" t="s">
        <v>13678</v>
      </c>
      <c r="E2382" s="518" t="s">
        <v>12693</v>
      </c>
      <c r="F2382" s="518"/>
      <c r="G2382" s="379" t="s">
        <v>27</v>
      </c>
      <c r="H2382" s="380">
        <v>0.65</v>
      </c>
      <c r="I2382" s="381">
        <v>1.82</v>
      </c>
      <c r="J2382" s="381">
        <v>1.18</v>
      </c>
    </row>
    <row r="2383" spans="1:10" ht="25.5">
      <c r="A2383" s="382"/>
      <c r="B2383" s="382"/>
      <c r="C2383" s="382"/>
      <c r="D2383" s="382"/>
      <c r="E2383" s="382" t="s">
        <v>12679</v>
      </c>
      <c r="F2383" s="383">
        <v>0.58676518526567423</v>
      </c>
      <c r="G2383" s="382" t="s">
        <v>12680</v>
      </c>
      <c r="H2383" s="383">
        <v>0.49</v>
      </c>
      <c r="I2383" s="382" t="s">
        <v>12681</v>
      </c>
      <c r="J2383" s="383">
        <v>1.08</v>
      </c>
    </row>
    <row r="2384" spans="1:10" ht="13.5" thickBot="1">
      <c r="A2384" s="382"/>
      <c r="B2384" s="382"/>
      <c r="C2384" s="382"/>
      <c r="D2384" s="382"/>
      <c r="E2384" s="382" t="s">
        <v>12682</v>
      </c>
      <c r="F2384" s="383">
        <v>0.71</v>
      </c>
      <c r="G2384" s="382"/>
      <c r="H2384" s="515" t="s">
        <v>12683</v>
      </c>
      <c r="I2384" s="515"/>
      <c r="J2384" s="383">
        <v>3.23</v>
      </c>
    </row>
    <row r="2385" spans="1:10" ht="0.95" customHeight="1" thickTop="1">
      <c r="A2385" s="384"/>
      <c r="B2385" s="384"/>
      <c r="C2385" s="384"/>
      <c r="D2385" s="384"/>
      <c r="E2385" s="384"/>
      <c r="F2385" s="384"/>
      <c r="G2385" s="384"/>
      <c r="H2385" s="384"/>
      <c r="I2385" s="384"/>
      <c r="J2385" s="384"/>
    </row>
    <row r="2386" spans="1:10" ht="18" customHeight="1">
      <c r="A2386" s="364"/>
      <c r="B2386" s="365" t="s">
        <v>12651</v>
      </c>
      <c r="C2386" s="364" t="s">
        <v>12652</v>
      </c>
      <c r="D2386" s="364" t="s">
        <v>12653</v>
      </c>
      <c r="E2386" s="516" t="s">
        <v>12654</v>
      </c>
      <c r="F2386" s="516"/>
      <c r="G2386" s="366" t="s">
        <v>12655</v>
      </c>
      <c r="H2386" s="365" t="s">
        <v>12656</v>
      </c>
      <c r="I2386" s="365" t="s">
        <v>12657</v>
      </c>
      <c r="J2386" s="365" t="s">
        <v>12658</v>
      </c>
    </row>
    <row r="2387" spans="1:10" ht="36" customHeight="1">
      <c r="A2387" s="367" t="s">
        <v>12659</v>
      </c>
      <c r="B2387" s="368" t="s">
        <v>12909</v>
      </c>
      <c r="C2387" s="367" t="s">
        <v>9</v>
      </c>
      <c r="D2387" s="367" t="s">
        <v>2356</v>
      </c>
      <c r="E2387" s="517" t="s">
        <v>12730</v>
      </c>
      <c r="F2387" s="517"/>
      <c r="G2387" s="369" t="s">
        <v>47</v>
      </c>
      <c r="H2387" s="370">
        <v>1</v>
      </c>
      <c r="I2387" s="371">
        <v>13.21</v>
      </c>
      <c r="J2387" s="371">
        <v>13.21</v>
      </c>
    </row>
    <row r="2388" spans="1:10" ht="36" customHeight="1">
      <c r="A2388" s="372" t="s">
        <v>12662</v>
      </c>
      <c r="B2388" s="373" t="s">
        <v>13679</v>
      </c>
      <c r="C2388" s="372" t="s">
        <v>9</v>
      </c>
      <c r="D2388" s="372" t="s">
        <v>2352</v>
      </c>
      <c r="E2388" s="519" t="s">
        <v>12730</v>
      </c>
      <c r="F2388" s="519"/>
      <c r="G2388" s="374" t="s">
        <v>19</v>
      </c>
      <c r="H2388" s="375">
        <v>1</v>
      </c>
      <c r="I2388" s="376">
        <v>0.03</v>
      </c>
      <c r="J2388" s="376">
        <v>0.03</v>
      </c>
    </row>
    <row r="2389" spans="1:10" ht="36" customHeight="1">
      <c r="A2389" s="372" t="s">
        <v>12662</v>
      </c>
      <c r="B2389" s="373" t="s">
        <v>13680</v>
      </c>
      <c r="C2389" s="372" t="s">
        <v>9</v>
      </c>
      <c r="D2389" s="372" t="s">
        <v>2351</v>
      </c>
      <c r="E2389" s="519" t="s">
        <v>12730</v>
      </c>
      <c r="F2389" s="519"/>
      <c r="G2389" s="374" t="s">
        <v>19</v>
      </c>
      <c r="H2389" s="375">
        <v>1</v>
      </c>
      <c r="I2389" s="376">
        <v>0.33</v>
      </c>
      <c r="J2389" s="376">
        <v>0.33</v>
      </c>
    </row>
    <row r="2390" spans="1:10" ht="24" customHeight="1">
      <c r="A2390" s="372" t="s">
        <v>12662</v>
      </c>
      <c r="B2390" s="373" t="s">
        <v>13681</v>
      </c>
      <c r="C2390" s="372" t="s">
        <v>9</v>
      </c>
      <c r="D2390" s="372" t="s">
        <v>151</v>
      </c>
      <c r="E2390" s="519" t="s">
        <v>12661</v>
      </c>
      <c r="F2390" s="519"/>
      <c r="G2390" s="374" t="s">
        <v>19</v>
      </c>
      <c r="H2390" s="375">
        <v>1</v>
      </c>
      <c r="I2390" s="376">
        <v>12.85</v>
      </c>
      <c r="J2390" s="376">
        <v>12.85</v>
      </c>
    </row>
    <row r="2391" spans="1:10" ht="25.5">
      <c r="A2391" s="382"/>
      <c r="B2391" s="382"/>
      <c r="C2391" s="382"/>
      <c r="D2391" s="382"/>
      <c r="E2391" s="382" t="s">
        <v>12679</v>
      </c>
      <c r="F2391" s="383">
        <v>5.3949799000000001</v>
      </c>
      <c r="G2391" s="382" t="s">
        <v>12680</v>
      </c>
      <c r="H2391" s="383">
        <v>4.54</v>
      </c>
      <c r="I2391" s="382" t="s">
        <v>12681</v>
      </c>
      <c r="J2391" s="383">
        <v>9.93</v>
      </c>
    </row>
    <row r="2392" spans="1:10" ht="13.5" thickBot="1">
      <c r="A2392" s="382"/>
      <c r="B2392" s="382"/>
      <c r="C2392" s="382"/>
      <c r="D2392" s="382"/>
      <c r="E2392" s="382" t="s">
        <v>12682</v>
      </c>
      <c r="F2392" s="383">
        <v>3.73</v>
      </c>
      <c r="G2392" s="382"/>
      <c r="H2392" s="515" t="s">
        <v>12683</v>
      </c>
      <c r="I2392" s="515"/>
      <c r="J2392" s="383">
        <v>16.940000000000001</v>
      </c>
    </row>
    <row r="2393" spans="1:10" ht="0.95" customHeight="1" thickTop="1">
      <c r="A2393" s="384"/>
      <c r="B2393" s="384"/>
      <c r="C2393" s="384"/>
      <c r="D2393" s="384"/>
      <c r="E2393" s="384"/>
      <c r="F2393" s="384"/>
      <c r="G2393" s="384"/>
      <c r="H2393" s="384"/>
      <c r="I2393" s="384"/>
      <c r="J2393" s="384"/>
    </row>
    <row r="2394" spans="1:10" ht="18" customHeight="1">
      <c r="A2394" s="364"/>
      <c r="B2394" s="365" t="s">
        <v>12651</v>
      </c>
      <c r="C2394" s="364" t="s">
        <v>12652</v>
      </c>
      <c r="D2394" s="364" t="s">
        <v>12653</v>
      </c>
      <c r="E2394" s="516" t="s">
        <v>12654</v>
      </c>
      <c r="F2394" s="516"/>
      <c r="G2394" s="366" t="s">
        <v>12655</v>
      </c>
      <c r="H2394" s="365" t="s">
        <v>12656</v>
      </c>
      <c r="I2394" s="365" t="s">
        <v>12657</v>
      </c>
      <c r="J2394" s="365" t="s">
        <v>12658</v>
      </c>
    </row>
    <row r="2395" spans="1:10" ht="36" customHeight="1">
      <c r="A2395" s="367" t="s">
        <v>12659</v>
      </c>
      <c r="B2395" s="368" t="s">
        <v>12908</v>
      </c>
      <c r="C2395" s="367" t="s">
        <v>9</v>
      </c>
      <c r="D2395" s="367" t="s">
        <v>2355</v>
      </c>
      <c r="E2395" s="517" t="s">
        <v>12730</v>
      </c>
      <c r="F2395" s="517"/>
      <c r="G2395" s="369" t="s">
        <v>32</v>
      </c>
      <c r="H2395" s="370">
        <v>1</v>
      </c>
      <c r="I2395" s="371">
        <v>14.17</v>
      </c>
      <c r="J2395" s="371">
        <v>14.17</v>
      </c>
    </row>
    <row r="2396" spans="1:10" ht="36" customHeight="1">
      <c r="A2396" s="372" t="s">
        <v>12662</v>
      </c>
      <c r="B2396" s="373" t="s">
        <v>13679</v>
      </c>
      <c r="C2396" s="372" t="s">
        <v>9</v>
      </c>
      <c r="D2396" s="372" t="s">
        <v>2352</v>
      </c>
      <c r="E2396" s="519" t="s">
        <v>12730</v>
      </c>
      <c r="F2396" s="519"/>
      <c r="G2396" s="374" t="s">
        <v>19</v>
      </c>
      <c r="H2396" s="375">
        <v>1</v>
      </c>
      <c r="I2396" s="376">
        <v>0.03</v>
      </c>
      <c r="J2396" s="376">
        <v>0.03</v>
      </c>
    </row>
    <row r="2397" spans="1:10" ht="36" customHeight="1">
      <c r="A2397" s="372" t="s">
        <v>12662</v>
      </c>
      <c r="B2397" s="373" t="s">
        <v>13682</v>
      </c>
      <c r="C2397" s="372" t="s">
        <v>9</v>
      </c>
      <c r="D2397" s="372" t="s">
        <v>2354</v>
      </c>
      <c r="E2397" s="519" t="s">
        <v>12730</v>
      </c>
      <c r="F2397" s="519"/>
      <c r="G2397" s="374" t="s">
        <v>19</v>
      </c>
      <c r="H2397" s="375">
        <v>1</v>
      </c>
      <c r="I2397" s="376">
        <v>0.65</v>
      </c>
      <c r="J2397" s="376">
        <v>0.65</v>
      </c>
    </row>
    <row r="2398" spans="1:10" ht="36" customHeight="1">
      <c r="A2398" s="372" t="s">
        <v>12662</v>
      </c>
      <c r="B2398" s="373" t="s">
        <v>13680</v>
      </c>
      <c r="C2398" s="372" t="s">
        <v>9</v>
      </c>
      <c r="D2398" s="372" t="s">
        <v>2351</v>
      </c>
      <c r="E2398" s="519" t="s">
        <v>12730</v>
      </c>
      <c r="F2398" s="519"/>
      <c r="G2398" s="374" t="s">
        <v>19</v>
      </c>
      <c r="H2398" s="375">
        <v>1</v>
      </c>
      <c r="I2398" s="376">
        <v>0.33</v>
      </c>
      <c r="J2398" s="376">
        <v>0.33</v>
      </c>
    </row>
    <row r="2399" spans="1:10" ht="36" customHeight="1">
      <c r="A2399" s="372" t="s">
        <v>12662</v>
      </c>
      <c r="B2399" s="373" t="s">
        <v>13683</v>
      </c>
      <c r="C2399" s="372" t="s">
        <v>9</v>
      </c>
      <c r="D2399" s="372" t="s">
        <v>2353</v>
      </c>
      <c r="E2399" s="519" t="s">
        <v>12730</v>
      </c>
      <c r="F2399" s="519"/>
      <c r="G2399" s="374" t="s">
        <v>19</v>
      </c>
      <c r="H2399" s="375">
        <v>1</v>
      </c>
      <c r="I2399" s="376">
        <v>0.31</v>
      </c>
      <c r="J2399" s="376">
        <v>0.31</v>
      </c>
    </row>
    <row r="2400" spans="1:10" ht="24" customHeight="1">
      <c r="A2400" s="372" t="s">
        <v>12662</v>
      </c>
      <c r="B2400" s="373" t="s">
        <v>13681</v>
      </c>
      <c r="C2400" s="372" t="s">
        <v>9</v>
      </c>
      <c r="D2400" s="372" t="s">
        <v>151</v>
      </c>
      <c r="E2400" s="519" t="s">
        <v>12661</v>
      </c>
      <c r="F2400" s="519"/>
      <c r="G2400" s="374" t="s">
        <v>19</v>
      </c>
      <c r="H2400" s="375">
        <v>1</v>
      </c>
      <c r="I2400" s="376">
        <v>12.85</v>
      </c>
      <c r="J2400" s="376">
        <v>12.85</v>
      </c>
    </row>
    <row r="2401" spans="1:10" ht="25.5">
      <c r="A2401" s="382"/>
      <c r="B2401" s="382"/>
      <c r="C2401" s="382"/>
      <c r="D2401" s="382"/>
      <c r="E2401" s="382" t="s">
        <v>12679</v>
      </c>
      <c r="F2401" s="383">
        <v>5.3949799000000001</v>
      </c>
      <c r="G2401" s="382" t="s">
        <v>12680</v>
      </c>
      <c r="H2401" s="383">
        <v>4.54</v>
      </c>
      <c r="I2401" s="382" t="s">
        <v>12681</v>
      </c>
      <c r="J2401" s="383">
        <v>9.93</v>
      </c>
    </row>
    <row r="2402" spans="1:10" ht="13.5" thickBot="1">
      <c r="A2402" s="382"/>
      <c r="B2402" s="382"/>
      <c r="C2402" s="382"/>
      <c r="D2402" s="382"/>
      <c r="E2402" s="382" t="s">
        <v>12682</v>
      </c>
      <c r="F2402" s="383">
        <v>4</v>
      </c>
      <c r="G2402" s="382"/>
      <c r="H2402" s="515" t="s">
        <v>12683</v>
      </c>
      <c r="I2402" s="515"/>
      <c r="J2402" s="383">
        <v>18.170000000000002</v>
      </c>
    </row>
    <row r="2403" spans="1:10" ht="0.95" customHeight="1" thickTop="1">
      <c r="A2403" s="384"/>
      <c r="B2403" s="384"/>
      <c r="C2403" s="384"/>
      <c r="D2403" s="384"/>
      <c r="E2403" s="384"/>
      <c r="F2403" s="384"/>
      <c r="G2403" s="384"/>
      <c r="H2403" s="384"/>
      <c r="I2403" s="384"/>
      <c r="J2403" s="384"/>
    </row>
    <row r="2404" spans="1:10" ht="18" customHeight="1">
      <c r="A2404" s="364"/>
      <c r="B2404" s="365" t="s">
        <v>12651</v>
      </c>
      <c r="C2404" s="364" t="s">
        <v>12652</v>
      </c>
      <c r="D2404" s="364" t="s">
        <v>12653</v>
      </c>
      <c r="E2404" s="516" t="s">
        <v>12654</v>
      </c>
      <c r="F2404" s="516"/>
      <c r="G2404" s="366" t="s">
        <v>12655</v>
      </c>
      <c r="H2404" s="365" t="s">
        <v>12656</v>
      </c>
      <c r="I2404" s="365" t="s">
        <v>12657</v>
      </c>
      <c r="J2404" s="365" t="s">
        <v>12658</v>
      </c>
    </row>
    <row r="2405" spans="1:10" ht="36" customHeight="1">
      <c r="A2405" s="367" t="s">
        <v>12659</v>
      </c>
      <c r="B2405" s="368" t="s">
        <v>13680</v>
      </c>
      <c r="C2405" s="367" t="s">
        <v>9</v>
      </c>
      <c r="D2405" s="367" t="s">
        <v>2351</v>
      </c>
      <c r="E2405" s="517" t="s">
        <v>12730</v>
      </c>
      <c r="F2405" s="517"/>
      <c r="G2405" s="369" t="s">
        <v>19</v>
      </c>
      <c r="H2405" s="370">
        <v>1</v>
      </c>
      <c r="I2405" s="371">
        <v>0.33</v>
      </c>
      <c r="J2405" s="371">
        <v>0.33</v>
      </c>
    </row>
    <row r="2406" spans="1:10" ht="24" customHeight="1">
      <c r="A2406" s="377" t="s">
        <v>12664</v>
      </c>
      <c r="B2406" s="378" t="s">
        <v>13684</v>
      </c>
      <c r="C2406" s="377" t="s">
        <v>9</v>
      </c>
      <c r="D2406" s="377" t="s">
        <v>13685</v>
      </c>
      <c r="E2406" s="518" t="s">
        <v>12667</v>
      </c>
      <c r="F2406" s="518"/>
      <c r="G2406" s="379" t="s">
        <v>27</v>
      </c>
      <c r="H2406" s="380">
        <v>6.3999999999999997E-5</v>
      </c>
      <c r="I2406" s="381">
        <v>5193.7</v>
      </c>
      <c r="J2406" s="381">
        <v>0.33</v>
      </c>
    </row>
    <row r="2407" spans="1:10" ht="25.5">
      <c r="A2407" s="382"/>
      <c r="B2407" s="382"/>
      <c r="C2407" s="382"/>
      <c r="D2407" s="382"/>
      <c r="E2407" s="382" t="s">
        <v>12679</v>
      </c>
      <c r="F2407" s="383">
        <v>0</v>
      </c>
      <c r="G2407" s="382" t="s">
        <v>12680</v>
      </c>
      <c r="H2407" s="383">
        <v>0</v>
      </c>
      <c r="I2407" s="382" t="s">
        <v>12681</v>
      </c>
      <c r="J2407" s="383">
        <v>0</v>
      </c>
    </row>
    <row r="2408" spans="1:10" ht="13.5" thickBot="1">
      <c r="A2408" s="382"/>
      <c r="B2408" s="382"/>
      <c r="C2408" s="382"/>
      <c r="D2408" s="382"/>
      <c r="E2408" s="382" t="s">
        <v>12682</v>
      </c>
      <c r="F2408" s="383">
        <v>0.09</v>
      </c>
      <c r="G2408" s="382"/>
      <c r="H2408" s="515" t="s">
        <v>12683</v>
      </c>
      <c r="I2408" s="515"/>
      <c r="J2408" s="383">
        <v>0.42</v>
      </c>
    </row>
    <row r="2409" spans="1:10" ht="0.95" customHeight="1" thickTop="1">
      <c r="A2409" s="384"/>
      <c r="B2409" s="384"/>
      <c r="C2409" s="384"/>
      <c r="D2409" s="384"/>
      <c r="E2409" s="384"/>
      <c r="F2409" s="384"/>
      <c r="G2409" s="384"/>
      <c r="H2409" s="384"/>
      <c r="I2409" s="384"/>
      <c r="J2409" s="384"/>
    </row>
    <row r="2410" spans="1:10" ht="18" customHeight="1">
      <c r="A2410" s="364"/>
      <c r="B2410" s="365" t="s">
        <v>12651</v>
      </c>
      <c r="C2410" s="364" t="s">
        <v>12652</v>
      </c>
      <c r="D2410" s="364" t="s">
        <v>12653</v>
      </c>
      <c r="E2410" s="516" t="s">
        <v>12654</v>
      </c>
      <c r="F2410" s="516"/>
      <c r="G2410" s="366" t="s">
        <v>12655</v>
      </c>
      <c r="H2410" s="365" t="s">
        <v>12656</v>
      </c>
      <c r="I2410" s="365" t="s">
        <v>12657</v>
      </c>
      <c r="J2410" s="365" t="s">
        <v>12658</v>
      </c>
    </row>
    <row r="2411" spans="1:10" ht="36" customHeight="1">
      <c r="A2411" s="367" t="s">
        <v>12659</v>
      </c>
      <c r="B2411" s="368" t="s">
        <v>13679</v>
      </c>
      <c r="C2411" s="367" t="s">
        <v>9</v>
      </c>
      <c r="D2411" s="367" t="s">
        <v>2352</v>
      </c>
      <c r="E2411" s="517" t="s">
        <v>12730</v>
      </c>
      <c r="F2411" s="517"/>
      <c r="G2411" s="369" t="s">
        <v>19</v>
      </c>
      <c r="H2411" s="370">
        <v>1</v>
      </c>
      <c r="I2411" s="371">
        <v>0.03</v>
      </c>
      <c r="J2411" s="371">
        <v>0.03</v>
      </c>
    </row>
    <row r="2412" spans="1:10" ht="24" customHeight="1">
      <c r="A2412" s="377" t="s">
        <v>12664</v>
      </c>
      <c r="B2412" s="378" t="s">
        <v>13684</v>
      </c>
      <c r="C2412" s="377" t="s">
        <v>9</v>
      </c>
      <c r="D2412" s="377" t="s">
        <v>13685</v>
      </c>
      <c r="E2412" s="518" t="s">
        <v>12667</v>
      </c>
      <c r="F2412" s="518"/>
      <c r="G2412" s="379" t="s">
        <v>27</v>
      </c>
      <c r="H2412" s="380">
        <v>7.6000000000000001E-6</v>
      </c>
      <c r="I2412" s="381">
        <v>5193.7</v>
      </c>
      <c r="J2412" s="381">
        <v>0.03</v>
      </c>
    </row>
    <row r="2413" spans="1:10" ht="25.5">
      <c r="A2413" s="382"/>
      <c r="B2413" s="382"/>
      <c r="C2413" s="382"/>
      <c r="D2413" s="382"/>
      <c r="E2413" s="382" t="s">
        <v>12679</v>
      </c>
      <c r="F2413" s="383">
        <v>0</v>
      </c>
      <c r="G2413" s="382" t="s">
        <v>12680</v>
      </c>
      <c r="H2413" s="383">
        <v>0</v>
      </c>
      <c r="I2413" s="382" t="s">
        <v>12681</v>
      </c>
      <c r="J2413" s="383">
        <v>0</v>
      </c>
    </row>
    <row r="2414" spans="1:10" ht="13.5" thickBot="1">
      <c r="A2414" s="382"/>
      <c r="B2414" s="382"/>
      <c r="C2414" s="382"/>
      <c r="D2414" s="382"/>
      <c r="E2414" s="382" t="s">
        <v>12682</v>
      </c>
      <c r="F2414" s="383">
        <v>0</v>
      </c>
      <c r="G2414" s="382"/>
      <c r="H2414" s="515" t="s">
        <v>12683</v>
      </c>
      <c r="I2414" s="515"/>
      <c r="J2414" s="383">
        <v>0.03</v>
      </c>
    </row>
    <row r="2415" spans="1:10" ht="0.95" customHeight="1" thickTop="1">
      <c r="A2415" s="384"/>
      <c r="B2415" s="384"/>
      <c r="C2415" s="384"/>
      <c r="D2415" s="384"/>
      <c r="E2415" s="384"/>
      <c r="F2415" s="384"/>
      <c r="G2415" s="384"/>
      <c r="H2415" s="384"/>
      <c r="I2415" s="384"/>
      <c r="J2415" s="384"/>
    </row>
    <row r="2416" spans="1:10" ht="18" customHeight="1">
      <c r="A2416" s="364"/>
      <c r="B2416" s="365" t="s">
        <v>12651</v>
      </c>
      <c r="C2416" s="364" t="s">
        <v>12652</v>
      </c>
      <c r="D2416" s="364" t="s">
        <v>12653</v>
      </c>
      <c r="E2416" s="516" t="s">
        <v>12654</v>
      </c>
      <c r="F2416" s="516"/>
      <c r="G2416" s="366" t="s">
        <v>12655</v>
      </c>
      <c r="H2416" s="365" t="s">
        <v>12656</v>
      </c>
      <c r="I2416" s="365" t="s">
        <v>12657</v>
      </c>
      <c r="J2416" s="365" t="s">
        <v>12658</v>
      </c>
    </row>
    <row r="2417" spans="1:10" ht="36" customHeight="1">
      <c r="A2417" s="367" t="s">
        <v>12659</v>
      </c>
      <c r="B2417" s="368" t="s">
        <v>13683</v>
      </c>
      <c r="C2417" s="367" t="s">
        <v>9</v>
      </c>
      <c r="D2417" s="367" t="s">
        <v>2353</v>
      </c>
      <c r="E2417" s="517" t="s">
        <v>12730</v>
      </c>
      <c r="F2417" s="517"/>
      <c r="G2417" s="369" t="s">
        <v>19</v>
      </c>
      <c r="H2417" s="370">
        <v>1</v>
      </c>
      <c r="I2417" s="371">
        <v>0.31</v>
      </c>
      <c r="J2417" s="371">
        <v>0.31</v>
      </c>
    </row>
    <row r="2418" spans="1:10" ht="24" customHeight="1">
      <c r="A2418" s="377" t="s">
        <v>12664</v>
      </c>
      <c r="B2418" s="378" t="s">
        <v>13684</v>
      </c>
      <c r="C2418" s="377" t="s">
        <v>9</v>
      </c>
      <c r="D2418" s="377" t="s">
        <v>13685</v>
      </c>
      <c r="E2418" s="518" t="s">
        <v>12667</v>
      </c>
      <c r="F2418" s="518"/>
      <c r="G2418" s="379" t="s">
        <v>27</v>
      </c>
      <c r="H2418" s="380">
        <v>6.0000000000000002E-5</v>
      </c>
      <c r="I2418" s="381">
        <v>5193.7</v>
      </c>
      <c r="J2418" s="381">
        <v>0.31</v>
      </c>
    </row>
    <row r="2419" spans="1:10" ht="25.5">
      <c r="A2419" s="382"/>
      <c r="B2419" s="382"/>
      <c r="C2419" s="382"/>
      <c r="D2419" s="382"/>
      <c r="E2419" s="382" t="s">
        <v>12679</v>
      </c>
      <c r="F2419" s="383">
        <v>0</v>
      </c>
      <c r="G2419" s="382" t="s">
        <v>12680</v>
      </c>
      <c r="H2419" s="383">
        <v>0</v>
      </c>
      <c r="I2419" s="382" t="s">
        <v>12681</v>
      </c>
      <c r="J2419" s="383">
        <v>0</v>
      </c>
    </row>
    <row r="2420" spans="1:10" ht="13.5" thickBot="1">
      <c r="A2420" s="382"/>
      <c r="B2420" s="382"/>
      <c r="C2420" s="382"/>
      <c r="D2420" s="382"/>
      <c r="E2420" s="382" t="s">
        <v>12682</v>
      </c>
      <c r="F2420" s="383">
        <v>0.08</v>
      </c>
      <c r="G2420" s="382"/>
      <c r="H2420" s="515" t="s">
        <v>12683</v>
      </c>
      <c r="I2420" s="515"/>
      <c r="J2420" s="383">
        <v>0.39</v>
      </c>
    </row>
    <row r="2421" spans="1:10" ht="0.95" customHeight="1" thickTop="1">
      <c r="A2421" s="384"/>
      <c r="B2421" s="384"/>
      <c r="C2421" s="384"/>
      <c r="D2421" s="384"/>
      <c r="E2421" s="384"/>
      <c r="F2421" s="384"/>
      <c r="G2421" s="384"/>
      <c r="H2421" s="384"/>
      <c r="I2421" s="384"/>
      <c r="J2421" s="384"/>
    </row>
    <row r="2422" spans="1:10" ht="18" customHeight="1">
      <c r="A2422" s="364"/>
      <c r="B2422" s="365" t="s">
        <v>12651</v>
      </c>
      <c r="C2422" s="364" t="s">
        <v>12652</v>
      </c>
      <c r="D2422" s="364" t="s">
        <v>12653</v>
      </c>
      <c r="E2422" s="516" t="s">
        <v>12654</v>
      </c>
      <c r="F2422" s="516"/>
      <c r="G2422" s="366" t="s">
        <v>12655</v>
      </c>
      <c r="H2422" s="365" t="s">
        <v>12656</v>
      </c>
      <c r="I2422" s="365" t="s">
        <v>12657</v>
      </c>
      <c r="J2422" s="365" t="s">
        <v>12658</v>
      </c>
    </row>
    <row r="2423" spans="1:10" ht="36" customHeight="1">
      <c r="A2423" s="367" t="s">
        <v>12659</v>
      </c>
      <c r="B2423" s="368" t="s">
        <v>13682</v>
      </c>
      <c r="C2423" s="367" t="s">
        <v>9</v>
      </c>
      <c r="D2423" s="367" t="s">
        <v>2354</v>
      </c>
      <c r="E2423" s="517" t="s">
        <v>12730</v>
      </c>
      <c r="F2423" s="517"/>
      <c r="G2423" s="369" t="s">
        <v>19</v>
      </c>
      <c r="H2423" s="370">
        <v>1</v>
      </c>
      <c r="I2423" s="371">
        <v>0.65</v>
      </c>
      <c r="J2423" s="371">
        <v>0.65</v>
      </c>
    </row>
    <row r="2424" spans="1:10" ht="24" customHeight="1">
      <c r="A2424" s="377" t="s">
        <v>12664</v>
      </c>
      <c r="B2424" s="378" t="s">
        <v>13522</v>
      </c>
      <c r="C2424" s="377" t="s">
        <v>9</v>
      </c>
      <c r="D2424" s="377" t="s">
        <v>13523</v>
      </c>
      <c r="E2424" s="518" t="s">
        <v>12693</v>
      </c>
      <c r="F2424" s="518"/>
      <c r="G2424" s="379" t="s">
        <v>13524</v>
      </c>
      <c r="H2424" s="380">
        <v>0.78</v>
      </c>
      <c r="I2424" s="381">
        <v>0.84</v>
      </c>
      <c r="J2424" s="381">
        <v>0.65</v>
      </c>
    </row>
    <row r="2425" spans="1:10" ht="25.5">
      <c r="A2425" s="382"/>
      <c r="B2425" s="382"/>
      <c r="C2425" s="382"/>
      <c r="D2425" s="382"/>
      <c r="E2425" s="382" t="s">
        <v>12679</v>
      </c>
      <c r="F2425" s="383">
        <v>0</v>
      </c>
      <c r="G2425" s="382" t="s">
        <v>12680</v>
      </c>
      <c r="H2425" s="383">
        <v>0</v>
      </c>
      <c r="I2425" s="382" t="s">
        <v>12681</v>
      </c>
      <c r="J2425" s="383">
        <v>0</v>
      </c>
    </row>
    <row r="2426" spans="1:10" ht="13.5" thickBot="1">
      <c r="A2426" s="382"/>
      <c r="B2426" s="382"/>
      <c r="C2426" s="382"/>
      <c r="D2426" s="382"/>
      <c r="E2426" s="382" t="s">
        <v>12682</v>
      </c>
      <c r="F2426" s="383">
        <v>0.18</v>
      </c>
      <c r="G2426" s="382"/>
      <c r="H2426" s="515" t="s">
        <v>12683</v>
      </c>
      <c r="I2426" s="515"/>
      <c r="J2426" s="383">
        <v>0.83</v>
      </c>
    </row>
    <row r="2427" spans="1:10" ht="0.95" customHeight="1" thickTop="1">
      <c r="A2427" s="384"/>
      <c r="B2427" s="384"/>
      <c r="C2427" s="384"/>
      <c r="D2427" s="384"/>
      <c r="E2427" s="384"/>
      <c r="F2427" s="384"/>
      <c r="G2427" s="384"/>
      <c r="H2427" s="384"/>
      <c r="I2427" s="384"/>
      <c r="J2427" s="384"/>
    </row>
    <row r="2428" spans="1:10" ht="18" customHeight="1">
      <c r="A2428" s="364"/>
      <c r="B2428" s="365" t="s">
        <v>12651</v>
      </c>
      <c r="C2428" s="364" t="s">
        <v>12652</v>
      </c>
      <c r="D2428" s="364" t="s">
        <v>12653</v>
      </c>
      <c r="E2428" s="516" t="s">
        <v>12654</v>
      </c>
      <c r="F2428" s="516"/>
      <c r="G2428" s="366" t="s">
        <v>12655</v>
      </c>
      <c r="H2428" s="365" t="s">
        <v>12656</v>
      </c>
      <c r="I2428" s="365" t="s">
        <v>12657</v>
      </c>
      <c r="J2428" s="365" t="s">
        <v>12658</v>
      </c>
    </row>
    <row r="2429" spans="1:10" ht="36" customHeight="1">
      <c r="A2429" s="367" t="s">
        <v>12659</v>
      </c>
      <c r="B2429" s="368" t="s">
        <v>13165</v>
      </c>
      <c r="C2429" s="367" t="s">
        <v>9</v>
      </c>
      <c r="D2429" s="367" t="s">
        <v>2362</v>
      </c>
      <c r="E2429" s="517" t="s">
        <v>12730</v>
      </c>
      <c r="F2429" s="517"/>
      <c r="G2429" s="369" t="s">
        <v>47</v>
      </c>
      <c r="H2429" s="370">
        <v>1</v>
      </c>
      <c r="I2429" s="371">
        <v>115.77</v>
      </c>
      <c r="J2429" s="371">
        <v>115.77</v>
      </c>
    </row>
    <row r="2430" spans="1:10" ht="36" customHeight="1">
      <c r="A2430" s="372" t="s">
        <v>12662</v>
      </c>
      <c r="B2430" s="373" t="s">
        <v>13686</v>
      </c>
      <c r="C2430" s="372" t="s">
        <v>9</v>
      </c>
      <c r="D2430" s="372" t="s">
        <v>2358</v>
      </c>
      <c r="E2430" s="519" t="s">
        <v>12730</v>
      </c>
      <c r="F2430" s="519"/>
      <c r="G2430" s="374" t="s">
        <v>19</v>
      </c>
      <c r="H2430" s="375">
        <v>1</v>
      </c>
      <c r="I2430" s="376">
        <v>15.51</v>
      </c>
      <c r="J2430" s="376">
        <v>15.51</v>
      </c>
    </row>
    <row r="2431" spans="1:10" ht="36" customHeight="1">
      <c r="A2431" s="372" t="s">
        <v>12662</v>
      </c>
      <c r="B2431" s="373" t="s">
        <v>13687</v>
      </c>
      <c r="C2431" s="372" t="s">
        <v>9</v>
      </c>
      <c r="D2431" s="372" t="s">
        <v>2363</v>
      </c>
      <c r="E2431" s="519" t="s">
        <v>12730</v>
      </c>
      <c r="F2431" s="519"/>
      <c r="G2431" s="374" t="s">
        <v>19</v>
      </c>
      <c r="H2431" s="375">
        <v>1</v>
      </c>
      <c r="I2431" s="376">
        <v>5.71</v>
      </c>
      <c r="J2431" s="376">
        <v>5.71</v>
      </c>
    </row>
    <row r="2432" spans="1:10" ht="36" customHeight="1">
      <c r="A2432" s="372" t="s">
        <v>12662</v>
      </c>
      <c r="B2432" s="373" t="s">
        <v>13688</v>
      </c>
      <c r="C2432" s="372" t="s">
        <v>9</v>
      </c>
      <c r="D2432" s="372" t="s">
        <v>2357</v>
      </c>
      <c r="E2432" s="519" t="s">
        <v>12730</v>
      </c>
      <c r="F2432" s="519"/>
      <c r="G2432" s="374" t="s">
        <v>19</v>
      </c>
      <c r="H2432" s="375">
        <v>1</v>
      </c>
      <c r="I2432" s="376">
        <v>81.650000000000006</v>
      </c>
      <c r="J2432" s="376">
        <v>81.650000000000006</v>
      </c>
    </row>
    <row r="2433" spans="1:10" ht="24" customHeight="1">
      <c r="A2433" s="372" t="s">
        <v>12662</v>
      </c>
      <c r="B2433" s="373" t="s">
        <v>13689</v>
      </c>
      <c r="C2433" s="372" t="s">
        <v>9</v>
      </c>
      <c r="D2433" s="372" t="s">
        <v>152</v>
      </c>
      <c r="E2433" s="519" t="s">
        <v>12661</v>
      </c>
      <c r="F2433" s="519"/>
      <c r="G2433" s="374" t="s">
        <v>19</v>
      </c>
      <c r="H2433" s="375">
        <v>1</v>
      </c>
      <c r="I2433" s="376">
        <v>12.9</v>
      </c>
      <c r="J2433" s="376">
        <v>12.9</v>
      </c>
    </row>
    <row r="2434" spans="1:10" ht="25.5">
      <c r="A2434" s="382"/>
      <c r="B2434" s="382"/>
      <c r="C2434" s="382"/>
      <c r="D2434" s="382"/>
      <c r="E2434" s="382" t="s">
        <v>12679</v>
      </c>
      <c r="F2434" s="383">
        <v>5.4221450000000004</v>
      </c>
      <c r="G2434" s="382" t="s">
        <v>12680</v>
      </c>
      <c r="H2434" s="383">
        <v>4.5599999999999996</v>
      </c>
      <c r="I2434" s="382" t="s">
        <v>12681</v>
      </c>
      <c r="J2434" s="383">
        <v>9.98</v>
      </c>
    </row>
    <row r="2435" spans="1:10" ht="13.5" thickBot="1">
      <c r="A2435" s="382"/>
      <c r="B2435" s="382"/>
      <c r="C2435" s="382"/>
      <c r="D2435" s="382"/>
      <c r="E2435" s="382" t="s">
        <v>12682</v>
      </c>
      <c r="F2435" s="383">
        <v>32.69</v>
      </c>
      <c r="G2435" s="382"/>
      <c r="H2435" s="515" t="s">
        <v>12683</v>
      </c>
      <c r="I2435" s="515"/>
      <c r="J2435" s="383">
        <v>148.46</v>
      </c>
    </row>
    <row r="2436" spans="1:10" ht="0.95" customHeight="1" thickTop="1">
      <c r="A2436" s="384"/>
      <c r="B2436" s="384"/>
      <c r="C2436" s="384"/>
      <c r="D2436" s="384"/>
      <c r="E2436" s="384"/>
      <c r="F2436" s="384"/>
      <c r="G2436" s="384"/>
      <c r="H2436" s="384"/>
      <c r="I2436" s="384"/>
      <c r="J2436" s="384"/>
    </row>
    <row r="2437" spans="1:10" ht="18" customHeight="1">
      <c r="A2437" s="364"/>
      <c r="B2437" s="365" t="s">
        <v>12651</v>
      </c>
      <c r="C2437" s="364" t="s">
        <v>12652</v>
      </c>
      <c r="D2437" s="364" t="s">
        <v>12653</v>
      </c>
      <c r="E2437" s="516" t="s">
        <v>12654</v>
      </c>
      <c r="F2437" s="516"/>
      <c r="G2437" s="366" t="s">
        <v>12655</v>
      </c>
      <c r="H2437" s="365" t="s">
        <v>12656</v>
      </c>
      <c r="I2437" s="365" t="s">
        <v>12657</v>
      </c>
      <c r="J2437" s="365" t="s">
        <v>12658</v>
      </c>
    </row>
    <row r="2438" spans="1:10" ht="36" customHeight="1">
      <c r="A2438" s="367" t="s">
        <v>12659</v>
      </c>
      <c r="B2438" s="368" t="s">
        <v>13164</v>
      </c>
      <c r="C2438" s="367" t="s">
        <v>9</v>
      </c>
      <c r="D2438" s="367" t="s">
        <v>2361</v>
      </c>
      <c r="E2438" s="517" t="s">
        <v>12730</v>
      </c>
      <c r="F2438" s="517"/>
      <c r="G2438" s="369" t="s">
        <v>32</v>
      </c>
      <c r="H2438" s="370">
        <v>1</v>
      </c>
      <c r="I2438" s="371">
        <v>432.66</v>
      </c>
      <c r="J2438" s="371">
        <v>432.66</v>
      </c>
    </row>
    <row r="2439" spans="1:10" ht="36" customHeight="1">
      <c r="A2439" s="372" t="s">
        <v>12662</v>
      </c>
      <c r="B2439" s="373" t="s">
        <v>13686</v>
      </c>
      <c r="C2439" s="372" t="s">
        <v>9</v>
      </c>
      <c r="D2439" s="372" t="s">
        <v>2358</v>
      </c>
      <c r="E2439" s="519" t="s">
        <v>12730</v>
      </c>
      <c r="F2439" s="519"/>
      <c r="G2439" s="374" t="s">
        <v>19</v>
      </c>
      <c r="H2439" s="375">
        <v>1</v>
      </c>
      <c r="I2439" s="376">
        <v>15.51</v>
      </c>
      <c r="J2439" s="376">
        <v>15.51</v>
      </c>
    </row>
    <row r="2440" spans="1:10" ht="36" customHeight="1">
      <c r="A2440" s="372" t="s">
        <v>12662</v>
      </c>
      <c r="B2440" s="373" t="s">
        <v>13687</v>
      </c>
      <c r="C2440" s="372" t="s">
        <v>9</v>
      </c>
      <c r="D2440" s="372" t="s">
        <v>2363</v>
      </c>
      <c r="E2440" s="519" t="s">
        <v>12730</v>
      </c>
      <c r="F2440" s="519"/>
      <c r="G2440" s="374" t="s">
        <v>19</v>
      </c>
      <c r="H2440" s="375">
        <v>1</v>
      </c>
      <c r="I2440" s="376">
        <v>5.71</v>
      </c>
      <c r="J2440" s="376">
        <v>5.71</v>
      </c>
    </row>
    <row r="2441" spans="1:10" ht="36" customHeight="1">
      <c r="A2441" s="372" t="s">
        <v>12662</v>
      </c>
      <c r="B2441" s="373" t="s">
        <v>13690</v>
      </c>
      <c r="C2441" s="372" t="s">
        <v>9</v>
      </c>
      <c r="D2441" s="372" t="s">
        <v>2359</v>
      </c>
      <c r="E2441" s="519" t="s">
        <v>12730</v>
      </c>
      <c r="F2441" s="519"/>
      <c r="G2441" s="374" t="s">
        <v>19</v>
      </c>
      <c r="H2441" s="375">
        <v>1</v>
      </c>
      <c r="I2441" s="376">
        <v>131.25</v>
      </c>
      <c r="J2441" s="376">
        <v>131.25</v>
      </c>
    </row>
    <row r="2442" spans="1:10" ht="36" customHeight="1">
      <c r="A2442" s="372" t="s">
        <v>12662</v>
      </c>
      <c r="B2442" s="373" t="s">
        <v>13688</v>
      </c>
      <c r="C2442" s="372" t="s">
        <v>9</v>
      </c>
      <c r="D2442" s="372" t="s">
        <v>2357</v>
      </c>
      <c r="E2442" s="519" t="s">
        <v>12730</v>
      </c>
      <c r="F2442" s="519"/>
      <c r="G2442" s="374" t="s">
        <v>19</v>
      </c>
      <c r="H2442" s="375">
        <v>1</v>
      </c>
      <c r="I2442" s="376">
        <v>81.650000000000006</v>
      </c>
      <c r="J2442" s="376">
        <v>81.650000000000006</v>
      </c>
    </row>
    <row r="2443" spans="1:10" ht="36" customHeight="1">
      <c r="A2443" s="372" t="s">
        <v>12662</v>
      </c>
      <c r="B2443" s="373" t="s">
        <v>13691</v>
      </c>
      <c r="C2443" s="372" t="s">
        <v>9</v>
      </c>
      <c r="D2443" s="372" t="s">
        <v>2360</v>
      </c>
      <c r="E2443" s="519" t="s">
        <v>12730</v>
      </c>
      <c r="F2443" s="519"/>
      <c r="G2443" s="374" t="s">
        <v>19</v>
      </c>
      <c r="H2443" s="375">
        <v>1</v>
      </c>
      <c r="I2443" s="376">
        <v>185.64</v>
      </c>
      <c r="J2443" s="376">
        <v>185.64</v>
      </c>
    </row>
    <row r="2444" spans="1:10" ht="24" customHeight="1">
      <c r="A2444" s="372" t="s">
        <v>12662</v>
      </c>
      <c r="B2444" s="373" t="s">
        <v>13689</v>
      </c>
      <c r="C2444" s="372" t="s">
        <v>9</v>
      </c>
      <c r="D2444" s="372" t="s">
        <v>152</v>
      </c>
      <c r="E2444" s="519" t="s">
        <v>12661</v>
      </c>
      <c r="F2444" s="519"/>
      <c r="G2444" s="374" t="s">
        <v>19</v>
      </c>
      <c r="H2444" s="375">
        <v>1</v>
      </c>
      <c r="I2444" s="376">
        <v>12.9</v>
      </c>
      <c r="J2444" s="376">
        <v>12.9</v>
      </c>
    </row>
    <row r="2445" spans="1:10" ht="25.5">
      <c r="A2445" s="382"/>
      <c r="B2445" s="382"/>
      <c r="C2445" s="382"/>
      <c r="D2445" s="382"/>
      <c r="E2445" s="382" t="s">
        <v>12679</v>
      </c>
      <c r="F2445" s="383">
        <v>5.4221450000000004</v>
      </c>
      <c r="G2445" s="382" t="s">
        <v>12680</v>
      </c>
      <c r="H2445" s="383">
        <v>4.5599999999999996</v>
      </c>
      <c r="I2445" s="382" t="s">
        <v>12681</v>
      </c>
      <c r="J2445" s="383">
        <v>9.98</v>
      </c>
    </row>
    <row r="2446" spans="1:10" ht="13.5" thickBot="1">
      <c r="A2446" s="382"/>
      <c r="B2446" s="382"/>
      <c r="C2446" s="382"/>
      <c r="D2446" s="382"/>
      <c r="E2446" s="382" t="s">
        <v>12682</v>
      </c>
      <c r="F2446" s="383">
        <v>122.18</v>
      </c>
      <c r="G2446" s="382"/>
      <c r="H2446" s="515" t="s">
        <v>12683</v>
      </c>
      <c r="I2446" s="515"/>
      <c r="J2446" s="383">
        <v>554.84</v>
      </c>
    </row>
    <row r="2447" spans="1:10" ht="0.95" customHeight="1" thickTop="1">
      <c r="A2447" s="384"/>
      <c r="B2447" s="384"/>
      <c r="C2447" s="384"/>
      <c r="D2447" s="384"/>
      <c r="E2447" s="384"/>
      <c r="F2447" s="384"/>
      <c r="G2447" s="384"/>
      <c r="H2447" s="384"/>
      <c r="I2447" s="384"/>
      <c r="J2447" s="384"/>
    </row>
    <row r="2448" spans="1:10" ht="18" customHeight="1">
      <c r="A2448" s="364"/>
      <c r="B2448" s="365" t="s">
        <v>12651</v>
      </c>
      <c r="C2448" s="364" t="s">
        <v>12652</v>
      </c>
      <c r="D2448" s="364" t="s">
        <v>12653</v>
      </c>
      <c r="E2448" s="516" t="s">
        <v>12654</v>
      </c>
      <c r="F2448" s="516"/>
      <c r="G2448" s="366" t="s">
        <v>12655</v>
      </c>
      <c r="H2448" s="365" t="s">
        <v>12656</v>
      </c>
      <c r="I2448" s="365" t="s">
        <v>12657</v>
      </c>
      <c r="J2448" s="365" t="s">
        <v>12658</v>
      </c>
    </row>
    <row r="2449" spans="1:10" ht="36" customHeight="1">
      <c r="A2449" s="367" t="s">
        <v>12659</v>
      </c>
      <c r="B2449" s="368" t="s">
        <v>13688</v>
      </c>
      <c r="C2449" s="367" t="s">
        <v>9</v>
      </c>
      <c r="D2449" s="367" t="s">
        <v>2357</v>
      </c>
      <c r="E2449" s="517" t="s">
        <v>12730</v>
      </c>
      <c r="F2449" s="517"/>
      <c r="G2449" s="369" t="s">
        <v>19</v>
      </c>
      <c r="H2449" s="370">
        <v>1</v>
      </c>
      <c r="I2449" s="371">
        <v>81.650000000000006</v>
      </c>
      <c r="J2449" s="371">
        <v>81.650000000000006</v>
      </c>
    </row>
    <row r="2450" spans="1:10" ht="36" customHeight="1">
      <c r="A2450" s="377" t="s">
        <v>12664</v>
      </c>
      <c r="B2450" s="378" t="s">
        <v>13692</v>
      </c>
      <c r="C2450" s="377" t="s">
        <v>9</v>
      </c>
      <c r="D2450" s="377" t="s">
        <v>13693</v>
      </c>
      <c r="E2450" s="518" t="s">
        <v>12667</v>
      </c>
      <c r="F2450" s="518"/>
      <c r="G2450" s="379" t="s">
        <v>27</v>
      </c>
      <c r="H2450" s="380">
        <v>4.0000000000000003E-5</v>
      </c>
      <c r="I2450" s="381">
        <v>2041345.16</v>
      </c>
      <c r="J2450" s="381">
        <v>81.650000000000006</v>
      </c>
    </row>
    <row r="2451" spans="1:10" ht="25.5">
      <c r="A2451" s="382"/>
      <c r="B2451" s="382"/>
      <c r="C2451" s="382"/>
      <c r="D2451" s="382"/>
      <c r="E2451" s="382" t="s">
        <v>12679</v>
      </c>
      <c r="F2451" s="383">
        <v>0</v>
      </c>
      <c r="G2451" s="382" t="s">
        <v>12680</v>
      </c>
      <c r="H2451" s="383">
        <v>0</v>
      </c>
      <c r="I2451" s="382" t="s">
        <v>12681</v>
      </c>
      <c r="J2451" s="383">
        <v>0</v>
      </c>
    </row>
    <row r="2452" spans="1:10" ht="13.5" thickBot="1">
      <c r="A2452" s="382"/>
      <c r="B2452" s="382"/>
      <c r="C2452" s="382"/>
      <c r="D2452" s="382"/>
      <c r="E2452" s="382" t="s">
        <v>12682</v>
      </c>
      <c r="F2452" s="383">
        <v>23.05</v>
      </c>
      <c r="G2452" s="382"/>
      <c r="H2452" s="515" t="s">
        <v>12683</v>
      </c>
      <c r="I2452" s="515"/>
      <c r="J2452" s="383">
        <v>104.7</v>
      </c>
    </row>
    <row r="2453" spans="1:10" ht="0.95" customHeight="1" thickTop="1">
      <c r="A2453" s="384"/>
      <c r="B2453" s="384"/>
      <c r="C2453" s="384"/>
      <c r="D2453" s="384"/>
      <c r="E2453" s="384"/>
      <c r="F2453" s="384"/>
      <c r="G2453" s="384"/>
      <c r="H2453" s="384"/>
      <c r="I2453" s="384"/>
      <c r="J2453" s="384"/>
    </row>
    <row r="2454" spans="1:10" ht="18" customHeight="1">
      <c r="A2454" s="364"/>
      <c r="B2454" s="365" t="s">
        <v>12651</v>
      </c>
      <c r="C2454" s="364" t="s">
        <v>12652</v>
      </c>
      <c r="D2454" s="364" t="s">
        <v>12653</v>
      </c>
      <c r="E2454" s="516" t="s">
        <v>12654</v>
      </c>
      <c r="F2454" s="516"/>
      <c r="G2454" s="366" t="s">
        <v>12655</v>
      </c>
      <c r="H2454" s="365" t="s">
        <v>12656</v>
      </c>
      <c r="I2454" s="365" t="s">
        <v>12657</v>
      </c>
      <c r="J2454" s="365" t="s">
        <v>12658</v>
      </c>
    </row>
    <row r="2455" spans="1:10" ht="36" customHeight="1">
      <c r="A2455" s="367" t="s">
        <v>12659</v>
      </c>
      <c r="B2455" s="368" t="s">
        <v>13687</v>
      </c>
      <c r="C2455" s="367" t="s">
        <v>9</v>
      </c>
      <c r="D2455" s="367" t="s">
        <v>2363</v>
      </c>
      <c r="E2455" s="517" t="s">
        <v>12730</v>
      </c>
      <c r="F2455" s="517"/>
      <c r="G2455" s="369" t="s">
        <v>19</v>
      </c>
      <c r="H2455" s="370">
        <v>1</v>
      </c>
      <c r="I2455" s="371">
        <v>5.71</v>
      </c>
      <c r="J2455" s="371">
        <v>5.71</v>
      </c>
    </row>
    <row r="2456" spans="1:10" ht="36" customHeight="1">
      <c r="A2456" s="377" t="s">
        <v>12664</v>
      </c>
      <c r="B2456" s="378" t="s">
        <v>13692</v>
      </c>
      <c r="C2456" s="377" t="s">
        <v>9</v>
      </c>
      <c r="D2456" s="377" t="s">
        <v>13693</v>
      </c>
      <c r="E2456" s="518" t="s">
        <v>12667</v>
      </c>
      <c r="F2456" s="518"/>
      <c r="G2456" s="379" t="s">
        <v>27</v>
      </c>
      <c r="H2456" s="380">
        <v>2.7999999999999999E-6</v>
      </c>
      <c r="I2456" s="381">
        <v>2041345.16</v>
      </c>
      <c r="J2456" s="381">
        <v>5.71</v>
      </c>
    </row>
    <row r="2457" spans="1:10" ht="25.5">
      <c r="A2457" s="382"/>
      <c r="B2457" s="382"/>
      <c r="C2457" s="382"/>
      <c r="D2457" s="382"/>
      <c r="E2457" s="382" t="s">
        <v>12679</v>
      </c>
      <c r="F2457" s="383">
        <v>0</v>
      </c>
      <c r="G2457" s="382" t="s">
        <v>12680</v>
      </c>
      <c r="H2457" s="383">
        <v>0</v>
      </c>
      <c r="I2457" s="382" t="s">
        <v>12681</v>
      </c>
      <c r="J2457" s="383">
        <v>0</v>
      </c>
    </row>
    <row r="2458" spans="1:10" ht="13.5" thickBot="1">
      <c r="A2458" s="382"/>
      <c r="B2458" s="382"/>
      <c r="C2458" s="382"/>
      <c r="D2458" s="382"/>
      <c r="E2458" s="382" t="s">
        <v>12682</v>
      </c>
      <c r="F2458" s="383">
        <v>1.61</v>
      </c>
      <c r="G2458" s="382"/>
      <c r="H2458" s="515" t="s">
        <v>12683</v>
      </c>
      <c r="I2458" s="515"/>
      <c r="J2458" s="383">
        <v>7.32</v>
      </c>
    </row>
    <row r="2459" spans="1:10" ht="0.95" customHeight="1" thickTop="1">
      <c r="A2459" s="384"/>
      <c r="B2459" s="384"/>
      <c r="C2459" s="384"/>
      <c r="D2459" s="384"/>
      <c r="E2459" s="384"/>
      <c r="F2459" s="384"/>
      <c r="G2459" s="384"/>
      <c r="H2459" s="384"/>
      <c r="I2459" s="384"/>
      <c r="J2459" s="384"/>
    </row>
    <row r="2460" spans="1:10" ht="18" customHeight="1">
      <c r="A2460" s="364"/>
      <c r="B2460" s="365" t="s">
        <v>12651</v>
      </c>
      <c r="C2460" s="364" t="s">
        <v>12652</v>
      </c>
      <c r="D2460" s="364" t="s">
        <v>12653</v>
      </c>
      <c r="E2460" s="516" t="s">
        <v>12654</v>
      </c>
      <c r="F2460" s="516"/>
      <c r="G2460" s="366" t="s">
        <v>12655</v>
      </c>
      <c r="H2460" s="365" t="s">
        <v>12656</v>
      </c>
      <c r="I2460" s="365" t="s">
        <v>12657</v>
      </c>
      <c r="J2460" s="365" t="s">
        <v>12658</v>
      </c>
    </row>
    <row r="2461" spans="1:10" ht="36" customHeight="1">
      <c r="A2461" s="367" t="s">
        <v>12659</v>
      </c>
      <c r="B2461" s="368" t="s">
        <v>13686</v>
      </c>
      <c r="C2461" s="367" t="s">
        <v>9</v>
      </c>
      <c r="D2461" s="367" t="s">
        <v>2358</v>
      </c>
      <c r="E2461" s="517" t="s">
        <v>12730</v>
      </c>
      <c r="F2461" s="517"/>
      <c r="G2461" s="369" t="s">
        <v>19</v>
      </c>
      <c r="H2461" s="370">
        <v>1</v>
      </c>
      <c r="I2461" s="371">
        <v>15.51</v>
      </c>
      <c r="J2461" s="371">
        <v>15.51</v>
      </c>
    </row>
    <row r="2462" spans="1:10" ht="36" customHeight="1">
      <c r="A2462" s="377" t="s">
        <v>12664</v>
      </c>
      <c r="B2462" s="378" t="s">
        <v>13692</v>
      </c>
      <c r="C2462" s="377" t="s">
        <v>9</v>
      </c>
      <c r="D2462" s="377" t="s">
        <v>13693</v>
      </c>
      <c r="E2462" s="518" t="s">
        <v>12667</v>
      </c>
      <c r="F2462" s="518"/>
      <c r="G2462" s="379" t="s">
        <v>27</v>
      </c>
      <c r="H2462" s="380">
        <v>7.6000000000000001E-6</v>
      </c>
      <c r="I2462" s="381">
        <v>2041345.16</v>
      </c>
      <c r="J2462" s="381">
        <v>15.51</v>
      </c>
    </row>
    <row r="2463" spans="1:10" ht="25.5">
      <c r="A2463" s="382"/>
      <c r="B2463" s="382"/>
      <c r="C2463" s="382"/>
      <c r="D2463" s="382"/>
      <c r="E2463" s="382" t="s">
        <v>12679</v>
      </c>
      <c r="F2463" s="383">
        <v>0</v>
      </c>
      <c r="G2463" s="382" t="s">
        <v>12680</v>
      </c>
      <c r="H2463" s="383">
        <v>0</v>
      </c>
      <c r="I2463" s="382" t="s">
        <v>12681</v>
      </c>
      <c r="J2463" s="383">
        <v>0</v>
      </c>
    </row>
    <row r="2464" spans="1:10" ht="13.5" thickBot="1">
      <c r="A2464" s="382"/>
      <c r="B2464" s="382"/>
      <c r="C2464" s="382"/>
      <c r="D2464" s="382"/>
      <c r="E2464" s="382" t="s">
        <v>12682</v>
      </c>
      <c r="F2464" s="383">
        <v>4.38</v>
      </c>
      <c r="G2464" s="382"/>
      <c r="H2464" s="515" t="s">
        <v>12683</v>
      </c>
      <c r="I2464" s="515"/>
      <c r="J2464" s="383">
        <v>19.89</v>
      </c>
    </row>
    <row r="2465" spans="1:10" ht="0.95" customHeight="1" thickTop="1">
      <c r="A2465" s="384"/>
      <c r="B2465" s="384"/>
      <c r="C2465" s="384"/>
      <c r="D2465" s="384"/>
      <c r="E2465" s="384"/>
      <c r="F2465" s="384"/>
      <c r="G2465" s="384"/>
      <c r="H2465" s="384"/>
      <c r="I2465" s="384"/>
      <c r="J2465" s="384"/>
    </row>
    <row r="2466" spans="1:10" ht="18" customHeight="1">
      <c r="A2466" s="364"/>
      <c r="B2466" s="365" t="s">
        <v>12651</v>
      </c>
      <c r="C2466" s="364" t="s">
        <v>12652</v>
      </c>
      <c r="D2466" s="364" t="s">
        <v>12653</v>
      </c>
      <c r="E2466" s="516" t="s">
        <v>12654</v>
      </c>
      <c r="F2466" s="516"/>
      <c r="G2466" s="366" t="s">
        <v>12655</v>
      </c>
      <c r="H2466" s="365" t="s">
        <v>12656</v>
      </c>
      <c r="I2466" s="365" t="s">
        <v>12657</v>
      </c>
      <c r="J2466" s="365" t="s">
        <v>12658</v>
      </c>
    </row>
    <row r="2467" spans="1:10" ht="36" customHeight="1">
      <c r="A2467" s="367" t="s">
        <v>12659</v>
      </c>
      <c r="B2467" s="368" t="s">
        <v>13690</v>
      </c>
      <c r="C2467" s="367" t="s">
        <v>9</v>
      </c>
      <c r="D2467" s="367" t="s">
        <v>2359</v>
      </c>
      <c r="E2467" s="517" t="s">
        <v>12730</v>
      </c>
      <c r="F2467" s="517"/>
      <c r="G2467" s="369" t="s">
        <v>19</v>
      </c>
      <c r="H2467" s="370">
        <v>1</v>
      </c>
      <c r="I2467" s="371">
        <v>131.25</v>
      </c>
      <c r="J2467" s="371">
        <v>131.25</v>
      </c>
    </row>
    <row r="2468" spans="1:10" ht="36" customHeight="1">
      <c r="A2468" s="377" t="s">
        <v>12664</v>
      </c>
      <c r="B2468" s="378" t="s">
        <v>13692</v>
      </c>
      <c r="C2468" s="377" t="s">
        <v>9</v>
      </c>
      <c r="D2468" s="377" t="s">
        <v>13693</v>
      </c>
      <c r="E2468" s="518" t="s">
        <v>12667</v>
      </c>
      <c r="F2468" s="518"/>
      <c r="G2468" s="379" t="s">
        <v>27</v>
      </c>
      <c r="H2468" s="380">
        <v>6.4300000000000004E-5</v>
      </c>
      <c r="I2468" s="381">
        <v>2041345.16</v>
      </c>
      <c r="J2468" s="381">
        <v>131.25</v>
      </c>
    </row>
    <row r="2469" spans="1:10" ht="25.5">
      <c r="A2469" s="382"/>
      <c r="B2469" s="382"/>
      <c r="C2469" s="382"/>
      <c r="D2469" s="382"/>
      <c r="E2469" s="382" t="s">
        <v>12679</v>
      </c>
      <c r="F2469" s="383">
        <v>0</v>
      </c>
      <c r="G2469" s="382" t="s">
        <v>12680</v>
      </c>
      <c r="H2469" s="383">
        <v>0</v>
      </c>
      <c r="I2469" s="382" t="s">
        <v>12681</v>
      </c>
      <c r="J2469" s="383">
        <v>0</v>
      </c>
    </row>
    <row r="2470" spans="1:10" ht="13.5" thickBot="1">
      <c r="A2470" s="382"/>
      <c r="B2470" s="382"/>
      <c r="C2470" s="382"/>
      <c r="D2470" s="382"/>
      <c r="E2470" s="382" t="s">
        <v>12682</v>
      </c>
      <c r="F2470" s="383">
        <v>37.06</v>
      </c>
      <c r="G2470" s="382"/>
      <c r="H2470" s="515" t="s">
        <v>12683</v>
      </c>
      <c r="I2470" s="515"/>
      <c r="J2470" s="383">
        <v>168.31</v>
      </c>
    </row>
    <row r="2471" spans="1:10" ht="0.95" customHeight="1" thickTop="1">
      <c r="A2471" s="384"/>
      <c r="B2471" s="384"/>
      <c r="C2471" s="384"/>
      <c r="D2471" s="384"/>
      <c r="E2471" s="384"/>
      <c r="F2471" s="384"/>
      <c r="G2471" s="384"/>
      <c r="H2471" s="384"/>
      <c r="I2471" s="384"/>
      <c r="J2471" s="384"/>
    </row>
    <row r="2472" spans="1:10" ht="18" customHeight="1">
      <c r="A2472" s="364"/>
      <c r="B2472" s="365" t="s">
        <v>12651</v>
      </c>
      <c r="C2472" s="364" t="s">
        <v>12652</v>
      </c>
      <c r="D2472" s="364" t="s">
        <v>12653</v>
      </c>
      <c r="E2472" s="516" t="s">
        <v>12654</v>
      </c>
      <c r="F2472" s="516"/>
      <c r="G2472" s="366" t="s">
        <v>12655</v>
      </c>
      <c r="H2472" s="365" t="s">
        <v>12656</v>
      </c>
      <c r="I2472" s="365" t="s">
        <v>12657</v>
      </c>
      <c r="J2472" s="365" t="s">
        <v>12658</v>
      </c>
    </row>
    <row r="2473" spans="1:10" ht="36" customHeight="1">
      <c r="A2473" s="367" t="s">
        <v>12659</v>
      </c>
      <c r="B2473" s="368" t="s">
        <v>13691</v>
      </c>
      <c r="C2473" s="367" t="s">
        <v>9</v>
      </c>
      <c r="D2473" s="367" t="s">
        <v>2360</v>
      </c>
      <c r="E2473" s="517" t="s">
        <v>12730</v>
      </c>
      <c r="F2473" s="517"/>
      <c r="G2473" s="369" t="s">
        <v>19</v>
      </c>
      <c r="H2473" s="370">
        <v>1</v>
      </c>
      <c r="I2473" s="371">
        <v>185.64</v>
      </c>
      <c r="J2473" s="371">
        <v>185.64</v>
      </c>
    </row>
    <row r="2474" spans="1:10" ht="24" customHeight="1">
      <c r="A2474" s="377" t="s">
        <v>12664</v>
      </c>
      <c r="B2474" s="378" t="s">
        <v>13522</v>
      </c>
      <c r="C2474" s="377" t="s">
        <v>9</v>
      </c>
      <c r="D2474" s="377" t="s">
        <v>13523</v>
      </c>
      <c r="E2474" s="518" t="s">
        <v>12693</v>
      </c>
      <c r="F2474" s="518"/>
      <c r="G2474" s="379" t="s">
        <v>13524</v>
      </c>
      <c r="H2474" s="380">
        <v>221</v>
      </c>
      <c r="I2474" s="381">
        <v>0.84</v>
      </c>
      <c r="J2474" s="381">
        <v>185.64</v>
      </c>
    </row>
    <row r="2475" spans="1:10" ht="25.5">
      <c r="A2475" s="382"/>
      <c r="B2475" s="382"/>
      <c r="C2475" s="382"/>
      <c r="D2475" s="382"/>
      <c r="E2475" s="382" t="s">
        <v>12679</v>
      </c>
      <c r="F2475" s="383">
        <v>0</v>
      </c>
      <c r="G2475" s="382" t="s">
        <v>12680</v>
      </c>
      <c r="H2475" s="383">
        <v>0</v>
      </c>
      <c r="I2475" s="382" t="s">
        <v>12681</v>
      </c>
      <c r="J2475" s="383">
        <v>0</v>
      </c>
    </row>
    <row r="2476" spans="1:10" ht="13.5" thickBot="1">
      <c r="A2476" s="382"/>
      <c r="B2476" s="382"/>
      <c r="C2476" s="382"/>
      <c r="D2476" s="382"/>
      <c r="E2476" s="382" t="s">
        <v>12682</v>
      </c>
      <c r="F2476" s="383">
        <v>52.42</v>
      </c>
      <c r="G2476" s="382"/>
      <c r="H2476" s="515" t="s">
        <v>12683</v>
      </c>
      <c r="I2476" s="515"/>
      <c r="J2476" s="383">
        <v>238.06</v>
      </c>
    </row>
    <row r="2477" spans="1:10" ht="0.95" customHeight="1" thickTop="1">
      <c r="A2477" s="384"/>
      <c r="B2477" s="384"/>
      <c r="C2477" s="384"/>
      <c r="D2477" s="384"/>
      <c r="E2477" s="384"/>
      <c r="F2477" s="384"/>
      <c r="G2477" s="384"/>
      <c r="H2477" s="384"/>
      <c r="I2477" s="384"/>
      <c r="J2477" s="384"/>
    </row>
    <row r="2478" spans="1:10" ht="18" customHeight="1">
      <c r="A2478" s="364"/>
      <c r="B2478" s="365" t="s">
        <v>12651</v>
      </c>
      <c r="C2478" s="364" t="s">
        <v>12652</v>
      </c>
      <c r="D2478" s="364" t="s">
        <v>12653</v>
      </c>
      <c r="E2478" s="516" t="s">
        <v>12654</v>
      </c>
      <c r="F2478" s="516"/>
      <c r="G2478" s="366" t="s">
        <v>12655</v>
      </c>
      <c r="H2478" s="365" t="s">
        <v>12656</v>
      </c>
      <c r="I2478" s="365" t="s">
        <v>12657</v>
      </c>
      <c r="J2478" s="365" t="s">
        <v>12658</v>
      </c>
    </row>
    <row r="2479" spans="1:10" ht="60" customHeight="1">
      <c r="A2479" s="367" t="s">
        <v>12659</v>
      </c>
      <c r="B2479" s="368" t="s">
        <v>12783</v>
      </c>
      <c r="C2479" s="367" t="s">
        <v>9</v>
      </c>
      <c r="D2479" s="367" t="s">
        <v>724</v>
      </c>
      <c r="E2479" s="517" t="s">
        <v>12730</v>
      </c>
      <c r="F2479" s="517"/>
      <c r="G2479" s="369" t="s">
        <v>47</v>
      </c>
      <c r="H2479" s="370">
        <v>1</v>
      </c>
      <c r="I2479" s="371">
        <v>33.79</v>
      </c>
      <c r="J2479" s="371">
        <v>33.79</v>
      </c>
    </row>
    <row r="2480" spans="1:10" ht="60" customHeight="1">
      <c r="A2480" s="372" t="s">
        <v>12662</v>
      </c>
      <c r="B2480" s="373" t="s">
        <v>13694</v>
      </c>
      <c r="C2480" s="372" t="s">
        <v>9</v>
      </c>
      <c r="D2480" s="372" t="s">
        <v>1195</v>
      </c>
      <c r="E2480" s="519" t="s">
        <v>12730</v>
      </c>
      <c r="F2480" s="519"/>
      <c r="G2480" s="374" t="s">
        <v>19</v>
      </c>
      <c r="H2480" s="375">
        <v>1</v>
      </c>
      <c r="I2480" s="376">
        <v>13.62</v>
      </c>
      <c r="J2480" s="376">
        <v>13.62</v>
      </c>
    </row>
    <row r="2481" spans="1:10" ht="60" customHeight="1">
      <c r="A2481" s="372" t="s">
        <v>12662</v>
      </c>
      <c r="B2481" s="373" t="s">
        <v>13695</v>
      </c>
      <c r="C2481" s="372" t="s">
        <v>9</v>
      </c>
      <c r="D2481" s="372" t="s">
        <v>1196</v>
      </c>
      <c r="E2481" s="519" t="s">
        <v>12730</v>
      </c>
      <c r="F2481" s="519"/>
      <c r="G2481" s="374" t="s">
        <v>19</v>
      </c>
      <c r="H2481" s="375">
        <v>1</v>
      </c>
      <c r="I2481" s="376">
        <v>2.85</v>
      </c>
      <c r="J2481" s="376">
        <v>2.85</v>
      </c>
    </row>
    <row r="2482" spans="1:10" ht="60" customHeight="1">
      <c r="A2482" s="372" t="s">
        <v>12662</v>
      </c>
      <c r="B2482" s="373" t="s">
        <v>13696</v>
      </c>
      <c r="C2482" s="372" t="s">
        <v>9</v>
      </c>
      <c r="D2482" s="372" t="s">
        <v>1857</v>
      </c>
      <c r="E2482" s="519" t="s">
        <v>12730</v>
      </c>
      <c r="F2482" s="519"/>
      <c r="G2482" s="374" t="s">
        <v>19</v>
      </c>
      <c r="H2482" s="375">
        <v>1</v>
      </c>
      <c r="I2482" s="376">
        <v>1.1000000000000001</v>
      </c>
      <c r="J2482" s="376">
        <v>1.1000000000000001</v>
      </c>
    </row>
    <row r="2483" spans="1:10" ht="24" customHeight="1">
      <c r="A2483" s="372" t="s">
        <v>12662</v>
      </c>
      <c r="B2483" s="373" t="s">
        <v>13697</v>
      </c>
      <c r="C2483" s="372" t="s">
        <v>9</v>
      </c>
      <c r="D2483" s="372" t="s">
        <v>145</v>
      </c>
      <c r="E2483" s="519" t="s">
        <v>12661</v>
      </c>
      <c r="F2483" s="519"/>
      <c r="G2483" s="374" t="s">
        <v>19</v>
      </c>
      <c r="H2483" s="375">
        <v>1</v>
      </c>
      <c r="I2483" s="376">
        <v>16.22</v>
      </c>
      <c r="J2483" s="376">
        <v>16.22</v>
      </c>
    </row>
    <row r="2484" spans="1:10" ht="25.5">
      <c r="A2484" s="382"/>
      <c r="B2484" s="382"/>
      <c r="C2484" s="382"/>
      <c r="D2484" s="382"/>
      <c r="E2484" s="382" t="s">
        <v>12679</v>
      </c>
      <c r="F2484" s="383">
        <v>7.2259045999999998</v>
      </c>
      <c r="G2484" s="382" t="s">
        <v>12680</v>
      </c>
      <c r="H2484" s="383">
        <v>6.07</v>
      </c>
      <c r="I2484" s="382" t="s">
        <v>12681</v>
      </c>
      <c r="J2484" s="383">
        <v>13.3</v>
      </c>
    </row>
    <row r="2485" spans="1:10" ht="13.5" thickBot="1">
      <c r="A2485" s="382"/>
      <c r="B2485" s="382"/>
      <c r="C2485" s="382"/>
      <c r="D2485" s="382"/>
      <c r="E2485" s="382" t="s">
        <v>12682</v>
      </c>
      <c r="F2485" s="383">
        <v>9.5399999999999991</v>
      </c>
      <c r="G2485" s="382"/>
      <c r="H2485" s="515" t="s">
        <v>12683</v>
      </c>
      <c r="I2485" s="515"/>
      <c r="J2485" s="383">
        <v>43.33</v>
      </c>
    </row>
    <row r="2486" spans="1:10" ht="0.95" customHeight="1" thickTop="1">
      <c r="A2486" s="384"/>
      <c r="B2486" s="384"/>
      <c r="C2486" s="384"/>
      <c r="D2486" s="384"/>
      <c r="E2486" s="384"/>
      <c r="F2486" s="384"/>
      <c r="G2486" s="384"/>
      <c r="H2486" s="384"/>
      <c r="I2486" s="384"/>
      <c r="J2486" s="384"/>
    </row>
    <row r="2487" spans="1:10" ht="18" customHeight="1">
      <c r="A2487" s="364"/>
      <c r="B2487" s="365" t="s">
        <v>12651</v>
      </c>
      <c r="C2487" s="364" t="s">
        <v>12652</v>
      </c>
      <c r="D2487" s="364" t="s">
        <v>12653</v>
      </c>
      <c r="E2487" s="516" t="s">
        <v>12654</v>
      </c>
      <c r="F2487" s="516"/>
      <c r="G2487" s="366" t="s">
        <v>12655</v>
      </c>
      <c r="H2487" s="365" t="s">
        <v>12656</v>
      </c>
      <c r="I2487" s="365" t="s">
        <v>12657</v>
      </c>
      <c r="J2487" s="365" t="s">
        <v>12658</v>
      </c>
    </row>
    <row r="2488" spans="1:10" ht="60" customHeight="1">
      <c r="A2488" s="367" t="s">
        <v>12659</v>
      </c>
      <c r="B2488" s="368" t="s">
        <v>12782</v>
      </c>
      <c r="C2488" s="367" t="s">
        <v>9</v>
      </c>
      <c r="D2488" s="367" t="s">
        <v>723</v>
      </c>
      <c r="E2488" s="517" t="s">
        <v>12730</v>
      </c>
      <c r="F2488" s="517"/>
      <c r="G2488" s="369" t="s">
        <v>32</v>
      </c>
      <c r="H2488" s="370">
        <v>1</v>
      </c>
      <c r="I2488" s="371">
        <v>189.61</v>
      </c>
      <c r="J2488" s="371">
        <v>189.61</v>
      </c>
    </row>
    <row r="2489" spans="1:10" ht="60" customHeight="1">
      <c r="A2489" s="372" t="s">
        <v>12662</v>
      </c>
      <c r="B2489" s="373" t="s">
        <v>13698</v>
      </c>
      <c r="C2489" s="372" t="s">
        <v>9</v>
      </c>
      <c r="D2489" s="372" t="s">
        <v>1197</v>
      </c>
      <c r="E2489" s="519" t="s">
        <v>12730</v>
      </c>
      <c r="F2489" s="519"/>
      <c r="G2489" s="374" t="s">
        <v>19</v>
      </c>
      <c r="H2489" s="375">
        <v>1</v>
      </c>
      <c r="I2489" s="376">
        <v>25.53</v>
      </c>
      <c r="J2489" s="376">
        <v>25.53</v>
      </c>
    </row>
    <row r="2490" spans="1:10" ht="60" customHeight="1">
      <c r="A2490" s="372" t="s">
        <v>12662</v>
      </c>
      <c r="B2490" s="373" t="s">
        <v>13695</v>
      </c>
      <c r="C2490" s="372" t="s">
        <v>9</v>
      </c>
      <c r="D2490" s="372" t="s">
        <v>1196</v>
      </c>
      <c r="E2490" s="519" t="s">
        <v>12730</v>
      </c>
      <c r="F2490" s="519"/>
      <c r="G2490" s="374" t="s">
        <v>19</v>
      </c>
      <c r="H2490" s="375">
        <v>1</v>
      </c>
      <c r="I2490" s="376">
        <v>2.85</v>
      </c>
      <c r="J2490" s="376">
        <v>2.85</v>
      </c>
    </row>
    <row r="2491" spans="1:10" ht="60" customHeight="1">
      <c r="A2491" s="372" t="s">
        <v>12662</v>
      </c>
      <c r="B2491" s="373" t="s">
        <v>13694</v>
      </c>
      <c r="C2491" s="372" t="s">
        <v>9</v>
      </c>
      <c r="D2491" s="372" t="s">
        <v>1195</v>
      </c>
      <c r="E2491" s="519" t="s">
        <v>12730</v>
      </c>
      <c r="F2491" s="519"/>
      <c r="G2491" s="374" t="s">
        <v>19</v>
      </c>
      <c r="H2491" s="375">
        <v>1</v>
      </c>
      <c r="I2491" s="376">
        <v>13.62</v>
      </c>
      <c r="J2491" s="376">
        <v>13.62</v>
      </c>
    </row>
    <row r="2492" spans="1:10" ht="60" customHeight="1">
      <c r="A2492" s="372" t="s">
        <v>12662</v>
      </c>
      <c r="B2492" s="373" t="s">
        <v>13699</v>
      </c>
      <c r="C2492" s="372" t="s">
        <v>9</v>
      </c>
      <c r="D2492" s="372" t="s">
        <v>1858</v>
      </c>
      <c r="E2492" s="519" t="s">
        <v>12730</v>
      </c>
      <c r="F2492" s="519"/>
      <c r="G2492" s="374" t="s">
        <v>19</v>
      </c>
      <c r="H2492" s="375">
        <v>1</v>
      </c>
      <c r="I2492" s="376">
        <v>130.29</v>
      </c>
      <c r="J2492" s="376">
        <v>130.29</v>
      </c>
    </row>
    <row r="2493" spans="1:10" ht="60" customHeight="1">
      <c r="A2493" s="372" t="s">
        <v>12662</v>
      </c>
      <c r="B2493" s="373" t="s">
        <v>13696</v>
      </c>
      <c r="C2493" s="372" t="s">
        <v>9</v>
      </c>
      <c r="D2493" s="372" t="s">
        <v>1857</v>
      </c>
      <c r="E2493" s="519" t="s">
        <v>12730</v>
      </c>
      <c r="F2493" s="519"/>
      <c r="G2493" s="374" t="s">
        <v>19</v>
      </c>
      <c r="H2493" s="375">
        <v>1</v>
      </c>
      <c r="I2493" s="376">
        <v>1.1000000000000001</v>
      </c>
      <c r="J2493" s="376">
        <v>1.1000000000000001</v>
      </c>
    </row>
    <row r="2494" spans="1:10" ht="24" customHeight="1">
      <c r="A2494" s="372" t="s">
        <v>12662</v>
      </c>
      <c r="B2494" s="373" t="s">
        <v>13697</v>
      </c>
      <c r="C2494" s="372" t="s">
        <v>9</v>
      </c>
      <c r="D2494" s="372" t="s">
        <v>145</v>
      </c>
      <c r="E2494" s="519" t="s">
        <v>12661</v>
      </c>
      <c r="F2494" s="519"/>
      <c r="G2494" s="374" t="s">
        <v>19</v>
      </c>
      <c r="H2494" s="375">
        <v>1</v>
      </c>
      <c r="I2494" s="376">
        <v>16.22</v>
      </c>
      <c r="J2494" s="376">
        <v>16.22</v>
      </c>
    </row>
    <row r="2495" spans="1:10" ht="25.5">
      <c r="A2495" s="382"/>
      <c r="B2495" s="382"/>
      <c r="C2495" s="382"/>
      <c r="D2495" s="382"/>
      <c r="E2495" s="382" t="s">
        <v>12679</v>
      </c>
      <c r="F2495" s="383">
        <v>7.2259045999999998</v>
      </c>
      <c r="G2495" s="382" t="s">
        <v>12680</v>
      </c>
      <c r="H2495" s="383">
        <v>6.07</v>
      </c>
      <c r="I2495" s="382" t="s">
        <v>12681</v>
      </c>
      <c r="J2495" s="383">
        <v>13.3</v>
      </c>
    </row>
    <row r="2496" spans="1:10" ht="13.5" thickBot="1">
      <c r="A2496" s="382"/>
      <c r="B2496" s="382"/>
      <c r="C2496" s="382"/>
      <c r="D2496" s="382"/>
      <c r="E2496" s="382" t="s">
        <v>12682</v>
      </c>
      <c r="F2496" s="383">
        <v>53.54</v>
      </c>
      <c r="G2496" s="382"/>
      <c r="H2496" s="515" t="s">
        <v>12683</v>
      </c>
      <c r="I2496" s="515"/>
      <c r="J2496" s="383">
        <v>243.15</v>
      </c>
    </row>
    <row r="2497" spans="1:10" ht="0.95" customHeight="1" thickTop="1">
      <c r="A2497" s="384"/>
      <c r="B2497" s="384"/>
      <c r="C2497" s="384"/>
      <c r="D2497" s="384"/>
      <c r="E2497" s="384"/>
      <c r="F2497" s="384"/>
      <c r="G2497" s="384"/>
      <c r="H2497" s="384"/>
      <c r="I2497" s="384"/>
      <c r="J2497" s="384"/>
    </row>
    <row r="2498" spans="1:10" ht="18" customHeight="1">
      <c r="A2498" s="364"/>
      <c r="B2498" s="365" t="s">
        <v>12651</v>
      </c>
      <c r="C2498" s="364" t="s">
        <v>12652</v>
      </c>
      <c r="D2498" s="364" t="s">
        <v>12653</v>
      </c>
      <c r="E2498" s="516" t="s">
        <v>12654</v>
      </c>
      <c r="F2498" s="516"/>
      <c r="G2498" s="366" t="s">
        <v>12655</v>
      </c>
      <c r="H2498" s="365" t="s">
        <v>12656</v>
      </c>
      <c r="I2498" s="365" t="s">
        <v>12657</v>
      </c>
      <c r="J2498" s="365" t="s">
        <v>12658</v>
      </c>
    </row>
    <row r="2499" spans="1:10" ht="60" customHeight="1">
      <c r="A2499" s="367" t="s">
        <v>12659</v>
      </c>
      <c r="B2499" s="368" t="s">
        <v>13694</v>
      </c>
      <c r="C2499" s="367" t="s">
        <v>9</v>
      </c>
      <c r="D2499" s="367" t="s">
        <v>1195</v>
      </c>
      <c r="E2499" s="517" t="s">
        <v>12730</v>
      </c>
      <c r="F2499" s="517"/>
      <c r="G2499" s="369" t="s">
        <v>19</v>
      </c>
      <c r="H2499" s="370">
        <v>1</v>
      </c>
      <c r="I2499" s="371">
        <v>13.62</v>
      </c>
      <c r="J2499" s="371">
        <v>13.62</v>
      </c>
    </row>
    <row r="2500" spans="1:10" ht="48" customHeight="1">
      <c r="A2500" s="377" t="s">
        <v>12664</v>
      </c>
      <c r="B2500" s="378" t="s">
        <v>13700</v>
      </c>
      <c r="C2500" s="377" t="s">
        <v>9</v>
      </c>
      <c r="D2500" s="377" t="s">
        <v>13701</v>
      </c>
      <c r="E2500" s="518" t="s">
        <v>12667</v>
      </c>
      <c r="F2500" s="518"/>
      <c r="G2500" s="379" t="s">
        <v>27</v>
      </c>
      <c r="H2500" s="380">
        <v>3.43E-5</v>
      </c>
      <c r="I2500" s="381">
        <v>279328.40000000002</v>
      </c>
      <c r="J2500" s="381">
        <v>9.58</v>
      </c>
    </row>
    <row r="2501" spans="1:10" ht="60" customHeight="1">
      <c r="A2501" s="377" t="s">
        <v>12664</v>
      </c>
      <c r="B2501" s="378" t="s">
        <v>13702</v>
      </c>
      <c r="C2501" s="377" t="s">
        <v>9</v>
      </c>
      <c r="D2501" s="377" t="s">
        <v>13703</v>
      </c>
      <c r="E2501" s="518" t="s">
        <v>12667</v>
      </c>
      <c r="F2501" s="518"/>
      <c r="G2501" s="379" t="s">
        <v>27</v>
      </c>
      <c r="H2501" s="380">
        <v>3.43E-5</v>
      </c>
      <c r="I2501" s="381">
        <v>117800</v>
      </c>
      <c r="J2501" s="381">
        <v>4.04</v>
      </c>
    </row>
    <row r="2502" spans="1:10" ht="25.5">
      <c r="A2502" s="382"/>
      <c r="B2502" s="382"/>
      <c r="C2502" s="382"/>
      <c r="D2502" s="382"/>
      <c r="E2502" s="382" t="s">
        <v>12679</v>
      </c>
      <c r="F2502" s="383">
        <v>0</v>
      </c>
      <c r="G2502" s="382" t="s">
        <v>12680</v>
      </c>
      <c r="H2502" s="383">
        <v>0</v>
      </c>
      <c r="I2502" s="382" t="s">
        <v>12681</v>
      </c>
      <c r="J2502" s="383">
        <v>0</v>
      </c>
    </row>
    <row r="2503" spans="1:10" ht="13.5" thickBot="1">
      <c r="A2503" s="382"/>
      <c r="B2503" s="382"/>
      <c r="C2503" s="382"/>
      <c r="D2503" s="382"/>
      <c r="E2503" s="382" t="s">
        <v>12682</v>
      </c>
      <c r="F2503" s="383">
        <v>3.84</v>
      </c>
      <c r="G2503" s="382"/>
      <c r="H2503" s="515" t="s">
        <v>12683</v>
      </c>
      <c r="I2503" s="515"/>
      <c r="J2503" s="383">
        <v>17.46</v>
      </c>
    </row>
    <row r="2504" spans="1:10" ht="0.95" customHeight="1" thickTop="1">
      <c r="A2504" s="384"/>
      <c r="B2504" s="384"/>
      <c r="C2504" s="384"/>
      <c r="D2504" s="384"/>
      <c r="E2504" s="384"/>
      <c r="F2504" s="384"/>
      <c r="G2504" s="384"/>
      <c r="H2504" s="384"/>
      <c r="I2504" s="384"/>
      <c r="J2504" s="384"/>
    </row>
    <row r="2505" spans="1:10" ht="18" customHeight="1">
      <c r="A2505" s="364"/>
      <c r="B2505" s="365" t="s">
        <v>12651</v>
      </c>
      <c r="C2505" s="364" t="s">
        <v>12652</v>
      </c>
      <c r="D2505" s="364" t="s">
        <v>12653</v>
      </c>
      <c r="E2505" s="516" t="s">
        <v>12654</v>
      </c>
      <c r="F2505" s="516"/>
      <c r="G2505" s="366" t="s">
        <v>12655</v>
      </c>
      <c r="H2505" s="365" t="s">
        <v>12656</v>
      </c>
      <c r="I2505" s="365" t="s">
        <v>12657</v>
      </c>
      <c r="J2505" s="365" t="s">
        <v>12658</v>
      </c>
    </row>
    <row r="2506" spans="1:10" ht="60" customHeight="1">
      <c r="A2506" s="367" t="s">
        <v>12659</v>
      </c>
      <c r="B2506" s="368" t="s">
        <v>13696</v>
      </c>
      <c r="C2506" s="367" t="s">
        <v>9</v>
      </c>
      <c r="D2506" s="367" t="s">
        <v>1857</v>
      </c>
      <c r="E2506" s="517" t="s">
        <v>12730</v>
      </c>
      <c r="F2506" s="517"/>
      <c r="G2506" s="369" t="s">
        <v>19</v>
      </c>
      <c r="H2506" s="370">
        <v>1</v>
      </c>
      <c r="I2506" s="371">
        <v>1.1000000000000001</v>
      </c>
      <c r="J2506" s="371">
        <v>1.1000000000000001</v>
      </c>
    </row>
    <row r="2507" spans="1:10" ht="48" customHeight="1">
      <c r="A2507" s="377" t="s">
        <v>12664</v>
      </c>
      <c r="B2507" s="378" t="s">
        <v>13700</v>
      </c>
      <c r="C2507" s="377" t="s">
        <v>9</v>
      </c>
      <c r="D2507" s="377" t="s">
        <v>13701</v>
      </c>
      <c r="E2507" s="518" t="s">
        <v>12667</v>
      </c>
      <c r="F2507" s="518"/>
      <c r="G2507" s="379" t="s">
        <v>27</v>
      </c>
      <c r="H2507" s="380">
        <v>2.7999999999999999E-6</v>
      </c>
      <c r="I2507" s="381">
        <v>279328.40000000002</v>
      </c>
      <c r="J2507" s="381">
        <v>0.78</v>
      </c>
    </row>
    <row r="2508" spans="1:10" ht="60" customHeight="1">
      <c r="A2508" s="377" t="s">
        <v>12664</v>
      </c>
      <c r="B2508" s="378" t="s">
        <v>13702</v>
      </c>
      <c r="C2508" s="377" t="s">
        <v>9</v>
      </c>
      <c r="D2508" s="377" t="s">
        <v>13703</v>
      </c>
      <c r="E2508" s="518" t="s">
        <v>12667</v>
      </c>
      <c r="F2508" s="518"/>
      <c r="G2508" s="379" t="s">
        <v>27</v>
      </c>
      <c r="H2508" s="380">
        <v>2.7999999999999999E-6</v>
      </c>
      <c r="I2508" s="381">
        <v>117800</v>
      </c>
      <c r="J2508" s="381">
        <v>0.32</v>
      </c>
    </row>
    <row r="2509" spans="1:10" ht="25.5">
      <c r="A2509" s="382"/>
      <c r="B2509" s="382"/>
      <c r="C2509" s="382"/>
      <c r="D2509" s="382"/>
      <c r="E2509" s="382" t="s">
        <v>12679</v>
      </c>
      <c r="F2509" s="383">
        <v>0</v>
      </c>
      <c r="G2509" s="382" t="s">
        <v>12680</v>
      </c>
      <c r="H2509" s="383">
        <v>0</v>
      </c>
      <c r="I2509" s="382" t="s">
        <v>12681</v>
      </c>
      <c r="J2509" s="383">
        <v>0</v>
      </c>
    </row>
    <row r="2510" spans="1:10" ht="13.5" thickBot="1">
      <c r="A2510" s="382"/>
      <c r="B2510" s="382"/>
      <c r="C2510" s="382"/>
      <c r="D2510" s="382"/>
      <c r="E2510" s="382" t="s">
        <v>12682</v>
      </c>
      <c r="F2510" s="383">
        <v>0.31</v>
      </c>
      <c r="G2510" s="382"/>
      <c r="H2510" s="515" t="s">
        <v>12683</v>
      </c>
      <c r="I2510" s="515"/>
      <c r="J2510" s="383">
        <v>1.41</v>
      </c>
    </row>
    <row r="2511" spans="1:10" ht="0.95" customHeight="1" thickTop="1">
      <c r="A2511" s="384"/>
      <c r="B2511" s="384"/>
      <c r="C2511" s="384"/>
      <c r="D2511" s="384"/>
      <c r="E2511" s="384"/>
      <c r="F2511" s="384"/>
      <c r="G2511" s="384"/>
      <c r="H2511" s="384"/>
      <c r="I2511" s="384"/>
      <c r="J2511" s="384"/>
    </row>
    <row r="2512" spans="1:10" ht="18" customHeight="1">
      <c r="A2512" s="364"/>
      <c r="B2512" s="365" t="s">
        <v>12651</v>
      </c>
      <c r="C2512" s="364" t="s">
        <v>12652</v>
      </c>
      <c r="D2512" s="364" t="s">
        <v>12653</v>
      </c>
      <c r="E2512" s="516" t="s">
        <v>12654</v>
      </c>
      <c r="F2512" s="516"/>
      <c r="G2512" s="366" t="s">
        <v>12655</v>
      </c>
      <c r="H2512" s="365" t="s">
        <v>12656</v>
      </c>
      <c r="I2512" s="365" t="s">
        <v>12657</v>
      </c>
      <c r="J2512" s="365" t="s">
        <v>12658</v>
      </c>
    </row>
    <row r="2513" spans="1:10" ht="60" customHeight="1">
      <c r="A2513" s="367" t="s">
        <v>12659</v>
      </c>
      <c r="B2513" s="368" t="s">
        <v>13695</v>
      </c>
      <c r="C2513" s="367" t="s">
        <v>9</v>
      </c>
      <c r="D2513" s="367" t="s">
        <v>1196</v>
      </c>
      <c r="E2513" s="517" t="s">
        <v>12730</v>
      </c>
      <c r="F2513" s="517"/>
      <c r="G2513" s="369" t="s">
        <v>19</v>
      </c>
      <c r="H2513" s="370">
        <v>1</v>
      </c>
      <c r="I2513" s="371">
        <v>2.85</v>
      </c>
      <c r="J2513" s="371">
        <v>2.85</v>
      </c>
    </row>
    <row r="2514" spans="1:10" ht="48" customHeight="1">
      <c r="A2514" s="377" t="s">
        <v>12664</v>
      </c>
      <c r="B2514" s="378" t="s">
        <v>13700</v>
      </c>
      <c r="C2514" s="377" t="s">
        <v>9</v>
      </c>
      <c r="D2514" s="377" t="s">
        <v>13701</v>
      </c>
      <c r="E2514" s="518" t="s">
        <v>12667</v>
      </c>
      <c r="F2514" s="518"/>
      <c r="G2514" s="379" t="s">
        <v>27</v>
      </c>
      <c r="H2514" s="380">
        <v>7.1999999999999997E-6</v>
      </c>
      <c r="I2514" s="381">
        <v>279328.40000000002</v>
      </c>
      <c r="J2514" s="381">
        <v>2.0099999999999998</v>
      </c>
    </row>
    <row r="2515" spans="1:10" ht="60" customHeight="1">
      <c r="A2515" s="377" t="s">
        <v>12664</v>
      </c>
      <c r="B2515" s="378" t="s">
        <v>13702</v>
      </c>
      <c r="C2515" s="377" t="s">
        <v>9</v>
      </c>
      <c r="D2515" s="377" t="s">
        <v>13703</v>
      </c>
      <c r="E2515" s="518" t="s">
        <v>12667</v>
      </c>
      <c r="F2515" s="518"/>
      <c r="G2515" s="379" t="s">
        <v>27</v>
      </c>
      <c r="H2515" s="380">
        <v>7.1999999999999997E-6</v>
      </c>
      <c r="I2515" s="381">
        <v>117800</v>
      </c>
      <c r="J2515" s="381">
        <v>0.84</v>
      </c>
    </row>
    <row r="2516" spans="1:10" ht="25.5">
      <c r="A2516" s="382"/>
      <c r="B2516" s="382"/>
      <c r="C2516" s="382"/>
      <c r="D2516" s="382"/>
      <c r="E2516" s="382" t="s">
        <v>12679</v>
      </c>
      <c r="F2516" s="383">
        <v>0</v>
      </c>
      <c r="G2516" s="382" t="s">
        <v>12680</v>
      </c>
      <c r="H2516" s="383">
        <v>0</v>
      </c>
      <c r="I2516" s="382" t="s">
        <v>12681</v>
      </c>
      <c r="J2516" s="383">
        <v>0</v>
      </c>
    </row>
    <row r="2517" spans="1:10" ht="13.5" thickBot="1">
      <c r="A2517" s="382"/>
      <c r="B2517" s="382"/>
      <c r="C2517" s="382"/>
      <c r="D2517" s="382"/>
      <c r="E2517" s="382" t="s">
        <v>12682</v>
      </c>
      <c r="F2517" s="383">
        <v>0.8</v>
      </c>
      <c r="G2517" s="382"/>
      <c r="H2517" s="515" t="s">
        <v>12683</v>
      </c>
      <c r="I2517" s="515"/>
      <c r="J2517" s="383">
        <v>3.65</v>
      </c>
    </row>
    <row r="2518" spans="1:10" ht="0.95" customHeight="1" thickTop="1">
      <c r="A2518" s="384"/>
      <c r="B2518" s="384"/>
      <c r="C2518" s="384"/>
      <c r="D2518" s="384"/>
      <c r="E2518" s="384"/>
      <c r="F2518" s="384"/>
      <c r="G2518" s="384"/>
      <c r="H2518" s="384"/>
      <c r="I2518" s="384"/>
      <c r="J2518" s="384"/>
    </row>
    <row r="2519" spans="1:10" ht="18" customHeight="1">
      <c r="A2519" s="364"/>
      <c r="B2519" s="365" t="s">
        <v>12651</v>
      </c>
      <c r="C2519" s="364" t="s">
        <v>12652</v>
      </c>
      <c r="D2519" s="364" t="s">
        <v>12653</v>
      </c>
      <c r="E2519" s="516" t="s">
        <v>12654</v>
      </c>
      <c r="F2519" s="516"/>
      <c r="G2519" s="366" t="s">
        <v>12655</v>
      </c>
      <c r="H2519" s="365" t="s">
        <v>12656</v>
      </c>
      <c r="I2519" s="365" t="s">
        <v>12657</v>
      </c>
      <c r="J2519" s="365" t="s">
        <v>12658</v>
      </c>
    </row>
    <row r="2520" spans="1:10" ht="60" customHeight="1">
      <c r="A2520" s="367" t="s">
        <v>12659</v>
      </c>
      <c r="B2520" s="368" t="s">
        <v>13698</v>
      </c>
      <c r="C2520" s="367" t="s">
        <v>9</v>
      </c>
      <c r="D2520" s="367" t="s">
        <v>1197</v>
      </c>
      <c r="E2520" s="517" t="s">
        <v>12730</v>
      </c>
      <c r="F2520" s="517"/>
      <c r="G2520" s="369" t="s">
        <v>19</v>
      </c>
      <c r="H2520" s="370">
        <v>1</v>
      </c>
      <c r="I2520" s="371">
        <v>25.53</v>
      </c>
      <c r="J2520" s="371">
        <v>25.53</v>
      </c>
    </row>
    <row r="2521" spans="1:10" ht="48" customHeight="1">
      <c r="A2521" s="377" t="s">
        <v>12664</v>
      </c>
      <c r="B2521" s="378" t="s">
        <v>13700</v>
      </c>
      <c r="C2521" s="377" t="s">
        <v>9</v>
      </c>
      <c r="D2521" s="377" t="s">
        <v>13701</v>
      </c>
      <c r="E2521" s="518" t="s">
        <v>12667</v>
      </c>
      <c r="F2521" s="518"/>
      <c r="G2521" s="379" t="s">
        <v>27</v>
      </c>
      <c r="H2521" s="380">
        <v>6.4300000000000004E-5</v>
      </c>
      <c r="I2521" s="381">
        <v>279328.40000000002</v>
      </c>
      <c r="J2521" s="381">
        <v>17.96</v>
      </c>
    </row>
    <row r="2522" spans="1:10" ht="60" customHeight="1">
      <c r="A2522" s="377" t="s">
        <v>12664</v>
      </c>
      <c r="B2522" s="378" t="s">
        <v>13702</v>
      </c>
      <c r="C2522" s="377" t="s">
        <v>9</v>
      </c>
      <c r="D2522" s="377" t="s">
        <v>13703</v>
      </c>
      <c r="E2522" s="518" t="s">
        <v>12667</v>
      </c>
      <c r="F2522" s="518"/>
      <c r="G2522" s="379" t="s">
        <v>27</v>
      </c>
      <c r="H2522" s="380">
        <v>6.4300000000000004E-5</v>
      </c>
      <c r="I2522" s="381">
        <v>117800</v>
      </c>
      <c r="J2522" s="381">
        <v>7.57</v>
      </c>
    </row>
    <row r="2523" spans="1:10" ht="25.5">
      <c r="A2523" s="382"/>
      <c r="B2523" s="382"/>
      <c r="C2523" s="382"/>
      <c r="D2523" s="382"/>
      <c r="E2523" s="382" t="s">
        <v>12679</v>
      </c>
      <c r="F2523" s="383">
        <v>0</v>
      </c>
      <c r="G2523" s="382" t="s">
        <v>12680</v>
      </c>
      <c r="H2523" s="383">
        <v>0</v>
      </c>
      <c r="I2523" s="382" t="s">
        <v>12681</v>
      </c>
      <c r="J2523" s="383">
        <v>0</v>
      </c>
    </row>
    <row r="2524" spans="1:10" ht="13.5" thickBot="1">
      <c r="A2524" s="382"/>
      <c r="B2524" s="382"/>
      <c r="C2524" s="382"/>
      <c r="D2524" s="382"/>
      <c r="E2524" s="382" t="s">
        <v>12682</v>
      </c>
      <c r="F2524" s="383">
        <v>7.2</v>
      </c>
      <c r="G2524" s="382"/>
      <c r="H2524" s="515" t="s">
        <v>12683</v>
      </c>
      <c r="I2524" s="515"/>
      <c r="J2524" s="383">
        <v>32.729999999999997</v>
      </c>
    </row>
    <row r="2525" spans="1:10" ht="0.95" customHeight="1" thickTop="1">
      <c r="A2525" s="384"/>
      <c r="B2525" s="384"/>
      <c r="C2525" s="384"/>
      <c r="D2525" s="384"/>
      <c r="E2525" s="384"/>
      <c r="F2525" s="384"/>
      <c r="G2525" s="384"/>
      <c r="H2525" s="384"/>
      <c r="I2525" s="384"/>
      <c r="J2525" s="384"/>
    </row>
    <row r="2526" spans="1:10" ht="18" customHeight="1">
      <c r="A2526" s="364"/>
      <c r="B2526" s="365" t="s">
        <v>12651</v>
      </c>
      <c r="C2526" s="364" t="s">
        <v>12652</v>
      </c>
      <c r="D2526" s="364" t="s">
        <v>12653</v>
      </c>
      <c r="E2526" s="516" t="s">
        <v>12654</v>
      </c>
      <c r="F2526" s="516"/>
      <c r="G2526" s="366" t="s">
        <v>12655</v>
      </c>
      <c r="H2526" s="365" t="s">
        <v>12656</v>
      </c>
      <c r="I2526" s="365" t="s">
        <v>12657</v>
      </c>
      <c r="J2526" s="365" t="s">
        <v>12658</v>
      </c>
    </row>
    <row r="2527" spans="1:10" ht="60" customHeight="1">
      <c r="A2527" s="367" t="s">
        <v>12659</v>
      </c>
      <c r="B2527" s="368" t="s">
        <v>13699</v>
      </c>
      <c r="C2527" s="367" t="s">
        <v>9</v>
      </c>
      <c r="D2527" s="367" t="s">
        <v>1858</v>
      </c>
      <c r="E2527" s="517" t="s">
        <v>12730</v>
      </c>
      <c r="F2527" s="517"/>
      <c r="G2527" s="369" t="s">
        <v>19</v>
      </c>
      <c r="H2527" s="370">
        <v>1</v>
      </c>
      <c r="I2527" s="371">
        <v>130.29</v>
      </c>
      <c r="J2527" s="371">
        <v>130.29</v>
      </c>
    </row>
    <row r="2528" spans="1:10" ht="24" customHeight="1">
      <c r="A2528" s="377" t="s">
        <v>12664</v>
      </c>
      <c r="B2528" s="378" t="s">
        <v>13547</v>
      </c>
      <c r="C2528" s="377" t="s">
        <v>9</v>
      </c>
      <c r="D2528" s="377" t="s">
        <v>13548</v>
      </c>
      <c r="E2528" s="518" t="s">
        <v>12693</v>
      </c>
      <c r="F2528" s="518"/>
      <c r="G2528" s="379" t="s">
        <v>44</v>
      </c>
      <c r="H2528" s="380">
        <v>26.43</v>
      </c>
      <c r="I2528" s="381">
        <v>4.93</v>
      </c>
      <c r="J2528" s="381">
        <v>130.29</v>
      </c>
    </row>
    <row r="2529" spans="1:10" ht="25.5">
      <c r="A2529" s="382"/>
      <c r="B2529" s="382"/>
      <c r="C2529" s="382"/>
      <c r="D2529" s="382"/>
      <c r="E2529" s="382" t="s">
        <v>12679</v>
      </c>
      <c r="F2529" s="383">
        <v>0</v>
      </c>
      <c r="G2529" s="382" t="s">
        <v>12680</v>
      </c>
      <c r="H2529" s="383">
        <v>0</v>
      </c>
      <c r="I2529" s="382" t="s">
        <v>12681</v>
      </c>
      <c r="J2529" s="383">
        <v>0</v>
      </c>
    </row>
    <row r="2530" spans="1:10" ht="13.5" thickBot="1">
      <c r="A2530" s="382"/>
      <c r="B2530" s="382"/>
      <c r="C2530" s="382"/>
      <c r="D2530" s="382"/>
      <c r="E2530" s="382" t="s">
        <v>12682</v>
      </c>
      <c r="F2530" s="383">
        <v>36.79</v>
      </c>
      <c r="G2530" s="382"/>
      <c r="H2530" s="515" t="s">
        <v>12683</v>
      </c>
      <c r="I2530" s="515"/>
      <c r="J2530" s="383">
        <v>167.08</v>
      </c>
    </row>
    <row r="2531" spans="1:10" ht="0.95" customHeight="1" thickTop="1">
      <c r="A2531" s="384"/>
      <c r="B2531" s="384"/>
      <c r="C2531" s="384"/>
      <c r="D2531" s="384"/>
      <c r="E2531" s="384"/>
      <c r="F2531" s="384"/>
      <c r="G2531" s="384"/>
      <c r="H2531" s="384"/>
      <c r="I2531" s="384"/>
      <c r="J2531" s="384"/>
    </row>
    <row r="2532" spans="1:10" ht="18" customHeight="1">
      <c r="A2532" s="364"/>
      <c r="B2532" s="365" t="s">
        <v>12651</v>
      </c>
      <c r="C2532" s="364" t="s">
        <v>12652</v>
      </c>
      <c r="D2532" s="364" t="s">
        <v>12653</v>
      </c>
      <c r="E2532" s="516" t="s">
        <v>12654</v>
      </c>
      <c r="F2532" s="516"/>
      <c r="G2532" s="366" t="s">
        <v>12655</v>
      </c>
      <c r="H2532" s="365" t="s">
        <v>12656</v>
      </c>
      <c r="I2532" s="365" t="s">
        <v>12657</v>
      </c>
      <c r="J2532" s="365" t="s">
        <v>12658</v>
      </c>
    </row>
    <row r="2533" spans="1:10" ht="24" customHeight="1">
      <c r="A2533" s="367" t="s">
        <v>12659</v>
      </c>
      <c r="B2533" s="368" t="s">
        <v>12753</v>
      </c>
      <c r="C2533" s="367" t="s">
        <v>9</v>
      </c>
      <c r="D2533" s="367" t="s">
        <v>3413</v>
      </c>
      <c r="E2533" s="517" t="s">
        <v>12747</v>
      </c>
      <c r="F2533" s="517"/>
      <c r="G2533" s="369" t="s">
        <v>27</v>
      </c>
      <c r="H2533" s="370">
        <v>1</v>
      </c>
      <c r="I2533" s="371">
        <v>76.680000000000007</v>
      </c>
      <c r="J2533" s="371">
        <v>76.680000000000007</v>
      </c>
    </row>
    <row r="2534" spans="1:10" ht="24" customHeight="1">
      <c r="A2534" s="372" t="s">
        <v>12662</v>
      </c>
      <c r="B2534" s="373" t="s">
        <v>12754</v>
      </c>
      <c r="C2534" s="372" t="s">
        <v>9</v>
      </c>
      <c r="D2534" s="372" t="s">
        <v>39</v>
      </c>
      <c r="E2534" s="519" t="s">
        <v>12661</v>
      </c>
      <c r="F2534" s="519"/>
      <c r="G2534" s="374" t="s">
        <v>19</v>
      </c>
      <c r="H2534" s="375">
        <v>0.39550000000000002</v>
      </c>
      <c r="I2534" s="376">
        <v>18.3</v>
      </c>
      <c r="J2534" s="376">
        <v>7.23</v>
      </c>
    </row>
    <row r="2535" spans="1:10" ht="24" customHeight="1">
      <c r="A2535" s="372" t="s">
        <v>12662</v>
      </c>
      <c r="B2535" s="373" t="s">
        <v>12755</v>
      </c>
      <c r="C2535" s="372" t="s">
        <v>9</v>
      </c>
      <c r="D2535" s="372" t="s">
        <v>41</v>
      </c>
      <c r="E2535" s="519" t="s">
        <v>12661</v>
      </c>
      <c r="F2535" s="519"/>
      <c r="G2535" s="374" t="s">
        <v>19</v>
      </c>
      <c r="H2535" s="375">
        <v>0.39550000000000002</v>
      </c>
      <c r="I2535" s="376">
        <v>14</v>
      </c>
      <c r="J2535" s="376">
        <v>5.53</v>
      </c>
    </row>
    <row r="2536" spans="1:10" ht="36" customHeight="1">
      <c r="A2536" s="377" t="s">
        <v>12664</v>
      </c>
      <c r="B2536" s="378" t="s">
        <v>13704</v>
      </c>
      <c r="C2536" s="377" t="s">
        <v>9</v>
      </c>
      <c r="D2536" s="377" t="s">
        <v>13705</v>
      </c>
      <c r="E2536" s="518" t="s">
        <v>12693</v>
      </c>
      <c r="F2536" s="518"/>
      <c r="G2536" s="379" t="s">
        <v>27</v>
      </c>
      <c r="H2536" s="380">
        <v>1</v>
      </c>
      <c r="I2536" s="381">
        <v>63.92</v>
      </c>
      <c r="J2536" s="381">
        <v>63.92</v>
      </c>
    </row>
    <row r="2537" spans="1:10" ht="25.5">
      <c r="A2537" s="382"/>
      <c r="B2537" s="382"/>
      <c r="C2537" s="382"/>
      <c r="D2537" s="382"/>
      <c r="E2537" s="382" t="s">
        <v>12679</v>
      </c>
      <c r="F2537" s="383">
        <v>5.3026187112897967</v>
      </c>
      <c r="G2537" s="382" t="s">
        <v>12680</v>
      </c>
      <c r="H2537" s="383">
        <v>4.46</v>
      </c>
      <c r="I2537" s="382" t="s">
        <v>12681</v>
      </c>
      <c r="J2537" s="383">
        <v>9.76</v>
      </c>
    </row>
    <row r="2538" spans="1:10" ht="13.5" thickBot="1">
      <c r="A2538" s="382"/>
      <c r="B2538" s="382"/>
      <c r="C2538" s="382"/>
      <c r="D2538" s="382"/>
      <c r="E2538" s="382" t="s">
        <v>12682</v>
      </c>
      <c r="F2538" s="383">
        <v>21.65</v>
      </c>
      <c r="G2538" s="382"/>
      <c r="H2538" s="515" t="s">
        <v>12683</v>
      </c>
      <c r="I2538" s="515"/>
      <c r="J2538" s="383">
        <v>98.33</v>
      </c>
    </row>
    <row r="2539" spans="1:10" ht="0.95" customHeight="1" thickTop="1">
      <c r="A2539" s="384"/>
      <c r="B2539" s="384"/>
      <c r="C2539" s="384"/>
      <c r="D2539" s="384"/>
      <c r="E2539" s="384"/>
      <c r="F2539" s="384"/>
      <c r="G2539" s="384"/>
      <c r="H2539" s="384"/>
      <c r="I2539" s="384"/>
      <c r="J2539" s="384"/>
    </row>
    <row r="2540" spans="1:10" ht="18" customHeight="1">
      <c r="A2540" s="364"/>
      <c r="B2540" s="365" t="s">
        <v>12651</v>
      </c>
      <c r="C2540" s="364" t="s">
        <v>12652</v>
      </c>
      <c r="D2540" s="364" t="s">
        <v>12653</v>
      </c>
      <c r="E2540" s="516" t="s">
        <v>12654</v>
      </c>
      <c r="F2540" s="516"/>
      <c r="G2540" s="366" t="s">
        <v>12655</v>
      </c>
      <c r="H2540" s="365" t="s">
        <v>12656</v>
      </c>
      <c r="I2540" s="365" t="s">
        <v>12657</v>
      </c>
      <c r="J2540" s="365" t="s">
        <v>12658</v>
      </c>
    </row>
    <row r="2541" spans="1:10" ht="36" customHeight="1">
      <c r="A2541" s="367" t="s">
        <v>12659</v>
      </c>
      <c r="B2541" s="368" t="s">
        <v>12899</v>
      </c>
      <c r="C2541" s="367" t="s">
        <v>9</v>
      </c>
      <c r="D2541" s="367" t="s">
        <v>3691</v>
      </c>
      <c r="E2541" s="517" t="s">
        <v>12898</v>
      </c>
      <c r="F2541" s="517"/>
      <c r="G2541" s="369" t="s">
        <v>27</v>
      </c>
      <c r="H2541" s="370">
        <v>1</v>
      </c>
      <c r="I2541" s="371">
        <v>138.53</v>
      </c>
      <c r="J2541" s="371">
        <v>138.53</v>
      </c>
    </row>
    <row r="2542" spans="1:10" ht="36" customHeight="1">
      <c r="A2542" s="372" t="s">
        <v>12662</v>
      </c>
      <c r="B2542" s="373" t="s">
        <v>13164</v>
      </c>
      <c r="C2542" s="372" t="s">
        <v>9</v>
      </c>
      <c r="D2542" s="372" t="s">
        <v>2361</v>
      </c>
      <c r="E2542" s="519" t="s">
        <v>12730</v>
      </c>
      <c r="F2542" s="519"/>
      <c r="G2542" s="374" t="s">
        <v>32</v>
      </c>
      <c r="H2542" s="375">
        <v>0.1133</v>
      </c>
      <c r="I2542" s="376">
        <v>432.66</v>
      </c>
      <c r="J2542" s="376">
        <v>49.02</v>
      </c>
    </row>
    <row r="2543" spans="1:10" ht="36" customHeight="1">
      <c r="A2543" s="372" t="s">
        <v>12662</v>
      </c>
      <c r="B2543" s="373" t="s">
        <v>13165</v>
      </c>
      <c r="C2543" s="372" t="s">
        <v>9</v>
      </c>
      <c r="D2543" s="372" t="s">
        <v>2362</v>
      </c>
      <c r="E2543" s="519" t="s">
        <v>12730</v>
      </c>
      <c r="F2543" s="519"/>
      <c r="G2543" s="374" t="s">
        <v>47</v>
      </c>
      <c r="H2543" s="375">
        <v>0.157</v>
      </c>
      <c r="I2543" s="376">
        <v>115.77</v>
      </c>
      <c r="J2543" s="376">
        <v>18.170000000000002</v>
      </c>
    </row>
    <row r="2544" spans="1:10" ht="24" customHeight="1">
      <c r="A2544" s="372" t="s">
        <v>12662</v>
      </c>
      <c r="B2544" s="373" t="s">
        <v>12808</v>
      </c>
      <c r="C2544" s="372" t="s">
        <v>9</v>
      </c>
      <c r="D2544" s="372" t="s">
        <v>138</v>
      </c>
      <c r="E2544" s="519" t="s">
        <v>12661</v>
      </c>
      <c r="F2544" s="519"/>
      <c r="G2544" s="374" t="s">
        <v>19</v>
      </c>
      <c r="H2544" s="375">
        <v>2.5529999999999999</v>
      </c>
      <c r="I2544" s="376">
        <v>12.66</v>
      </c>
      <c r="J2544" s="376">
        <v>32.32</v>
      </c>
    </row>
    <row r="2545" spans="1:10" ht="24" customHeight="1">
      <c r="A2545" s="372" t="s">
        <v>12662</v>
      </c>
      <c r="B2545" s="373" t="s">
        <v>12771</v>
      </c>
      <c r="C2545" s="372" t="s">
        <v>9</v>
      </c>
      <c r="D2545" s="372" t="s">
        <v>21</v>
      </c>
      <c r="E2545" s="519" t="s">
        <v>12661</v>
      </c>
      <c r="F2545" s="519"/>
      <c r="G2545" s="374" t="s">
        <v>19</v>
      </c>
      <c r="H2545" s="375">
        <v>1.44</v>
      </c>
      <c r="I2545" s="376">
        <v>14.02</v>
      </c>
      <c r="J2545" s="376">
        <v>20.18</v>
      </c>
    </row>
    <row r="2546" spans="1:10" ht="24" customHeight="1">
      <c r="A2546" s="377" t="s">
        <v>12664</v>
      </c>
      <c r="B2546" s="378" t="s">
        <v>13706</v>
      </c>
      <c r="C2546" s="377" t="s">
        <v>9</v>
      </c>
      <c r="D2546" s="377" t="s">
        <v>13707</v>
      </c>
      <c r="E2546" s="518" t="s">
        <v>12693</v>
      </c>
      <c r="F2546" s="518"/>
      <c r="G2546" s="379" t="s">
        <v>27</v>
      </c>
      <c r="H2546" s="380">
        <v>12</v>
      </c>
      <c r="I2546" s="381">
        <v>1.57</v>
      </c>
      <c r="J2546" s="381">
        <v>18.84</v>
      </c>
    </row>
    <row r="2547" spans="1:10" ht="25.5">
      <c r="A2547" s="382"/>
      <c r="B2547" s="382"/>
      <c r="C2547" s="382"/>
      <c r="D2547" s="382"/>
      <c r="E2547" s="382" t="s">
        <v>12679</v>
      </c>
      <c r="F2547" s="383">
        <v>23.04139954362708</v>
      </c>
      <c r="G2547" s="382" t="s">
        <v>12680</v>
      </c>
      <c r="H2547" s="383">
        <v>19.37</v>
      </c>
      <c r="I2547" s="382" t="s">
        <v>12681</v>
      </c>
      <c r="J2547" s="383">
        <v>42.41</v>
      </c>
    </row>
    <row r="2548" spans="1:10" ht="13.5" thickBot="1">
      <c r="A2548" s="382"/>
      <c r="B2548" s="382"/>
      <c r="C2548" s="382"/>
      <c r="D2548" s="382"/>
      <c r="E2548" s="382" t="s">
        <v>12682</v>
      </c>
      <c r="F2548" s="383">
        <v>39.119999999999997</v>
      </c>
      <c r="G2548" s="382"/>
      <c r="H2548" s="515" t="s">
        <v>12683</v>
      </c>
      <c r="I2548" s="515"/>
      <c r="J2548" s="383">
        <v>177.65</v>
      </c>
    </row>
    <row r="2549" spans="1:10" ht="0.95" customHeight="1" thickTop="1">
      <c r="A2549" s="384"/>
      <c r="B2549" s="384"/>
      <c r="C2549" s="384"/>
      <c r="D2549" s="384"/>
      <c r="E2549" s="384"/>
      <c r="F2549" s="384"/>
      <c r="G2549" s="384"/>
      <c r="H2549" s="384"/>
      <c r="I2549" s="384"/>
      <c r="J2549" s="384"/>
    </row>
    <row r="2550" spans="1:10" ht="18" customHeight="1">
      <c r="A2550" s="364"/>
      <c r="B2550" s="365" t="s">
        <v>12651</v>
      </c>
      <c r="C2550" s="364" t="s">
        <v>12652</v>
      </c>
      <c r="D2550" s="364" t="s">
        <v>12653</v>
      </c>
      <c r="E2550" s="516" t="s">
        <v>12654</v>
      </c>
      <c r="F2550" s="516"/>
      <c r="G2550" s="366" t="s">
        <v>12655</v>
      </c>
      <c r="H2550" s="365" t="s">
        <v>12656</v>
      </c>
      <c r="I2550" s="365" t="s">
        <v>12657</v>
      </c>
      <c r="J2550" s="365" t="s">
        <v>12658</v>
      </c>
    </row>
    <row r="2551" spans="1:10" ht="36" customHeight="1">
      <c r="A2551" s="367" t="s">
        <v>12659</v>
      </c>
      <c r="B2551" s="368" t="s">
        <v>13340</v>
      </c>
      <c r="C2551" s="367" t="s">
        <v>9</v>
      </c>
      <c r="D2551" s="367" t="s">
        <v>448</v>
      </c>
      <c r="E2551" s="517" t="s">
        <v>12747</v>
      </c>
      <c r="F2551" s="517"/>
      <c r="G2551" s="369" t="s">
        <v>27</v>
      </c>
      <c r="H2551" s="370">
        <v>1</v>
      </c>
      <c r="I2551" s="371">
        <v>27.16</v>
      </c>
      <c r="J2551" s="371">
        <v>27.16</v>
      </c>
    </row>
    <row r="2552" spans="1:10" ht="24" customHeight="1">
      <c r="A2552" s="372" t="s">
        <v>12662</v>
      </c>
      <c r="B2552" s="373" t="s">
        <v>12754</v>
      </c>
      <c r="C2552" s="372" t="s">
        <v>9</v>
      </c>
      <c r="D2552" s="372" t="s">
        <v>39</v>
      </c>
      <c r="E2552" s="519" t="s">
        <v>12661</v>
      </c>
      <c r="F2552" s="519"/>
      <c r="G2552" s="374" t="s">
        <v>19</v>
      </c>
      <c r="H2552" s="375">
        <v>0.47199999999999998</v>
      </c>
      <c r="I2552" s="376">
        <v>18.3</v>
      </c>
      <c r="J2552" s="376">
        <v>8.6300000000000008</v>
      </c>
    </row>
    <row r="2553" spans="1:10" ht="24" customHeight="1">
      <c r="A2553" s="372" t="s">
        <v>12662</v>
      </c>
      <c r="B2553" s="373" t="s">
        <v>12755</v>
      </c>
      <c r="C2553" s="372" t="s">
        <v>9</v>
      </c>
      <c r="D2553" s="372" t="s">
        <v>41</v>
      </c>
      <c r="E2553" s="519" t="s">
        <v>12661</v>
      </c>
      <c r="F2553" s="519"/>
      <c r="G2553" s="374" t="s">
        <v>19</v>
      </c>
      <c r="H2553" s="375">
        <v>0.47199999999999998</v>
      </c>
      <c r="I2553" s="376">
        <v>14</v>
      </c>
      <c r="J2553" s="376">
        <v>6.6</v>
      </c>
    </row>
    <row r="2554" spans="1:10" ht="24" customHeight="1">
      <c r="A2554" s="377" t="s">
        <v>12664</v>
      </c>
      <c r="B2554" s="378" t="s">
        <v>13708</v>
      </c>
      <c r="C2554" s="377" t="s">
        <v>9</v>
      </c>
      <c r="D2554" s="377" t="s">
        <v>13709</v>
      </c>
      <c r="E2554" s="518" t="s">
        <v>12693</v>
      </c>
      <c r="F2554" s="518"/>
      <c r="G2554" s="379" t="s">
        <v>27</v>
      </c>
      <c r="H2554" s="380">
        <v>1</v>
      </c>
      <c r="I2554" s="381">
        <v>5.58</v>
      </c>
      <c r="J2554" s="381">
        <v>5.58</v>
      </c>
    </row>
    <row r="2555" spans="1:10" ht="24" customHeight="1">
      <c r="A2555" s="377" t="s">
        <v>12664</v>
      </c>
      <c r="B2555" s="378" t="s">
        <v>13710</v>
      </c>
      <c r="C2555" s="377" t="s">
        <v>9</v>
      </c>
      <c r="D2555" s="377" t="s">
        <v>13711</v>
      </c>
      <c r="E2555" s="518" t="s">
        <v>12693</v>
      </c>
      <c r="F2555" s="518"/>
      <c r="G2555" s="379" t="s">
        <v>27</v>
      </c>
      <c r="H2555" s="380">
        <v>1</v>
      </c>
      <c r="I2555" s="381">
        <v>6.35</v>
      </c>
      <c r="J2555" s="381">
        <v>6.35</v>
      </c>
    </row>
    <row r="2556" spans="1:10" ht="25.5">
      <c r="A2556" s="382"/>
      <c r="B2556" s="382"/>
      <c r="C2556" s="382"/>
      <c r="D2556" s="382"/>
      <c r="E2556" s="382" t="s">
        <v>12679</v>
      </c>
      <c r="F2556" s="383">
        <v>6.3185917635553626</v>
      </c>
      <c r="G2556" s="382" t="s">
        <v>12680</v>
      </c>
      <c r="H2556" s="383">
        <v>5.31</v>
      </c>
      <c r="I2556" s="382" t="s">
        <v>12681</v>
      </c>
      <c r="J2556" s="383">
        <v>11.63</v>
      </c>
    </row>
    <row r="2557" spans="1:10" ht="13.5" thickBot="1">
      <c r="A2557" s="382"/>
      <c r="B2557" s="382"/>
      <c r="C2557" s="382"/>
      <c r="D2557" s="382"/>
      <c r="E2557" s="382" t="s">
        <v>12682</v>
      </c>
      <c r="F2557" s="383">
        <v>7.66</v>
      </c>
      <c r="G2557" s="382"/>
      <c r="H2557" s="515" t="s">
        <v>12683</v>
      </c>
      <c r="I2557" s="515"/>
      <c r="J2557" s="383">
        <v>34.82</v>
      </c>
    </row>
    <row r="2558" spans="1:10" ht="0.95" customHeight="1" thickTop="1">
      <c r="A2558" s="384"/>
      <c r="B2558" s="384"/>
      <c r="C2558" s="384"/>
      <c r="D2558" s="384"/>
      <c r="E2558" s="384"/>
      <c r="F2558" s="384"/>
      <c r="G2558" s="384"/>
      <c r="H2558" s="384"/>
      <c r="I2558" s="384"/>
      <c r="J2558" s="384"/>
    </row>
    <row r="2559" spans="1:10" ht="18" customHeight="1">
      <c r="A2559" s="364"/>
      <c r="B2559" s="365" t="s">
        <v>12651</v>
      </c>
      <c r="C2559" s="364" t="s">
        <v>12652</v>
      </c>
      <c r="D2559" s="364" t="s">
        <v>12653</v>
      </c>
      <c r="E2559" s="516" t="s">
        <v>12654</v>
      </c>
      <c r="F2559" s="516"/>
      <c r="G2559" s="366" t="s">
        <v>12655</v>
      </c>
      <c r="H2559" s="365" t="s">
        <v>12656</v>
      </c>
      <c r="I2559" s="365" t="s">
        <v>12657</v>
      </c>
      <c r="J2559" s="365" t="s">
        <v>12658</v>
      </c>
    </row>
    <row r="2560" spans="1:10" ht="36" customHeight="1">
      <c r="A2560" s="367" t="s">
        <v>12659</v>
      </c>
      <c r="B2560" s="368" t="s">
        <v>13343</v>
      </c>
      <c r="C2560" s="367" t="s">
        <v>9</v>
      </c>
      <c r="D2560" s="367" t="s">
        <v>1984</v>
      </c>
      <c r="E2560" s="517" t="s">
        <v>12747</v>
      </c>
      <c r="F2560" s="517"/>
      <c r="G2560" s="369" t="s">
        <v>27</v>
      </c>
      <c r="H2560" s="370">
        <v>1</v>
      </c>
      <c r="I2560" s="371">
        <v>34.659999999999997</v>
      </c>
      <c r="J2560" s="371">
        <v>34.659999999999997</v>
      </c>
    </row>
    <row r="2561" spans="1:10" ht="24" customHeight="1">
      <c r="A2561" s="372" t="s">
        <v>12662</v>
      </c>
      <c r="B2561" s="373" t="s">
        <v>12754</v>
      </c>
      <c r="C2561" s="372" t="s">
        <v>9</v>
      </c>
      <c r="D2561" s="372" t="s">
        <v>39</v>
      </c>
      <c r="E2561" s="519" t="s">
        <v>12661</v>
      </c>
      <c r="F2561" s="519"/>
      <c r="G2561" s="374" t="s">
        <v>19</v>
      </c>
      <c r="H2561" s="375">
        <v>0.55500000000000005</v>
      </c>
      <c r="I2561" s="376">
        <v>18.3</v>
      </c>
      <c r="J2561" s="376">
        <v>10.15</v>
      </c>
    </row>
    <row r="2562" spans="1:10" ht="24" customHeight="1">
      <c r="A2562" s="372" t="s">
        <v>12662</v>
      </c>
      <c r="B2562" s="373" t="s">
        <v>12755</v>
      </c>
      <c r="C2562" s="372" t="s">
        <v>9</v>
      </c>
      <c r="D2562" s="372" t="s">
        <v>41</v>
      </c>
      <c r="E2562" s="519" t="s">
        <v>12661</v>
      </c>
      <c r="F2562" s="519"/>
      <c r="G2562" s="374" t="s">
        <v>19</v>
      </c>
      <c r="H2562" s="375">
        <v>0.55500000000000005</v>
      </c>
      <c r="I2562" s="376">
        <v>14</v>
      </c>
      <c r="J2562" s="376">
        <v>7.77</v>
      </c>
    </row>
    <row r="2563" spans="1:10" ht="24" customHeight="1">
      <c r="A2563" s="377" t="s">
        <v>12664</v>
      </c>
      <c r="B2563" s="378" t="s">
        <v>13708</v>
      </c>
      <c r="C2563" s="377" t="s">
        <v>9</v>
      </c>
      <c r="D2563" s="377" t="s">
        <v>13709</v>
      </c>
      <c r="E2563" s="518" t="s">
        <v>12693</v>
      </c>
      <c r="F2563" s="518"/>
      <c r="G2563" s="379" t="s">
        <v>27</v>
      </c>
      <c r="H2563" s="380">
        <v>3</v>
      </c>
      <c r="I2563" s="381">
        <v>5.58</v>
      </c>
      <c r="J2563" s="381">
        <v>16.739999999999998</v>
      </c>
    </row>
    <row r="2564" spans="1:10" ht="25.5">
      <c r="A2564" s="382"/>
      <c r="B2564" s="382"/>
      <c r="C2564" s="382"/>
      <c r="D2564" s="382"/>
      <c r="E2564" s="382" t="s">
        <v>12679</v>
      </c>
      <c r="F2564" s="383">
        <v>7.4377920243398883</v>
      </c>
      <c r="G2564" s="382" t="s">
        <v>12680</v>
      </c>
      <c r="H2564" s="383">
        <v>6.25</v>
      </c>
      <c r="I2564" s="382" t="s">
        <v>12681</v>
      </c>
      <c r="J2564" s="383">
        <v>13.69</v>
      </c>
    </row>
    <row r="2565" spans="1:10" ht="13.5" thickBot="1">
      <c r="A2565" s="382"/>
      <c r="B2565" s="382"/>
      <c r="C2565" s="382"/>
      <c r="D2565" s="382"/>
      <c r="E2565" s="382" t="s">
        <v>12682</v>
      </c>
      <c r="F2565" s="383">
        <v>9.7799999999999994</v>
      </c>
      <c r="G2565" s="382"/>
      <c r="H2565" s="515" t="s">
        <v>12683</v>
      </c>
      <c r="I2565" s="515"/>
      <c r="J2565" s="383">
        <v>44.44</v>
      </c>
    </row>
    <row r="2566" spans="1:10" ht="0.95" customHeight="1" thickTop="1">
      <c r="A2566" s="384"/>
      <c r="B2566" s="384"/>
      <c r="C2566" s="384"/>
      <c r="D2566" s="384"/>
      <c r="E2566" s="384"/>
      <c r="F2566" s="384"/>
      <c r="G2566" s="384"/>
      <c r="H2566" s="384"/>
      <c r="I2566" s="384"/>
      <c r="J2566" s="384"/>
    </row>
    <row r="2567" spans="1:10" ht="18" customHeight="1">
      <c r="A2567" s="364"/>
      <c r="B2567" s="365" t="s">
        <v>12651</v>
      </c>
      <c r="C2567" s="364" t="s">
        <v>12652</v>
      </c>
      <c r="D2567" s="364" t="s">
        <v>12653</v>
      </c>
      <c r="E2567" s="516" t="s">
        <v>12654</v>
      </c>
      <c r="F2567" s="516"/>
      <c r="G2567" s="366" t="s">
        <v>12655</v>
      </c>
      <c r="H2567" s="365" t="s">
        <v>12656</v>
      </c>
      <c r="I2567" s="365" t="s">
        <v>12657</v>
      </c>
      <c r="J2567" s="365" t="s">
        <v>12658</v>
      </c>
    </row>
    <row r="2568" spans="1:10" ht="24" customHeight="1">
      <c r="A2568" s="367" t="s">
        <v>12659</v>
      </c>
      <c r="B2568" s="368" t="s">
        <v>12779</v>
      </c>
      <c r="C2568" s="367" t="s">
        <v>9</v>
      </c>
      <c r="D2568" s="367" t="s">
        <v>186</v>
      </c>
      <c r="E2568" s="517" t="s">
        <v>12661</v>
      </c>
      <c r="F2568" s="517"/>
      <c r="G2568" s="369" t="s">
        <v>19</v>
      </c>
      <c r="H2568" s="370">
        <v>1</v>
      </c>
      <c r="I2568" s="371">
        <v>17.07</v>
      </c>
      <c r="J2568" s="371">
        <v>17.07</v>
      </c>
    </row>
    <row r="2569" spans="1:10" ht="24" customHeight="1">
      <c r="A2569" s="372" t="s">
        <v>12662</v>
      </c>
      <c r="B2569" s="373" t="s">
        <v>13607</v>
      </c>
      <c r="C2569" s="372" t="s">
        <v>9</v>
      </c>
      <c r="D2569" s="372" t="s">
        <v>2757</v>
      </c>
      <c r="E2569" s="519" t="s">
        <v>12661</v>
      </c>
      <c r="F2569" s="519"/>
      <c r="G2569" s="374" t="s">
        <v>19</v>
      </c>
      <c r="H2569" s="375">
        <v>1</v>
      </c>
      <c r="I2569" s="376">
        <v>0.04</v>
      </c>
      <c r="J2569" s="376">
        <v>0.04</v>
      </c>
    </row>
    <row r="2570" spans="1:10" ht="24" customHeight="1">
      <c r="A2570" s="377" t="s">
        <v>12664</v>
      </c>
      <c r="B2570" s="378" t="s">
        <v>12714</v>
      </c>
      <c r="C2570" s="377" t="s">
        <v>9</v>
      </c>
      <c r="D2570" s="377" t="s">
        <v>12715</v>
      </c>
      <c r="E2570" s="518" t="s">
        <v>12673</v>
      </c>
      <c r="F2570" s="518"/>
      <c r="G2570" s="379" t="s">
        <v>19</v>
      </c>
      <c r="H2570" s="380">
        <v>1</v>
      </c>
      <c r="I2570" s="381">
        <v>0.96</v>
      </c>
      <c r="J2570" s="381">
        <v>0.96</v>
      </c>
    </row>
    <row r="2571" spans="1:10" ht="24" customHeight="1">
      <c r="A2571" s="377" t="s">
        <v>12664</v>
      </c>
      <c r="B2571" s="378" t="s">
        <v>13461</v>
      </c>
      <c r="C2571" s="377" t="s">
        <v>9</v>
      </c>
      <c r="D2571" s="377" t="s">
        <v>13462</v>
      </c>
      <c r="E2571" s="518" t="s">
        <v>12667</v>
      </c>
      <c r="F2571" s="518"/>
      <c r="G2571" s="379" t="s">
        <v>19</v>
      </c>
      <c r="H2571" s="380">
        <v>1</v>
      </c>
      <c r="I2571" s="381">
        <v>0.95</v>
      </c>
      <c r="J2571" s="381">
        <v>0.95</v>
      </c>
    </row>
    <row r="2572" spans="1:10" ht="24" customHeight="1">
      <c r="A2572" s="377" t="s">
        <v>12664</v>
      </c>
      <c r="B2572" s="378" t="s">
        <v>12671</v>
      </c>
      <c r="C2572" s="377" t="s">
        <v>9</v>
      </c>
      <c r="D2572" s="377" t="s">
        <v>12672</v>
      </c>
      <c r="E2572" s="518" t="s">
        <v>12673</v>
      </c>
      <c r="F2572" s="518"/>
      <c r="G2572" s="379" t="s">
        <v>19</v>
      </c>
      <c r="H2572" s="380">
        <v>1</v>
      </c>
      <c r="I2572" s="381">
        <v>0.55000000000000004</v>
      </c>
      <c r="J2572" s="381">
        <v>0.55000000000000004</v>
      </c>
    </row>
    <row r="2573" spans="1:10" ht="24" customHeight="1">
      <c r="A2573" s="377" t="s">
        <v>12664</v>
      </c>
      <c r="B2573" s="378" t="s">
        <v>13463</v>
      </c>
      <c r="C2573" s="377" t="s">
        <v>9</v>
      </c>
      <c r="D2573" s="377" t="s">
        <v>13464</v>
      </c>
      <c r="E2573" s="518" t="s">
        <v>12667</v>
      </c>
      <c r="F2573" s="518"/>
      <c r="G2573" s="379" t="s">
        <v>19</v>
      </c>
      <c r="H2573" s="380">
        <v>1</v>
      </c>
      <c r="I2573" s="381">
        <v>0.57999999999999996</v>
      </c>
      <c r="J2573" s="381">
        <v>0.57999999999999996</v>
      </c>
    </row>
    <row r="2574" spans="1:10" ht="24" customHeight="1">
      <c r="A2574" s="377" t="s">
        <v>12664</v>
      </c>
      <c r="B2574" s="378" t="s">
        <v>13608</v>
      </c>
      <c r="C2574" s="377" t="s">
        <v>9</v>
      </c>
      <c r="D2574" s="377" t="s">
        <v>13609</v>
      </c>
      <c r="E2574" s="518" t="s">
        <v>12670</v>
      </c>
      <c r="F2574" s="518"/>
      <c r="G2574" s="379" t="s">
        <v>19</v>
      </c>
      <c r="H2574" s="380">
        <v>1</v>
      </c>
      <c r="I2574" s="381">
        <v>13.22</v>
      </c>
      <c r="J2574" s="381">
        <v>13.22</v>
      </c>
    </row>
    <row r="2575" spans="1:10" ht="24" customHeight="1">
      <c r="A2575" s="377" t="s">
        <v>12664</v>
      </c>
      <c r="B2575" s="378" t="s">
        <v>12676</v>
      </c>
      <c r="C2575" s="377" t="s">
        <v>9</v>
      </c>
      <c r="D2575" s="377" t="s">
        <v>12677</v>
      </c>
      <c r="E2575" s="518" t="s">
        <v>12678</v>
      </c>
      <c r="F2575" s="518"/>
      <c r="G2575" s="379" t="s">
        <v>19</v>
      </c>
      <c r="H2575" s="380">
        <v>1</v>
      </c>
      <c r="I2575" s="381">
        <v>0.06</v>
      </c>
      <c r="J2575" s="381">
        <v>0.06</v>
      </c>
    </row>
    <row r="2576" spans="1:10" ht="24" customHeight="1">
      <c r="A2576" s="377" t="s">
        <v>12664</v>
      </c>
      <c r="B2576" s="378" t="s">
        <v>12720</v>
      </c>
      <c r="C2576" s="377" t="s">
        <v>9</v>
      </c>
      <c r="D2576" s="377" t="s">
        <v>12721</v>
      </c>
      <c r="E2576" s="518" t="s">
        <v>12722</v>
      </c>
      <c r="F2576" s="518"/>
      <c r="G2576" s="379" t="s">
        <v>19</v>
      </c>
      <c r="H2576" s="380">
        <v>1</v>
      </c>
      <c r="I2576" s="381">
        <v>0.71</v>
      </c>
      <c r="J2576" s="381">
        <v>0.71</v>
      </c>
    </row>
    <row r="2577" spans="1:10" ht="25.5">
      <c r="A2577" s="382"/>
      <c r="B2577" s="382"/>
      <c r="C2577" s="382"/>
      <c r="D2577" s="382"/>
      <c r="E2577" s="382" t="s">
        <v>12679</v>
      </c>
      <c r="F2577" s="383">
        <v>7.2041725999999997</v>
      </c>
      <c r="G2577" s="382" t="s">
        <v>12680</v>
      </c>
      <c r="H2577" s="383">
        <v>6.06</v>
      </c>
      <c r="I2577" s="382" t="s">
        <v>12681</v>
      </c>
      <c r="J2577" s="383">
        <v>13.26</v>
      </c>
    </row>
    <row r="2578" spans="1:10" ht="13.5" thickBot="1">
      <c r="A2578" s="382"/>
      <c r="B2578" s="382"/>
      <c r="C2578" s="382"/>
      <c r="D2578" s="382"/>
      <c r="E2578" s="382" t="s">
        <v>12682</v>
      </c>
      <c r="F2578" s="383">
        <v>4.82</v>
      </c>
      <c r="G2578" s="382"/>
      <c r="H2578" s="515" t="s">
        <v>12683</v>
      </c>
      <c r="I2578" s="515"/>
      <c r="J2578" s="383">
        <v>21.89</v>
      </c>
    </row>
    <row r="2579" spans="1:10" ht="0.95" customHeight="1" thickTop="1">
      <c r="A2579" s="384"/>
      <c r="B2579" s="384"/>
      <c r="C2579" s="384"/>
      <c r="D2579" s="384"/>
      <c r="E2579" s="384"/>
      <c r="F2579" s="384"/>
      <c r="G2579" s="384"/>
      <c r="H2579" s="384"/>
      <c r="I2579" s="384"/>
      <c r="J2579" s="384"/>
    </row>
    <row r="2580" spans="1:10" ht="18" customHeight="1">
      <c r="A2580" s="364"/>
      <c r="B2580" s="365" t="s">
        <v>12651</v>
      </c>
      <c r="C2580" s="364" t="s">
        <v>12652</v>
      </c>
      <c r="D2580" s="364" t="s">
        <v>12653</v>
      </c>
      <c r="E2580" s="516" t="s">
        <v>12654</v>
      </c>
      <c r="F2580" s="516"/>
      <c r="G2580" s="366" t="s">
        <v>12655</v>
      </c>
      <c r="H2580" s="365" t="s">
        <v>12656</v>
      </c>
      <c r="I2580" s="365" t="s">
        <v>12657</v>
      </c>
      <c r="J2580" s="365" t="s">
        <v>12658</v>
      </c>
    </row>
    <row r="2581" spans="1:10" ht="36" customHeight="1">
      <c r="A2581" s="367" t="s">
        <v>12659</v>
      </c>
      <c r="B2581" s="368" t="s">
        <v>12833</v>
      </c>
      <c r="C2581" s="367" t="s">
        <v>9</v>
      </c>
      <c r="D2581" s="367" t="s">
        <v>6670</v>
      </c>
      <c r="E2581" s="517" t="s">
        <v>12733</v>
      </c>
      <c r="F2581" s="517"/>
      <c r="G2581" s="369" t="s">
        <v>12734</v>
      </c>
      <c r="H2581" s="370">
        <v>1</v>
      </c>
      <c r="I2581" s="371">
        <v>113.54</v>
      </c>
      <c r="J2581" s="371">
        <v>113.54</v>
      </c>
    </row>
    <row r="2582" spans="1:10" ht="36" customHeight="1">
      <c r="A2582" s="372" t="s">
        <v>12662</v>
      </c>
      <c r="B2582" s="373" t="s">
        <v>13712</v>
      </c>
      <c r="C2582" s="372" t="s">
        <v>9</v>
      </c>
      <c r="D2582" s="372" t="s">
        <v>1825</v>
      </c>
      <c r="E2582" s="519" t="s">
        <v>12730</v>
      </c>
      <c r="F2582" s="519"/>
      <c r="G2582" s="374" t="s">
        <v>32</v>
      </c>
      <c r="H2582" s="375">
        <v>3.2000000000000001E-2</v>
      </c>
      <c r="I2582" s="376">
        <v>9.49</v>
      </c>
      <c r="J2582" s="376">
        <v>0.3</v>
      </c>
    </row>
    <row r="2583" spans="1:10" ht="36" customHeight="1">
      <c r="A2583" s="372" t="s">
        <v>12662</v>
      </c>
      <c r="B2583" s="373" t="s">
        <v>13713</v>
      </c>
      <c r="C2583" s="372" t="s">
        <v>9</v>
      </c>
      <c r="D2583" s="372" t="s">
        <v>1826</v>
      </c>
      <c r="E2583" s="519" t="s">
        <v>12730</v>
      </c>
      <c r="F2583" s="519"/>
      <c r="G2583" s="374" t="s">
        <v>47</v>
      </c>
      <c r="H2583" s="375">
        <v>0.03</v>
      </c>
      <c r="I2583" s="376">
        <v>0.52</v>
      </c>
      <c r="J2583" s="376">
        <v>0.01</v>
      </c>
    </row>
    <row r="2584" spans="1:10" ht="24" customHeight="1">
      <c r="A2584" s="372" t="s">
        <v>12662</v>
      </c>
      <c r="B2584" s="373" t="s">
        <v>12771</v>
      </c>
      <c r="C2584" s="372" t="s">
        <v>9</v>
      </c>
      <c r="D2584" s="372" t="s">
        <v>21</v>
      </c>
      <c r="E2584" s="519" t="s">
        <v>12661</v>
      </c>
      <c r="F2584" s="519"/>
      <c r="G2584" s="374" t="s">
        <v>19</v>
      </c>
      <c r="H2584" s="375">
        <v>0.34300000000000003</v>
      </c>
      <c r="I2584" s="376">
        <v>14.02</v>
      </c>
      <c r="J2584" s="376">
        <v>4.8</v>
      </c>
    </row>
    <row r="2585" spans="1:10" ht="24" customHeight="1">
      <c r="A2585" s="372" t="s">
        <v>12662</v>
      </c>
      <c r="B2585" s="373" t="s">
        <v>12813</v>
      </c>
      <c r="C2585" s="372" t="s">
        <v>9</v>
      </c>
      <c r="D2585" s="372" t="s">
        <v>35</v>
      </c>
      <c r="E2585" s="519" t="s">
        <v>12661</v>
      </c>
      <c r="F2585" s="519"/>
      <c r="G2585" s="374" t="s">
        <v>19</v>
      </c>
      <c r="H2585" s="375">
        <v>1.03</v>
      </c>
      <c r="I2585" s="376">
        <v>17.670000000000002</v>
      </c>
      <c r="J2585" s="376">
        <v>18.2</v>
      </c>
    </row>
    <row r="2586" spans="1:10" ht="24" customHeight="1">
      <c r="A2586" s="377" t="s">
        <v>12664</v>
      </c>
      <c r="B2586" s="378" t="s">
        <v>13714</v>
      </c>
      <c r="C2586" s="377" t="s">
        <v>9</v>
      </c>
      <c r="D2586" s="377" t="s">
        <v>13715</v>
      </c>
      <c r="E2586" s="518" t="s">
        <v>12693</v>
      </c>
      <c r="F2586" s="518"/>
      <c r="G2586" s="379" t="s">
        <v>12734</v>
      </c>
      <c r="H2586" s="380">
        <v>1.1299999999999999</v>
      </c>
      <c r="I2586" s="381">
        <v>79.849999999999994</v>
      </c>
      <c r="J2586" s="381">
        <v>90.23</v>
      </c>
    </row>
    <row r="2587" spans="1:10" ht="25.5">
      <c r="A2587" s="382"/>
      <c r="B2587" s="382"/>
      <c r="C2587" s="382"/>
      <c r="D2587" s="382"/>
      <c r="E2587" s="382" t="s">
        <v>12679</v>
      </c>
      <c r="F2587" s="383">
        <v>9.6707595349342608</v>
      </c>
      <c r="G2587" s="382" t="s">
        <v>12680</v>
      </c>
      <c r="H2587" s="383">
        <v>8.1300000000000008</v>
      </c>
      <c r="I2587" s="382" t="s">
        <v>12681</v>
      </c>
      <c r="J2587" s="383">
        <v>17.8</v>
      </c>
    </row>
    <row r="2588" spans="1:10" ht="13.5" thickBot="1">
      <c r="A2588" s="382"/>
      <c r="B2588" s="382"/>
      <c r="C2588" s="382"/>
      <c r="D2588" s="382"/>
      <c r="E2588" s="382" t="s">
        <v>12682</v>
      </c>
      <c r="F2588" s="383">
        <v>32.06</v>
      </c>
      <c r="G2588" s="382"/>
      <c r="H2588" s="515" t="s">
        <v>12683</v>
      </c>
      <c r="I2588" s="515"/>
      <c r="J2588" s="383">
        <v>145.6</v>
      </c>
    </row>
    <row r="2589" spans="1:10" ht="0.95" customHeight="1" thickTop="1">
      <c r="A2589" s="384"/>
      <c r="B2589" s="384"/>
      <c r="C2589" s="384"/>
      <c r="D2589" s="384"/>
      <c r="E2589" s="384"/>
      <c r="F2589" s="384"/>
      <c r="G2589" s="384"/>
      <c r="H2589" s="384"/>
      <c r="I2589" s="384"/>
      <c r="J2589" s="384"/>
    </row>
    <row r="2590" spans="1:10" ht="18" customHeight="1">
      <c r="A2590" s="364"/>
      <c r="B2590" s="365" t="s">
        <v>12651</v>
      </c>
      <c r="C2590" s="364" t="s">
        <v>12652</v>
      </c>
      <c r="D2590" s="364" t="s">
        <v>12653</v>
      </c>
      <c r="E2590" s="516" t="s">
        <v>12654</v>
      </c>
      <c r="F2590" s="516"/>
      <c r="G2590" s="366" t="s">
        <v>12655</v>
      </c>
      <c r="H2590" s="365" t="s">
        <v>12656</v>
      </c>
      <c r="I2590" s="365" t="s">
        <v>12657</v>
      </c>
      <c r="J2590" s="365" t="s">
        <v>12658</v>
      </c>
    </row>
    <row r="2591" spans="1:10" ht="48" customHeight="1">
      <c r="A2591" s="367" t="s">
        <v>12659</v>
      </c>
      <c r="B2591" s="368" t="s">
        <v>13455</v>
      </c>
      <c r="C2591" s="367" t="s">
        <v>9</v>
      </c>
      <c r="D2591" s="367" t="s">
        <v>3576</v>
      </c>
      <c r="E2591" s="517" t="s">
        <v>12730</v>
      </c>
      <c r="F2591" s="517"/>
      <c r="G2591" s="369" t="s">
        <v>32</v>
      </c>
      <c r="H2591" s="370">
        <v>1</v>
      </c>
      <c r="I2591" s="371">
        <v>1.42</v>
      </c>
      <c r="J2591" s="371">
        <v>1.42</v>
      </c>
    </row>
    <row r="2592" spans="1:10" ht="48" customHeight="1">
      <c r="A2592" s="372" t="s">
        <v>12662</v>
      </c>
      <c r="B2592" s="373" t="s">
        <v>13716</v>
      </c>
      <c r="C2592" s="372" t="s">
        <v>9</v>
      </c>
      <c r="D2592" s="372" t="s">
        <v>3593</v>
      </c>
      <c r="E2592" s="519" t="s">
        <v>12730</v>
      </c>
      <c r="F2592" s="519"/>
      <c r="G2592" s="374" t="s">
        <v>19</v>
      </c>
      <c r="H2592" s="375">
        <v>1</v>
      </c>
      <c r="I2592" s="376">
        <v>0.17</v>
      </c>
      <c r="J2592" s="376">
        <v>0.17</v>
      </c>
    </row>
    <row r="2593" spans="1:10" ht="48" customHeight="1">
      <c r="A2593" s="372" t="s">
        <v>12662</v>
      </c>
      <c r="B2593" s="373" t="s">
        <v>13717</v>
      </c>
      <c r="C2593" s="372" t="s">
        <v>9</v>
      </c>
      <c r="D2593" s="372" t="s">
        <v>3594</v>
      </c>
      <c r="E2593" s="519" t="s">
        <v>12730</v>
      </c>
      <c r="F2593" s="519"/>
      <c r="G2593" s="374" t="s">
        <v>19</v>
      </c>
      <c r="H2593" s="375">
        <v>1</v>
      </c>
      <c r="I2593" s="376">
        <v>0.02</v>
      </c>
      <c r="J2593" s="376">
        <v>0.02</v>
      </c>
    </row>
    <row r="2594" spans="1:10" ht="48" customHeight="1">
      <c r="A2594" s="372" t="s">
        <v>12662</v>
      </c>
      <c r="B2594" s="373" t="s">
        <v>13718</v>
      </c>
      <c r="C2594" s="372" t="s">
        <v>9</v>
      </c>
      <c r="D2594" s="372" t="s">
        <v>3595</v>
      </c>
      <c r="E2594" s="519" t="s">
        <v>12730</v>
      </c>
      <c r="F2594" s="519"/>
      <c r="G2594" s="374" t="s">
        <v>19</v>
      </c>
      <c r="H2594" s="375">
        <v>1</v>
      </c>
      <c r="I2594" s="376">
        <v>0.24</v>
      </c>
      <c r="J2594" s="376">
        <v>0.24</v>
      </c>
    </row>
    <row r="2595" spans="1:10" ht="48" customHeight="1">
      <c r="A2595" s="372" t="s">
        <v>12662</v>
      </c>
      <c r="B2595" s="373" t="s">
        <v>13719</v>
      </c>
      <c r="C2595" s="372" t="s">
        <v>9</v>
      </c>
      <c r="D2595" s="372" t="s">
        <v>3596</v>
      </c>
      <c r="E2595" s="519" t="s">
        <v>12730</v>
      </c>
      <c r="F2595" s="519"/>
      <c r="G2595" s="374" t="s">
        <v>19</v>
      </c>
      <c r="H2595" s="375">
        <v>1</v>
      </c>
      <c r="I2595" s="376">
        <v>0.99</v>
      </c>
      <c r="J2595" s="376">
        <v>0.99</v>
      </c>
    </row>
    <row r="2596" spans="1:10" ht="25.5">
      <c r="A2596" s="382"/>
      <c r="B2596" s="382"/>
      <c r="C2596" s="382"/>
      <c r="D2596" s="382"/>
      <c r="E2596" s="382" t="s">
        <v>12679</v>
      </c>
      <c r="F2596" s="383">
        <v>0</v>
      </c>
      <c r="G2596" s="382" t="s">
        <v>12680</v>
      </c>
      <c r="H2596" s="383">
        <v>0</v>
      </c>
      <c r="I2596" s="382" t="s">
        <v>12681</v>
      </c>
      <c r="J2596" s="383">
        <v>0</v>
      </c>
    </row>
    <row r="2597" spans="1:10" ht="13.5" thickBot="1">
      <c r="A2597" s="382"/>
      <c r="B2597" s="382"/>
      <c r="C2597" s="382"/>
      <c r="D2597" s="382"/>
      <c r="E2597" s="382" t="s">
        <v>12682</v>
      </c>
      <c r="F2597" s="383">
        <v>0.4</v>
      </c>
      <c r="G2597" s="382"/>
      <c r="H2597" s="515" t="s">
        <v>12683</v>
      </c>
      <c r="I2597" s="515"/>
      <c r="J2597" s="383">
        <v>1.82</v>
      </c>
    </row>
    <row r="2598" spans="1:10" ht="0.95" customHeight="1" thickTop="1">
      <c r="A2598" s="384"/>
      <c r="B2598" s="384"/>
      <c r="C2598" s="384"/>
      <c r="D2598" s="384"/>
      <c r="E2598" s="384"/>
      <c r="F2598" s="384"/>
      <c r="G2598" s="384"/>
      <c r="H2598" s="384"/>
      <c r="I2598" s="384"/>
      <c r="J2598" s="384"/>
    </row>
    <row r="2599" spans="1:10" ht="18" customHeight="1">
      <c r="A2599" s="364"/>
      <c r="B2599" s="365" t="s">
        <v>12651</v>
      </c>
      <c r="C2599" s="364" t="s">
        <v>12652</v>
      </c>
      <c r="D2599" s="364" t="s">
        <v>12653</v>
      </c>
      <c r="E2599" s="516" t="s">
        <v>12654</v>
      </c>
      <c r="F2599" s="516"/>
      <c r="G2599" s="366" t="s">
        <v>12655</v>
      </c>
      <c r="H2599" s="365" t="s">
        <v>12656</v>
      </c>
      <c r="I2599" s="365" t="s">
        <v>12657</v>
      </c>
      <c r="J2599" s="365" t="s">
        <v>12658</v>
      </c>
    </row>
    <row r="2600" spans="1:10" ht="48" customHeight="1">
      <c r="A2600" s="367" t="s">
        <v>12659</v>
      </c>
      <c r="B2600" s="368" t="s">
        <v>13716</v>
      </c>
      <c r="C2600" s="367" t="s">
        <v>9</v>
      </c>
      <c r="D2600" s="367" t="s">
        <v>3593</v>
      </c>
      <c r="E2600" s="517" t="s">
        <v>12730</v>
      </c>
      <c r="F2600" s="517"/>
      <c r="G2600" s="369" t="s">
        <v>19</v>
      </c>
      <c r="H2600" s="370">
        <v>1</v>
      </c>
      <c r="I2600" s="371">
        <v>0.17</v>
      </c>
      <c r="J2600" s="371">
        <v>0.17</v>
      </c>
    </row>
    <row r="2601" spans="1:10" ht="48" customHeight="1">
      <c r="A2601" s="377" t="s">
        <v>12664</v>
      </c>
      <c r="B2601" s="378" t="s">
        <v>13720</v>
      </c>
      <c r="C2601" s="377" t="s">
        <v>9</v>
      </c>
      <c r="D2601" s="377" t="s">
        <v>13721</v>
      </c>
      <c r="E2601" s="518" t="s">
        <v>12667</v>
      </c>
      <c r="F2601" s="518"/>
      <c r="G2601" s="379" t="s">
        <v>27</v>
      </c>
      <c r="H2601" s="380">
        <v>6.3999999999999997E-5</v>
      </c>
      <c r="I2601" s="381">
        <v>2730.9</v>
      </c>
      <c r="J2601" s="381">
        <v>0.17</v>
      </c>
    </row>
    <row r="2602" spans="1:10" ht="25.5">
      <c r="A2602" s="382"/>
      <c r="B2602" s="382"/>
      <c r="C2602" s="382"/>
      <c r="D2602" s="382"/>
      <c r="E2602" s="382" t="s">
        <v>12679</v>
      </c>
      <c r="F2602" s="383">
        <v>0</v>
      </c>
      <c r="G2602" s="382" t="s">
        <v>12680</v>
      </c>
      <c r="H2602" s="383">
        <v>0</v>
      </c>
      <c r="I2602" s="382" t="s">
        <v>12681</v>
      </c>
      <c r="J2602" s="383">
        <v>0</v>
      </c>
    </row>
    <row r="2603" spans="1:10" ht="13.5" thickBot="1">
      <c r="A2603" s="382"/>
      <c r="B2603" s="382"/>
      <c r="C2603" s="382"/>
      <c r="D2603" s="382"/>
      <c r="E2603" s="382" t="s">
        <v>12682</v>
      </c>
      <c r="F2603" s="383">
        <v>0.04</v>
      </c>
      <c r="G2603" s="382"/>
      <c r="H2603" s="515" t="s">
        <v>12683</v>
      </c>
      <c r="I2603" s="515"/>
      <c r="J2603" s="383">
        <v>0.21</v>
      </c>
    </row>
    <row r="2604" spans="1:10" ht="0.95" customHeight="1" thickTop="1">
      <c r="A2604" s="384"/>
      <c r="B2604" s="384"/>
      <c r="C2604" s="384"/>
      <c r="D2604" s="384"/>
      <c r="E2604" s="384"/>
      <c r="F2604" s="384"/>
      <c r="G2604" s="384"/>
      <c r="H2604" s="384"/>
      <c r="I2604" s="384"/>
      <c r="J2604" s="384"/>
    </row>
    <row r="2605" spans="1:10" ht="18" customHeight="1">
      <c r="A2605" s="364"/>
      <c r="B2605" s="365" t="s">
        <v>12651</v>
      </c>
      <c r="C2605" s="364" t="s">
        <v>12652</v>
      </c>
      <c r="D2605" s="364" t="s">
        <v>12653</v>
      </c>
      <c r="E2605" s="516" t="s">
        <v>12654</v>
      </c>
      <c r="F2605" s="516"/>
      <c r="G2605" s="366" t="s">
        <v>12655</v>
      </c>
      <c r="H2605" s="365" t="s">
        <v>12656</v>
      </c>
      <c r="I2605" s="365" t="s">
        <v>12657</v>
      </c>
      <c r="J2605" s="365" t="s">
        <v>12658</v>
      </c>
    </row>
    <row r="2606" spans="1:10" ht="48" customHeight="1">
      <c r="A2606" s="367" t="s">
        <v>12659</v>
      </c>
      <c r="B2606" s="368" t="s">
        <v>13717</v>
      </c>
      <c r="C2606" s="367" t="s">
        <v>9</v>
      </c>
      <c r="D2606" s="367" t="s">
        <v>3594</v>
      </c>
      <c r="E2606" s="517" t="s">
        <v>12730</v>
      </c>
      <c r="F2606" s="517"/>
      <c r="G2606" s="369" t="s">
        <v>19</v>
      </c>
      <c r="H2606" s="370">
        <v>1</v>
      </c>
      <c r="I2606" s="371">
        <v>0.02</v>
      </c>
      <c r="J2606" s="371">
        <v>0.02</v>
      </c>
    </row>
    <row r="2607" spans="1:10" ht="48" customHeight="1">
      <c r="A2607" s="377" t="s">
        <v>12664</v>
      </c>
      <c r="B2607" s="378" t="s">
        <v>13720</v>
      </c>
      <c r="C2607" s="377" t="s">
        <v>9</v>
      </c>
      <c r="D2607" s="377" t="s">
        <v>13721</v>
      </c>
      <c r="E2607" s="518" t="s">
        <v>12667</v>
      </c>
      <c r="F2607" s="518"/>
      <c r="G2607" s="379" t="s">
        <v>27</v>
      </c>
      <c r="H2607" s="380">
        <v>7.6000000000000001E-6</v>
      </c>
      <c r="I2607" s="381">
        <v>2730.9</v>
      </c>
      <c r="J2607" s="381">
        <v>0.02</v>
      </c>
    </row>
    <row r="2608" spans="1:10" ht="25.5">
      <c r="A2608" s="382"/>
      <c r="B2608" s="382"/>
      <c r="C2608" s="382"/>
      <c r="D2608" s="382"/>
      <c r="E2608" s="382" t="s">
        <v>12679</v>
      </c>
      <c r="F2608" s="383">
        <v>0</v>
      </c>
      <c r="G2608" s="382" t="s">
        <v>12680</v>
      </c>
      <c r="H2608" s="383">
        <v>0</v>
      </c>
      <c r="I2608" s="382" t="s">
        <v>12681</v>
      </c>
      <c r="J2608" s="383">
        <v>0</v>
      </c>
    </row>
    <row r="2609" spans="1:10" ht="13.5" thickBot="1">
      <c r="A2609" s="382"/>
      <c r="B2609" s="382"/>
      <c r="C2609" s="382"/>
      <c r="D2609" s="382"/>
      <c r="E2609" s="382" t="s">
        <v>12682</v>
      </c>
      <c r="F2609" s="383">
        <v>0</v>
      </c>
      <c r="G2609" s="382"/>
      <c r="H2609" s="515" t="s">
        <v>12683</v>
      </c>
      <c r="I2609" s="515"/>
      <c r="J2609" s="383">
        <v>0.02</v>
      </c>
    </row>
    <row r="2610" spans="1:10" ht="0.95" customHeight="1" thickTop="1">
      <c r="A2610" s="384"/>
      <c r="B2610" s="384"/>
      <c r="C2610" s="384"/>
      <c r="D2610" s="384"/>
      <c r="E2610" s="384"/>
      <c r="F2610" s="384"/>
      <c r="G2610" s="384"/>
      <c r="H2610" s="384"/>
      <c r="I2610" s="384"/>
      <c r="J2610" s="384"/>
    </row>
    <row r="2611" spans="1:10" ht="18" customHeight="1">
      <c r="A2611" s="364"/>
      <c r="B2611" s="365" t="s">
        <v>12651</v>
      </c>
      <c r="C2611" s="364" t="s">
        <v>12652</v>
      </c>
      <c r="D2611" s="364" t="s">
        <v>12653</v>
      </c>
      <c r="E2611" s="516" t="s">
        <v>12654</v>
      </c>
      <c r="F2611" s="516"/>
      <c r="G2611" s="366" t="s">
        <v>12655</v>
      </c>
      <c r="H2611" s="365" t="s">
        <v>12656</v>
      </c>
      <c r="I2611" s="365" t="s">
        <v>12657</v>
      </c>
      <c r="J2611" s="365" t="s">
        <v>12658</v>
      </c>
    </row>
    <row r="2612" spans="1:10" ht="48" customHeight="1">
      <c r="A2612" s="367" t="s">
        <v>12659</v>
      </c>
      <c r="B2612" s="368" t="s">
        <v>13718</v>
      </c>
      <c r="C2612" s="367" t="s">
        <v>9</v>
      </c>
      <c r="D2612" s="367" t="s">
        <v>3595</v>
      </c>
      <c r="E2612" s="517" t="s">
        <v>12730</v>
      </c>
      <c r="F2612" s="517"/>
      <c r="G2612" s="369" t="s">
        <v>19</v>
      </c>
      <c r="H2612" s="370">
        <v>1</v>
      </c>
      <c r="I2612" s="371">
        <v>0.24</v>
      </c>
      <c r="J2612" s="371">
        <v>0.24</v>
      </c>
    </row>
    <row r="2613" spans="1:10" ht="48" customHeight="1">
      <c r="A2613" s="377" t="s">
        <v>12664</v>
      </c>
      <c r="B2613" s="378" t="s">
        <v>13720</v>
      </c>
      <c r="C2613" s="377" t="s">
        <v>9</v>
      </c>
      <c r="D2613" s="377" t="s">
        <v>13721</v>
      </c>
      <c r="E2613" s="518" t="s">
        <v>12667</v>
      </c>
      <c r="F2613" s="518"/>
      <c r="G2613" s="379" t="s">
        <v>27</v>
      </c>
      <c r="H2613" s="380">
        <v>9.0000000000000006E-5</v>
      </c>
      <c r="I2613" s="381">
        <v>2730.9</v>
      </c>
      <c r="J2613" s="381">
        <v>0.24</v>
      </c>
    </row>
    <row r="2614" spans="1:10" ht="25.5">
      <c r="A2614" s="382"/>
      <c r="B2614" s="382"/>
      <c r="C2614" s="382"/>
      <c r="D2614" s="382"/>
      <c r="E2614" s="382" t="s">
        <v>12679</v>
      </c>
      <c r="F2614" s="383">
        <v>0</v>
      </c>
      <c r="G2614" s="382" t="s">
        <v>12680</v>
      </c>
      <c r="H2614" s="383">
        <v>0</v>
      </c>
      <c r="I2614" s="382" t="s">
        <v>12681</v>
      </c>
      <c r="J2614" s="383">
        <v>0</v>
      </c>
    </row>
    <row r="2615" spans="1:10" ht="13.5" thickBot="1">
      <c r="A2615" s="382"/>
      <c r="B2615" s="382"/>
      <c r="C2615" s="382"/>
      <c r="D2615" s="382"/>
      <c r="E2615" s="382" t="s">
        <v>12682</v>
      </c>
      <c r="F2615" s="383">
        <v>0.06</v>
      </c>
      <c r="G2615" s="382"/>
      <c r="H2615" s="515" t="s">
        <v>12683</v>
      </c>
      <c r="I2615" s="515"/>
      <c r="J2615" s="383">
        <v>0.3</v>
      </c>
    </row>
    <row r="2616" spans="1:10" ht="0.95" customHeight="1" thickTop="1">
      <c r="A2616" s="384"/>
      <c r="B2616" s="384"/>
      <c r="C2616" s="384"/>
      <c r="D2616" s="384"/>
      <c r="E2616" s="384"/>
      <c r="F2616" s="384"/>
      <c r="G2616" s="384"/>
      <c r="H2616" s="384"/>
      <c r="I2616" s="384"/>
      <c r="J2616" s="384"/>
    </row>
    <row r="2617" spans="1:10" ht="18" customHeight="1">
      <c r="A2617" s="364"/>
      <c r="B2617" s="365" t="s">
        <v>12651</v>
      </c>
      <c r="C2617" s="364" t="s">
        <v>12652</v>
      </c>
      <c r="D2617" s="364" t="s">
        <v>12653</v>
      </c>
      <c r="E2617" s="516" t="s">
        <v>12654</v>
      </c>
      <c r="F2617" s="516"/>
      <c r="G2617" s="366" t="s">
        <v>12655</v>
      </c>
      <c r="H2617" s="365" t="s">
        <v>12656</v>
      </c>
      <c r="I2617" s="365" t="s">
        <v>12657</v>
      </c>
      <c r="J2617" s="365" t="s">
        <v>12658</v>
      </c>
    </row>
    <row r="2618" spans="1:10" ht="48" customHeight="1">
      <c r="A2618" s="367" t="s">
        <v>12659</v>
      </c>
      <c r="B2618" s="368" t="s">
        <v>13719</v>
      </c>
      <c r="C2618" s="367" t="s">
        <v>9</v>
      </c>
      <c r="D2618" s="367" t="s">
        <v>3596</v>
      </c>
      <c r="E2618" s="517" t="s">
        <v>12730</v>
      </c>
      <c r="F2618" s="517"/>
      <c r="G2618" s="369" t="s">
        <v>19</v>
      </c>
      <c r="H2618" s="370">
        <v>1</v>
      </c>
      <c r="I2618" s="371">
        <v>0.99</v>
      </c>
      <c r="J2618" s="371">
        <v>0.99</v>
      </c>
    </row>
    <row r="2619" spans="1:10" ht="24" customHeight="1">
      <c r="A2619" s="377" t="s">
        <v>12664</v>
      </c>
      <c r="B2619" s="378" t="s">
        <v>13522</v>
      </c>
      <c r="C2619" s="377" t="s">
        <v>9</v>
      </c>
      <c r="D2619" s="377" t="s">
        <v>13523</v>
      </c>
      <c r="E2619" s="518" t="s">
        <v>12693</v>
      </c>
      <c r="F2619" s="518"/>
      <c r="G2619" s="379" t="s">
        <v>13524</v>
      </c>
      <c r="H2619" s="380">
        <v>1.19</v>
      </c>
      <c r="I2619" s="381">
        <v>0.84</v>
      </c>
      <c r="J2619" s="381">
        <v>0.99</v>
      </c>
    </row>
    <row r="2620" spans="1:10" ht="25.5">
      <c r="A2620" s="382"/>
      <c r="B2620" s="382"/>
      <c r="C2620" s="382"/>
      <c r="D2620" s="382"/>
      <c r="E2620" s="382" t="s">
        <v>12679</v>
      </c>
      <c r="F2620" s="383">
        <v>0</v>
      </c>
      <c r="G2620" s="382" t="s">
        <v>12680</v>
      </c>
      <c r="H2620" s="383">
        <v>0</v>
      </c>
      <c r="I2620" s="382" t="s">
        <v>12681</v>
      </c>
      <c r="J2620" s="383">
        <v>0</v>
      </c>
    </row>
    <row r="2621" spans="1:10" ht="13.5" thickBot="1">
      <c r="A2621" s="382"/>
      <c r="B2621" s="382"/>
      <c r="C2621" s="382"/>
      <c r="D2621" s="382"/>
      <c r="E2621" s="382" t="s">
        <v>12682</v>
      </c>
      <c r="F2621" s="383">
        <v>0.27</v>
      </c>
      <c r="G2621" s="382"/>
      <c r="H2621" s="515" t="s">
        <v>12683</v>
      </c>
      <c r="I2621" s="515"/>
      <c r="J2621" s="383">
        <v>1.26</v>
      </c>
    </row>
    <row r="2622" spans="1:10" ht="0.95" customHeight="1" thickTop="1">
      <c r="A2622" s="384"/>
      <c r="B2622" s="384"/>
      <c r="C2622" s="384"/>
      <c r="D2622" s="384"/>
      <c r="E2622" s="384"/>
      <c r="F2622" s="384"/>
      <c r="G2622" s="384"/>
      <c r="H2622" s="384"/>
      <c r="I2622" s="384"/>
      <c r="J2622" s="384"/>
    </row>
    <row r="2623" spans="1:10" ht="18" customHeight="1">
      <c r="A2623" s="364"/>
      <c r="B2623" s="365" t="s">
        <v>12651</v>
      </c>
      <c r="C2623" s="364" t="s">
        <v>12652</v>
      </c>
      <c r="D2623" s="364" t="s">
        <v>12653</v>
      </c>
      <c r="E2623" s="516" t="s">
        <v>12654</v>
      </c>
      <c r="F2623" s="516"/>
      <c r="G2623" s="366" t="s">
        <v>12655</v>
      </c>
      <c r="H2623" s="365" t="s">
        <v>12656</v>
      </c>
      <c r="I2623" s="365" t="s">
        <v>12657</v>
      </c>
      <c r="J2623" s="365" t="s">
        <v>12658</v>
      </c>
    </row>
    <row r="2624" spans="1:10" ht="36" customHeight="1">
      <c r="A2624" s="367" t="s">
        <v>12659</v>
      </c>
      <c r="B2624" s="368" t="s">
        <v>13295</v>
      </c>
      <c r="C2624" s="367" t="s">
        <v>9</v>
      </c>
      <c r="D2624" s="367" t="s">
        <v>4401</v>
      </c>
      <c r="E2624" s="517" t="s">
        <v>13008</v>
      </c>
      <c r="F2624" s="517"/>
      <c r="G2624" s="369" t="s">
        <v>27</v>
      </c>
      <c r="H2624" s="370">
        <v>1</v>
      </c>
      <c r="I2624" s="371">
        <v>227.01</v>
      </c>
      <c r="J2624" s="371">
        <v>227.01</v>
      </c>
    </row>
    <row r="2625" spans="1:10" ht="24" customHeight="1">
      <c r="A2625" s="372" t="s">
        <v>12662</v>
      </c>
      <c r="B2625" s="373" t="s">
        <v>12805</v>
      </c>
      <c r="C2625" s="372" t="s">
        <v>9</v>
      </c>
      <c r="D2625" s="372" t="s">
        <v>38</v>
      </c>
      <c r="E2625" s="519" t="s">
        <v>12661</v>
      </c>
      <c r="F2625" s="519"/>
      <c r="G2625" s="374" t="s">
        <v>19</v>
      </c>
      <c r="H2625" s="375">
        <v>0.87880000000000003</v>
      </c>
      <c r="I2625" s="376">
        <v>17.66</v>
      </c>
      <c r="J2625" s="376">
        <v>15.51</v>
      </c>
    </row>
    <row r="2626" spans="1:10" ht="24" customHeight="1">
      <c r="A2626" s="372" t="s">
        <v>12662</v>
      </c>
      <c r="B2626" s="373" t="s">
        <v>12771</v>
      </c>
      <c r="C2626" s="372" t="s">
        <v>9</v>
      </c>
      <c r="D2626" s="372" t="s">
        <v>21</v>
      </c>
      <c r="E2626" s="519" t="s">
        <v>12661</v>
      </c>
      <c r="F2626" s="519"/>
      <c r="G2626" s="374" t="s">
        <v>19</v>
      </c>
      <c r="H2626" s="375">
        <v>0.44429999999999997</v>
      </c>
      <c r="I2626" s="376">
        <v>14.02</v>
      </c>
      <c r="J2626" s="376">
        <v>6.22</v>
      </c>
    </row>
    <row r="2627" spans="1:10" ht="24" customHeight="1">
      <c r="A2627" s="377" t="s">
        <v>12664</v>
      </c>
      <c r="B2627" s="378" t="s">
        <v>13722</v>
      </c>
      <c r="C2627" s="377" t="s">
        <v>9</v>
      </c>
      <c r="D2627" s="377" t="s">
        <v>13723</v>
      </c>
      <c r="E2627" s="518" t="s">
        <v>12693</v>
      </c>
      <c r="F2627" s="518"/>
      <c r="G2627" s="379" t="s">
        <v>27</v>
      </c>
      <c r="H2627" s="380">
        <v>1</v>
      </c>
      <c r="I2627" s="381">
        <v>131.85</v>
      </c>
      <c r="J2627" s="381">
        <v>131.85</v>
      </c>
    </row>
    <row r="2628" spans="1:10" ht="36" customHeight="1">
      <c r="A2628" s="377" t="s">
        <v>12664</v>
      </c>
      <c r="B2628" s="378" t="s">
        <v>13307</v>
      </c>
      <c r="C2628" s="377" t="s">
        <v>9</v>
      </c>
      <c r="D2628" s="377" t="s">
        <v>13308</v>
      </c>
      <c r="E2628" s="518" t="s">
        <v>12693</v>
      </c>
      <c r="F2628" s="518"/>
      <c r="G2628" s="379" t="s">
        <v>27</v>
      </c>
      <c r="H2628" s="380">
        <v>6</v>
      </c>
      <c r="I2628" s="381">
        <v>11.01</v>
      </c>
      <c r="J2628" s="381">
        <v>66.06</v>
      </c>
    </row>
    <row r="2629" spans="1:10" ht="24" customHeight="1">
      <c r="A2629" s="377" t="s">
        <v>12664</v>
      </c>
      <c r="B2629" s="378" t="s">
        <v>13309</v>
      </c>
      <c r="C2629" s="377" t="s">
        <v>9</v>
      </c>
      <c r="D2629" s="377" t="s">
        <v>13310</v>
      </c>
      <c r="E2629" s="518" t="s">
        <v>12693</v>
      </c>
      <c r="F2629" s="518"/>
      <c r="G2629" s="379" t="s">
        <v>17</v>
      </c>
      <c r="H2629" s="380">
        <v>7.6499999999999999E-2</v>
      </c>
      <c r="I2629" s="381">
        <v>96.46</v>
      </c>
      <c r="J2629" s="381">
        <v>7.37</v>
      </c>
    </row>
    <row r="2630" spans="1:10" ht="25.5">
      <c r="A2630" s="382"/>
      <c r="B2630" s="382"/>
      <c r="C2630" s="382"/>
      <c r="D2630" s="382"/>
      <c r="E2630" s="382" t="s">
        <v>12679</v>
      </c>
      <c r="F2630" s="383">
        <v>9.3121808106052377</v>
      </c>
      <c r="G2630" s="382" t="s">
        <v>12680</v>
      </c>
      <c r="H2630" s="383">
        <v>7.83</v>
      </c>
      <c r="I2630" s="382" t="s">
        <v>12681</v>
      </c>
      <c r="J2630" s="383">
        <v>17.14</v>
      </c>
    </row>
    <row r="2631" spans="1:10" ht="13.5" thickBot="1">
      <c r="A2631" s="382"/>
      <c r="B2631" s="382"/>
      <c r="C2631" s="382"/>
      <c r="D2631" s="382"/>
      <c r="E2631" s="382" t="s">
        <v>12682</v>
      </c>
      <c r="F2631" s="383">
        <v>64.099999999999994</v>
      </c>
      <c r="G2631" s="382"/>
      <c r="H2631" s="515" t="s">
        <v>12683</v>
      </c>
      <c r="I2631" s="515"/>
      <c r="J2631" s="383">
        <v>291.11</v>
      </c>
    </row>
    <row r="2632" spans="1:10" ht="0.95" customHeight="1" thickTop="1">
      <c r="A2632" s="384"/>
      <c r="B2632" s="384"/>
      <c r="C2632" s="384"/>
      <c r="D2632" s="384"/>
      <c r="E2632" s="384"/>
      <c r="F2632" s="384"/>
      <c r="G2632" s="384"/>
      <c r="H2632" s="384"/>
      <c r="I2632" s="384"/>
      <c r="J2632" s="384"/>
    </row>
    <row r="2633" spans="1:10" ht="18" customHeight="1">
      <c r="A2633" s="364"/>
      <c r="B2633" s="365" t="s">
        <v>12651</v>
      </c>
      <c r="C2633" s="364" t="s">
        <v>12652</v>
      </c>
      <c r="D2633" s="364" t="s">
        <v>12653</v>
      </c>
      <c r="E2633" s="516" t="s">
        <v>12654</v>
      </c>
      <c r="F2633" s="516"/>
      <c r="G2633" s="366" t="s">
        <v>12655</v>
      </c>
      <c r="H2633" s="365" t="s">
        <v>12656</v>
      </c>
      <c r="I2633" s="365" t="s">
        <v>12657</v>
      </c>
      <c r="J2633" s="365" t="s">
        <v>12658</v>
      </c>
    </row>
    <row r="2634" spans="1:10" ht="24" customHeight="1">
      <c r="A2634" s="367" t="s">
        <v>12659</v>
      </c>
      <c r="B2634" s="368" t="s">
        <v>12979</v>
      </c>
      <c r="C2634" s="367" t="s">
        <v>9</v>
      </c>
      <c r="D2634" s="367" t="s">
        <v>135</v>
      </c>
      <c r="E2634" s="517" t="s">
        <v>12661</v>
      </c>
      <c r="F2634" s="517"/>
      <c r="G2634" s="369" t="s">
        <v>19</v>
      </c>
      <c r="H2634" s="370">
        <v>1</v>
      </c>
      <c r="I2634" s="371">
        <v>17.899999999999999</v>
      </c>
      <c r="J2634" s="371">
        <v>17.899999999999999</v>
      </c>
    </row>
    <row r="2635" spans="1:10" ht="24" customHeight="1">
      <c r="A2635" s="372" t="s">
        <v>12662</v>
      </c>
      <c r="B2635" s="373" t="s">
        <v>13610</v>
      </c>
      <c r="C2635" s="372" t="s">
        <v>9</v>
      </c>
      <c r="D2635" s="372" t="s">
        <v>2715</v>
      </c>
      <c r="E2635" s="519" t="s">
        <v>12661</v>
      </c>
      <c r="F2635" s="519"/>
      <c r="G2635" s="374" t="s">
        <v>19</v>
      </c>
      <c r="H2635" s="375">
        <v>1</v>
      </c>
      <c r="I2635" s="376">
        <v>0.14000000000000001</v>
      </c>
      <c r="J2635" s="376">
        <v>0.14000000000000001</v>
      </c>
    </row>
    <row r="2636" spans="1:10" ht="24" customHeight="1">
      <c r="A2636" s="377" t="s">
        <v>12664</v>
      </c>
      <c r="B2636" s="378" t="s">
        <v>12714</v>
      </c>
      <c r="C2636" s="377" t="s">
        <v>9</v>
      </c>
      <c r="D2636" s="377" t="s">
        <v>12715</v>
      </c>
      <c r="E2636" s="518" t="s">
        <v>12673</v>
      </c>
      <c r="F2636" s="518"/>
      <c r="G2636" s="379" t="s">
        <v>19</v>
      </c>
      <c r="H2636" s="380">
        <v>1</v>
      </c>
      <c r="I2636" s="381">
        <v>0.96</v>
      </c>
      <c r="J2636" s="381">
        <v>0.96</v>
      </c>
    </row>
    <row r="2637" spans="1:10" ht="24" customHeight="1">
      <c r="A2637" s="377" t="s">
        <v>12664</v>
      </c>
      <c r="B2637" s="378" t="s">
        <v>13461</v>
      </c>
      <c r="C2637" s="377" t="s">
        <v>9</v>
      </c>
      <c r="D2637" s="377" t="s">
        <v>13462</v>
      </c>
      <c r="E2637" s="518" t="s">
        <v>12667</v>
      </c>
      <c r="F2637" s="518"/>
      <c r="G2637" s="379" t="s">
        <v>19</v>
      </c>
      <c r="H2637" s="380">
        <v>1</v>
      </c>
      <c r="I2637" s="381">
        <v>0.95</v>
      </c>
      <c r="J2637" s="381">
        <v>0.95</v>
      </c>
    </row>
    <row r="2638" spans="1:10" ht="24" customHeight="1">
      <c r="A2638" s="377" t="s">
        <v>12664</v>
      </c>
      <c r="B2638" s="378" t="s">
        <v>12671</v>
      </c>
      <c r="C2638" s="377" t="s">
        <v>9</v>
      </c>
      <c r="D2638" s="377" t="s">
        <v>12672</v>
      </c>
      <c r="E2638" s="518" t="s">
        <v>12673</v>
      </c>
      <c r="F2638" s="518"/>
      <c r="G2638" s="379" t="s">
        <v>19</v>
      </c>
      <c r="H2638" s="380">
        <v>1</v>
      </c>
      <c r="I2638" s="381">
        <v>0.55000000000000004</v>
      </c>
      <c r="J2638" s="381">
        <v>0.55000000000000004</v>
      </c>
    </row>
    <row r="2639" spans="1:10" ht="24" customHeight="1">
      <c r="A2639" s="377" t="s">
        <v>12664</v>
      </c>
      <c r="B2639" s="378" t="s">
        <v>13463</v>
      </c>
      <c r="C2639" s="377" t="s">
        <v>9</v>
      </c>
      <c r="D2639" s="377" t="s">
        <v>13464</v>
      </c>
      <c r="E2639" s="518" t="s">
        <v>12667</v>
      </c>
      <c r="F2639" s="518"/>
      <c r="G2639" s="379" t="s">
        <v>19</v>
      </c>
      <c r="H2639" s="380">
        <v>1</v>
      </c>
      <c r="I2639" s="381">
        <v>0.57999999999999996</v>
      </c>
      <c r="J2639" s="381">
        <v>0.57999999999999996</v>
      </c>
    </row>
    <row r="2640" spans="1:10" ht="24" customHeight="1">
      <c r="A2640" s="377" t="s">
        <v>12664</v>
      </c>
      <c r="B2640" s="378" t="s">
        <v>13611</v>
      </c>
      <c r="C2640" s="377" t="s">
        <v>9</v>
      </c>
      <c r="D2640" s="377" t="s">
        <v>13612</v>
      </c>
      <c r="E2640" s="518" t="s">
        <v>12670</v>
      </c>
      <c r="F2640" s="518"/>
      <c r="G2640" s="379" t="s">
        <v>19</v>
      </c>
      <c r="H2640" s="380">
        <v>1</v>
      </c>
      <c r="I2640" s="381">
        <v>13.95</v>
      </c>
      <c r="J2640" s="381">
        <v>13.95</v>
      </c>
    </row>
    <row r="2641" spans="1:10" ht="24" customHeight="1">
      <c r="A2641" s="377" t="s">
        <v>12664</v>
      </c>
      <c r="B2641" s="378" t="s">
        <v>12676</v>
      </c>
      <c r="C2641" s="377" t="s">
        <v>9</v>
      </c>
      <c r="D2641" s="377" t="s">
        <v>12677</v>
      </c>
      <c r="E2641" s="518" t="s">
        <v>12678</v>
      </c>
      <c r="F2641" s="518"/>
      <c r="G2641" s="379" t="s">
        <v>19</v>
      </c>
      <c r="H2641" s="380">
        <v>1</v>
      </c>
      <c r="I2641" s="381">
        <v>0.06</v>
      </c>
      <c r="J2641" s="381">
        <v>0.06</v>
      </c>
    </row>
    <row r="2642" spans="1:10" ht="24" customHeight="1">
      <c r="A2642" s="377" t="s">
        <v>12664</v>
      </c>
      <c r="B2642" s="378" t="s">
        <v>12720</v>
      </c>
      <c r="C2642" s="377" t="s">
        <v>9</v>
      </c>
      <c r="D2642" s="377" t="s">
        <v>12721</v>
      </c>
      <c r="E2642" s="518" t="s">
        <v>12722</v>
      </c>
      <c r="F2642" s="518"/>
      <c r="G2642" s="379" t="s">
        <v>19</v>
      </c>
      <c r="H2642" s="380">
        <v>1</v>
      </c>
      <c r="I2642" s="381">
        <v>0.71</v>
      </c>
      <c r="J2642" s="381">
        <v>0.71</v>
      </c>
    </row>
    <row r="2643" spans="1:10" ht="25.5">
      <c r="A2643" s="382"/>
      <c r="B2643" s="382"/>
      <c r="C2643" s="382"/>
      <c r="D2643" s="382"/>
      <c r="E2643" s="382" t="s">
        <v>12679</v>
      </c>
      <c r="F2643" s="383">
        <v>7.6551125000000004</v>
      </c>
      <c r="G2643" s="382" t="s">
        <v>12680</v>
      </c>
      <c r="H2643" s="383">
        <v>6.43</v>
      </c>
      <c r="I2643" s="382" t="s">
        <v>12681</v>
      </c>
      <c r="J2643" s="383">
        <v>14.09</v>
      </c>
    </row>
    <row r="2644" spans="1:10" ht="13.5" thickBot="1">
      <c r="A2644" s="382"/>
      <c r="B2644" s="382"/>
      <c r="C2644" s="382"/>
      <c r="D2644" s="382"/>
      <c r="E2644" s="382" t="s">
        <v>12682</v>
      </c>
      <c r="F2644" s="383">
        <v>5.05</v>
      </c>
      <c r="G2644" s="382"/>
      <c r="H2644" s="515" t="s">
        <v>12683</v>
      </c>
      <c r="I2644" s="515"/>
      <c r="J2644" s="383">
        <v>22.95</v>
      </c>
    </row>
    <row r="2645" spans="1:10" ht="0.95" customHeight="1" thickTop="1">
      <c r="A2645" s="384"/>
      <c r="B2645" s="384"/>
      <c r="C2645" s="384"/>
      <c r="D2645" s="384"/>
      <c r="E2645" s="384"/>
      <c r="F2645" s="384"/>
      <c r="G2645" s="384"/>
      <c r="H2645" s="384"/>
      <c r="I2645" s="384"/>
      <c r="J2645" s="384"/>
    </row>
    <row r="2646" spans="1:10" ht="18" customHeight="1">
      <c r="A2646" s="364"/>
      <c r="B2646" s="365" t="s">
        <v>12651</v>
      </c>
      <c r="C2646" s="364" t="s">
        <v>12652</v>
      </c>
      <c r="D2646" s="364" t="s">
        <v>12653</v>
      </c>
      <c r="E2646" s="516" t="s">
        <v>12654</v>
      </c>
      <c r="F2646" s="516"/>
      <c r="G2646" s="366" t="s">
        <v>12655</v>
      </c>
      <c r="H2646" s="365" t="s">
        <v>12656</v>
      </c>
      <c r="I2646" s="365" t="s">
        <v>12657</v>
      </c>
      <c r="J2646" s="365" t="s">
        <v>12658</v>
      </c>
    </row>
    <row r="2647" spans="1:10" ht="24" customHeight="1">
      <c r="A2647" s="367" t="s">
        <v>12659</v>
      </c>
      <c r="B2647" s="368" t="s">
        <v>12801</v>
      </c>
      <c r="C2647" s="367" t="s">
        <v>9</v>
      </c>
      <c r="D2647" s="367" t="s">
        <v>71</v>
      </c>
      <c r="E2647" s="517" t="s">
        <v>12730</v>
      </c>
      <c r="F2647" s="517"/>
      <c r="G2647" s="369" t="s">
        <v>47</v>
      </c>
      <c r="H2647" s="370">
        <v>1</v>
      </c>
      <c r="I2647" s="371">
        <v>12.91</v>
      </c>
      <c r="J2647" s="371">
        <v>12.91</v>
      </c>
    </row>
    <row r="2648" spans="1:10" ht="24" customHeight="1">
      <c r="A2648" s="372" t="s">
        <v>12662</v>
      </c>
      <c r="B2648" s="373" t="s">
        <v>13724</v>
      </c>
      <c r="C2648" s="372" t="s">
        <v>9</v>
      </c>
      <c r="D2648" s="372" t="s">
        <v>2630</v>
      </c>
      <c r="E2648" s="519" t="s">
        <v>12730</v>
      </c>
      <c r="F2648" s="519"/>
      <c r="G2648" s="374" t="s">
        <v>19</v>
      </c>
      <c r="H2648" s="375">
        <v>1</v>
      </c>
      <c r="I2648" s="376">
        <v>0.18</v>
      </c>
      <c r="J2648" s="376">
        <v>0.18</v>
      </c>
    </row>
    <row r="2649" spans="1:10" ht="24" customHeight="1">
      <c r="A2649" s="372" t="s">
        <v>12662</v>
      </c>
      <c r="B2649" s="373" t="s">
        <v>13725</v>
      </c>
      <c r="C2649" s="372" t="s">
        <v>9</v>
      </c>
      <c r="D2649" s="372" t="s">
        <v>2629</v>
      </c>
      <c r="E2649" s="519" t="s">
        <v>12730</v>
      </c>
      <c r="F2649" s="519"/>
      <c r="G2649" s="374" t="s">
        <v>19</v>
      </c>
      <c r="H2649" s="375">
        <v>1</v>
      </c>
      <c r="I2649" s="376">
        <v>1.57</v>
      </c>
      <c r="J2649" s="376">
        <v>1.57</v>
      </c>
    </row>
    <row r="2650" spans="1:10" ht="24" customHeight="1">
      <c r="A2650" s="372" t="s">
        <v>12662</v>
      </c>
      <c r="B2650" s="373" t="s">
        <v>13726</v>
      </c>
      <c r="C2650" s="372" t="s">
        <v>9</v>
      </c>
      <c r="D2650" s="372" t="s">
        <v>154</v>
      </c>
      <c r="E2650" s="519" t="s">
        <v>12661</v>
      </c>
      <c r="F2650" s="519"/>
      <c r="G2650" s="374" t="s">
        <v>19</v>
      </c>
      <c r="H2650" s="375">
        <v>1</v>
      </c>
      <c r="I2650" s="376">
        <v>11.16</v>
      </c>
      <c r="J2650" s="376">
        <v>11.16</v>
      </c>
    </row>
    <row r="2651" spans="1:10" ht="25.5">
      <c r="A2651" s="382"/>
      <c r="B2651" s="382"/>
      <c r="C2651" s="382"/>
      <c r="D2651" s="382"/>
      <c r="E2651" s="382" t="s">
        <v>12679</v>
      </c>
      <c r="F2651" s="383">
        <v>4.476801</v>
      </c>
      <c r="G2651" s="382" t="s">
        <v>12680</v>
      </c>
      <c r="H2651" s="383">
        <v>3.76</v>
      </c>
      <c r="I2651" s="382" t="s">
        <v>12681</v>
      </c>
      <c r="J2651" s="383">
        <v>8.24</v>
      </c>
    </row>
    <row r="2652" spans="1:10" ht="13.5" thickBot="1">
      <c r="A2652" s="382"/>
      <c r="B2652" s="382"/>
      <c r="C2652" s="382"/>
      <c r="D2652" s="382"/>
      <c r="E2652" s="382" t="s">
        <v>12682</v>
      </c>
      <c r="F2652" s="383">
        <v>3.64</v>
      </c>
      <c r="G2652" s="382"/>
      <c r="H2652" s="515" t="s">
        <v>12683</v>
      </c>
      <c r="I2652" s="515"/>
      <c r="J2652" s="383">
        <v>16.55</v>
      </c>
    </row>
    <row r="2653" spans="1:10" ht="0.95" customHeight="1" thickTop="1">
      <c r="A2653" s="384"/>
      <c r="B2653" s="384"/>
      <c r="C2653" s="384"/>
      <c r="D2653" s="384"/>
      <c r="E2653" s="384"/>
      <c r="F2653" s="384"/>
      <c r="G2653" s="384"/>
      <c r="H2653" s="384"/>
      <c r="I2653" s="384"/>
      <c r="J2653" s="384"/>
    </row>
    <row r="2654" spans="1:10" ht="18" customHeight="1">
      <c r="A2654" s="364"/>
      <c r="B2654" s="365" t="s">
        <v>12651</v>
      </c>
      <c r="C2654" s="364" t="s">
        <v>12652</v>
      </c>
      <c r="D2654" s="364" t="s">
        <v>12653</v>
      </c>
      <c r="E2654" s="516" t="s">
        <v>12654</v>
      </c>
      <c r="F2654" s="516"/>
      <c r="G2654" s="366" t="s">
        <v>12655</v>
      </c>
      <c r="H2654" s="365" t="s">
        <v>12656</v>
      </c>
      <c r="I2654" s="365" t="s">
        <v>12657</v>
      </c>
      <c r="J2654" s="365" t="s">
        <v>12658</v>
      </c>
    </row>
    <row r="2655" spans="1:10" ht="24" customHeight="1">
      <c r="A2655" s="367" t="s">
        <v>12659</v>
      </c>
      <c r="B2655" s="368" t="s">
        <v>12800</v>
      </c>
      <c r="C2655" s="367" t="s">
        <v>9</v>
      </c>
      <c r="D2655" s="367" t="s">
        <v>57</v>
      </c>
      <c r="E2655" s="517" t="s">
        <v>12730</v>
      </c>
      <c r="F2655" s="517"/>
      <c r="G2655" s="369" t="s">
        <v>32</v>
      </c>
      <c r="H2655" s="370">
        <v>1</v>
      </c>
      <c r="I2655" s="371">
        <v>14.87</v>
      </c>
      <c r="J2655" s="371">
        <v>14.87</v>
      </c>
    </row>
    <row r="2656" spans="1:10" ht="24" customHeight="1">
      <c r="A2656" s="372" t="s">
        <v>12662</v>
      </c>
      <c r="B2656" s="373" t="s">
        <v>13727</v>
      </c>
      <c r="C2656" s="372" t="s">
        <v>9</v>
      </c>
      <c r="D2656" s="372" t="s">
        <v>780</v>
      </c>
      <c r="E2656" s="519" t="s">
        <v>12730</v>
      </c>
      <c r="F2656" s="519"/>
      <c r="G2656" s="374" t="s">
        <v>19</v>
      </c>
      <c r="H2656" s="375">
        <v>1</v>
      </c>
      <c r="I2656" s="376">
        <v>1.96</v>
      </c>
      <c r="J2656" s="376">
        <v>1.96</v>
      </c>
    </row>
    <row r="2657" spans="1:10" ht="24" customHeight="1">
      <c r="A2657" s="372" t="s">
        <v>12662</v>
      </c>
      <c r="B2657" s="373" t="s">
        <v>13724</v>
      </c>
      <c r="C2657" s="372" t="s">
        <v>9</v>
      </c>
      <c r="D2657" s="372" t="s">
        <v>2630</v>
      </c>
      <c r="E2657" s="519" t="s">
        <v>12730</v>
      </c>
      <c r="F2657" s="519"/>
      <c r="G2657" s="374" t="s">
        <v>19</v>
      </c>
      <c r="H2657" s="375">
        <v>1</v>
      </c>
      <c r="I2657" s="376">
        <v>0.18</v>
      </c>
      <c r="J2657" s="376">
        <v>0.18</v>
      </c>
    </row>
    <row r="2658" spans="1:10" ht="24" customHeight="1">
      <c r="A2658" s="372" t="s">
        <v>12662</v>
      </c>
      <c r="B2658" s="373" t="s">
        <v>13725</v>
      </c>
      <c r="C2658" s="372" t="s">
        <v>9</v>
      </c>
      <c r="D2658" s="372" t="s">
        <v>2629</v>
      </c>
      <c r="E2658" s="519" t="s">
        <v>12730</v>
      </c>
      <c r="F2658" s="519"/>
      <c r="G2658" s="374" t="s">
        <v>19</v>
      </c>
      <c r="H2658" s="375">
        <v>1</v>
      </c>
      <c r="I2658" s="376">
        <v>1.57</v>
      </c>
      <c r="J2658" s="376">
        <v>1.57</v>
      </c>
    </row>
    <row r="2659" spans="1:10" ht="24" customHeight="1">
      <c r="A2659" s="372" t="s">
        <v>12662</v>
      </c>
      <c r="B2659" s="373" t="s">
        <v>13726</v>
      </c>
      <c r="C2659" s="372" t="s">
        <v>9</v>
      </c>
      <c r="D2659" s="372" t="s">
        <v>154</v>
      </c>
      <c r="E2659" s="519" t="s">
        <v>12661</v>
      </c>
      <c r="F2659" s="519"/>
      <c r="G2659" s="374" t="s">
        <v>19</v>
      </c>
      <c r="H2659" s="375">
        <v>1</v>
      </c>
      <c r="I2659" s="376">
        <v>11.16</v>
      </c>
      <c r="J2659" s="376">
        <v>11.16</v>
      </c>
    </row>
    <row r="2660" spans="1:10" ht="25.5">
      <c r="A2660" s="382"/>
      <c r="B2660" s="382"/>
      <c r="C2660" s="382"/>
      <c r="D2660" s="382"/>
      <c r="E2660" s="382" t="s">
        <v>12679</v>
      </c>
      <c r="F2660" s="383">
        <v>4.476801</v>
      </c>
      <c r="G2660" s="382" t="s">
        <v>12680</v>
      </c>
      <c r="H2660" s="383">
        <v>3.76</v>
      </c>
      <c r="I2660" s="382" t="s">
        <v>12681</v>
      </c>
      <c r="J2660" s="383">
        <v>8.24</v>
      </c>
    </row>
    <row r="2661" spans="1:10" ht="13.5" thickBot="1">
      <c r="A2661" s="382"/>
      <c r="B2661" s="382"/>
      <c r="C2661" s="382"/>
      <c r="D2661" s="382"/>
      <c r="E2661" s="382" t="s">
        <v>12682</v>
      </c>
      <c r="F2661" s="383">
        <v>4.1900000000000004</v>
      </c>
      <c r="G2661" s="382"/>
      <c r="H2661" s="515" t="s">
        <v>12683</v>
      </c>
      <c r="I2661" s="515"/>
      <c r="J2661" s="383">
        <v>19.059999999999999</v>
      </c>
    </row>
    <row r="2662" spans="1:10" ht="0.95" customHeight="1" thickTop="1">
      <c r="A2662" s="384"/>
      <c r="B2662" s="384"/>
      <c r="C2662" s="384"/>
      <c r="D2662" s="384"/>
      <c r="E2662" s="384"/>
      <c r="F2662" s="384"/>
      <c r="G2662" s="384"/>
      <c r="H2662" s="384"/>
      <c r="I2662" s="384"/>
      <c r="J2662" s="384"/>
    </row>
    <row r="2663" spans="1:10" ht="18" customHeight="1">
      <c r="A2663" s="364"/>
      <c r="B2663" s="365" t="s">
        <v>12651</v>
      </c>
      <c r="C2663" s="364" t="s">
        <v>12652</v>
      </c>
      <c r="D2663" s="364" t="s">
        <v>12653</v>
      </c>
      <c r="E2663" s="516" t="s">
        <v>12654</v>
      </c>
      <c r="F2663" s="516"/>
      <c r="G2663" s="366" t="s">
        <v>12655</v>
      </c>
      <c r="H2663" s="365" t="s">
        <v>12656</v>
      </c>
      <c r="I2663" s="365" t="s">
        <v>12657</v>
      </c>
      <c r="J2663" s="365" t="s">
        <v>12658</v>
      </c>
    </row>
    <row r="2664" spans="1:10" ht="24" customHeight="1">
      <c r="A2664" s="367" t="s">
        <v>12659</v>
      </c>
      <c r="B2664" s="368" t="s">
        <v>13725</v>
      </c>
      <c r="C2664" s="367" t="s">
        <v>9</v>
      </c>
      <c r="D2664" s="367" t="s">
        <v>2629</v>
      </c>
      <c r="E2664" s="517" t="s">
        <v>12730</v>
      </c>
      <c r="F2664" s="517"/>
      <c r="G2664" s="369" t="s">
        <v>19</v>
      </c>
      <c r="H2664" s="370">
        <v>1</v>
      </c>
      <c r="I2664" s="371">
        <v>1.57</v>
      </c>
      <c r="J2664" s="371">
        <v>1.57</v>
      </c>
    </row>
    <row r="2665" spans="1:10" ht="24" customHeight="1">
      <c r="A2665" s="377" t="s">
        <v>12664</v>
      </c>
      <c r="B2665" s="378" t="s">
        <v>13728</v>
      </c>
      <c r="C2665" s="377" t="s">
        <v>9</v>
      </c>
      <c r="D2665" s="377" t="s">
        <v>13729</v>
      </c>
      <c r="E2665" s="518" t="s">
        <v>12667</v>
      </c>
      <c r="F2665" s="518"/>
      <c r="G2665" s="379" t="s">
        <v>27</v>
      </c>
      <c r="H2665" s="380">
        <v>6.3999999999999997E-5</v>
      </c>
      <c r="I2665" s="381">
        <v>24554.35</v>
      </c>
      <c r="J2665" s="381">
        <v>1.57</v>
      </c>
    </row>
    <row r="2666" spans="1:10" ht="25.5">
      <c r="A2666" s="382"/>
      <c r="B2666" s="382"/>
      <c r="C2666" s="382"/>
      <c r="D2666" s="382"/>
      <c r="E2666" s="382" t="s">
        <v>12679</v>
      </c>
      <c r="F2666" s="383">
        <v>0</v>
      </c>
      <c r="G2666" s="382" t="s">
        <v>12680</v>
      </c>
      <c r="H2666" s="383">
        <v>0</v>
      </c>
      <c r="I2666" s="382" t="s">
        <v>12681</v>
      </c>
      <c r="J2666" s="383">
        <v>0</v>
      </c>
    </row>
    <row r="2667" spans="1:10" ht="13.5" thickBot="1">
      <c r="A2667" s="382"/>
      <c r="B2667" s="382"/>
      <c r="C2667" s="382"/>
      <c r="D2667" s="382"/>
      <c r="E2667" s="382" t="s">
        <v>12682</v>
      </c>
      <c r="F2667" s="383">
        <v>0.44</v>
      </c>
      <c r="G2667" s="382"/>
      <c r="H2667" s="515" t="s">
        <v>12683</v>
      </c>
      <c r="I2667" s="515"/>
      <c r="J2667" s="383">
        <v>2.0099999999999998</v>
      </c>
    </row>
    <row r="2668" spans="1:10" ht="0.95" customHeight="1" thickTop="1">
      <c r="A2668" s="384"/>
      <c r="B2668" s="384"/>
      <c r="C2668" s="384"/>
      <c r="D2668" s="384"/>
      <c r="E2668" s="384"/>
      <c r="F2668" s="384"/>
      <c r="G2668" s="384"/>
      <c r="H2668" s="384"/>
      <c r="I2668" s="384"/>
      <c r="J2668" s="384"/>
    </row>
    <row r="2669" spans="1:10" ht="18" customHeight="1">
      <c r="A2669" s="364"/>
      <c r="B2669" s="365" t="s">
        <v>12651</v>
      </c>
      <c r="C2669" s="364" t="s">
        <v>12652</v>
      </c>
      <c r="D2669" s="364" t="s">
        <v>12653</v>
      </c>
      <c r="E2669" s="516" t="s">
        <v>12654</v>
      </c>
      <c r="F2669" s="516"/>
      <c r="G2669" s="366" t="s">
        <v>12655</v>
      </c>
      <c r="H2669" s="365" t="s">
        <v>12656</v>
      </c>
      <c r="I2669" s="365" t="s">
        <v>12657</v>
      </c>
      <c r="J2669" s="365" t="s">
        <v>12658</v>
      </c>
    </row>
    <row r="2670" spans="1:10" ht="24" customHeight="1">
      <c r="A2670" s="367" t="s">
        <v>12659</v>
      </c>
      <c r="B2670" s="368" t="s">
        <v>13724</v>
      </c>
      <c r="C2670" s="367" t="s">
        <v>9</v>
      </c>
      <c r="D2670" s="367" t="s">
        <v>2630</v>
      </c>
      <c r="E2670" s="517" t="s">
        <v>12730</v>
      </c>
      <c r="F2670" s="517"/>
      <c r="G2670" s="369" t="s">
        <v>19</v>
      </c>
      <c r="H2670" s="370">
        <v>1</v>
      </c>
      <c r="I2670" s="371">
        <v>0.18</v>
      </c>
      <c r="J2670" s="371">
        <v>0.18</v>
      </c>
    </row>
    <row r="2671" spans="1:10" ht="24" customHeight="1">
      <c r="A2671" s="377" t="s">
        <v>12664</v>
      </c>
      <c r="B2671" s="378" t="s">
        <v>13728</v>
      </c>
      <c r="C2671" s="377" t="s">
        <v>9</v>
      </c>
      <c r="D2671" s="377" t="s">
        <v>13729</v>
      </c>
      <c r="E2671" s="518" t="s">
        <v>12667</v>
      </c>
      <c r="F2671" s="518"/>
      <c r="G2671" s="379" t="s">
        <v>27</v>
      </c>
      <c r="H2671" s="380">
        <v>7.6000000000000001E-6</v>
      </c>
      <c r="I2671" s="381">
        <v>24554.35</v>
      </c>
      <c r="J2671" s="381">
        <v>0.18</v>
      </c>
    </row>
    <row r="2672" spans="1:10" ht="25.5">
      <c r="A2672" s="382"/>
      <c r="B2672" s="382"/>
      <c r="C2672" s="382"/>
      <c r="D2672" s="382"/>
      <c r="E2672" s="382" t="s">
        <v>12679</v>
      </c>
      <c r="F2672" s="383">
        <v>0</v>
      </c>
      <c r="G2672" s="382" t="s">
        <v>12680</v>
      </c>
      <c r="H2672" s="383">
        <v>0</v>
      </c>
      <c r="I2672" s="382" t="s">
        <v>12681</v>
      </c>
      <c r="J2672" s="383">
        <v>0</v>
      </c>
    </row>
    <row r="2673" spans="1:10" ht="13.5" thickBot="1">
      <c r="A2673" s="382"/>
      <c r="B2673" s="382"/>
      <c r="C2673" s="382"/>
      <c r="D2673" s="382"/>
      <c r="E2673" s="382" t="s">
        <v>12682</v>
      </c>
      <c r="F2673" s="383">
        <v>0.05</v>
      </c>
      <c r="G2673" s="382"/>
      <c r="H2673" s="515" t="s">
        <v>12683</v>
      </c>
      <c r="I2673" s="515"/>
      <c r="J2673" s="383">
        <v>0.23</v>
      </c>
    </row>
    <row r="2674" spans="1:10" ht="0.95" customHeight="1" thickTop="1">
      <c r="A2674" s="384"/>
      <c r="B2674" s="384"/>
      <c r="C2674" s="384"/>
      <c r="D2674" s="384"/>
      <c r="E2674" s="384"/>
      <c r="F2674" s="384"/>
      <c r="G2674" s="384"/>
      <c r="H2674" s="384"/>
      <c r="I2674" s="384"/>
      <c r="J2674" s="384"/>
    </row>
    <row r="2675" spans="1:10" ht="18" customHeight="1">
      <c r="A2675" s="364"/>
      <c r="B2675" s="365" t="s">
        <v>12651</v>
      </c>
      <c r="C2675" s="364" t="s">
        <v>12652</v>
      </c>
      <c r="D2675" s="364" t="s">
        <v>12653</v>
      </c>
      <c r="E2675" s="516" t="s">
        <v>12654</v>
      </c>
      <c r="F2675" s="516"/>
      <c r="G2675" s="366" t="s">
        <v>12655</v>
      </c>
      <c r="H2675" s="365" t="s">
        <v>12656</v>
      </c>
      <c r="I2675" s="365" t="s">
        <v>12657</v>
      </c>
      <c r="J2675" s="365" t="s">
        <v>12658</v>
      </c>
    </row>
    <row r="2676" spans="1:10" ht="24" customHeight="1">
      <c r="A2676" s="367" t="s">
        <v>12659</v>
      </c>
      <c r="B2676" s="368" t="s">
        <v>13727</v>
      </c>
      <c r="C2676" s="367" t="s">
        <v>9</v>
      </c>
      <c r="D2676" s="367" t="s">
        <v>780</v>
      </c>
      <c r="E2676" s="517" t="s">
        <v>12730</v>
      </c>
      <c r="F2676" s="517"/>
      <c r="G2676" s="369" t="s">
        <v>19</v>
      </c>
      <c r="H2676" s="370">
        <v>1</v>
      </c>
      <c r="I2676" s="371">
        <v>1.96</v>
      </c>
      <c r="J2676" s="371">
        <v>1.96</v>
      </c>
    </row>
    <row r="2677" spans="1:10" ht="24" customHeight="1">
      <c r="A2677" s="377" t="s">
        <v>12664</v>
      </c>
      <c r="B2677" s="378" t="s">
        <v>13728</v>
      </c>
      <c r="C2677" s="377" t="s">
        <v>9</v>
      </c>
      <c r="D2677" s="377" t="s">
        <v>13729</v>
      </c>
      <c r="E2677" s="518" t="s">
        <v>12667</v>
      </c>
      <c r="F2677" s="518"/>
      <c r="G2677" s="379" t="s">
        <v>27</v>
      </c>
      <c r="H2677" s="380">
        <v>8.0000000000000007E-5</v>
      </c>
      <c r="I2677" s="381">
        <v>24554.35</v>
      </c>
      <c r="J2677" s="381">
        <v>1.96</v>
      </c>
    </row>
    <row r="2678" spans="1:10" ht="25.5">
      <c r="A2678" s="382"/>
      <c r="B2678" s="382"/>
      <c r="C2678" s="382"/>
      <c r="D2678" s="382"/>
      <c r="E2678" s="382" t="s">
        <v>12679</v>
      </c>
      <c r="F2678" s="383">
        <v>0</v>
      </c>
      <c r="G2678" s="382" t="s">
        <v>12680</v>
      </c>
      <c r="H2678" s="383">
        <v>0</v>
      </c>
      <c r="I2678" s="382" t="s">
        <v>12681</v>
      </c>
      <c r="J2678" s="383">
        <v>0</v>
      </c>
    </row>
    <row r="2679" spans="1:10" ht="13.5" thickBot="1">
      <c r="A2679" s="382"/>
      <c r="B2679" s="382"/>
      <c r="C2679" s="382"/>
      <c r="D2679" s="382"/>
      <c r="E2679" s="382" t="s">
        <v>12682</v>
      </c>
      <c r="F2679" s="383">
        <v>0.55000000000000004</v>
      </c>
      <c r="G2679" s="382"/>
      <c r="H2679" s="515" t="s">
        <v>12683</v>
      </c>
      <c r="I2679" s="515"/>
      <c r="J2679" s="383">
        <v>2.5099999999999998</v>
      </c>
    </row>
    <row r="2680" spans="1:10" ht="0.95" customHeight="1" thickTop="1">
      <c r="A2680" s="384"/>
      <c r="B2680" s="384"/>
      <c r="C2680" s="384"/>
      <c r="D2680" s="384"/>
      <c r="E2680" s="384"/>
      <c r="F2680" s="384"/>
      <c r="G2680" s="384"/>
      <c r="H2680" s="384"/>
      <c r="I2680" s="384"/>
      <c r="J2680" s="384"/>
    </row>
    <row r="2681" spans="1:10" ht="18" customHeight="1">
      <c r="A2681" s="364"/>
      <c r="B2681" s="365" t="s">
        <v>12651</v>
      </c>
      <c r="C2681" s="364" t="s">
        <v>12652</v>
      </c>
      <c r="D2681" s="364" t="s">
        <v>12653</v>
      </c>
      <c r="E2681" s="516" t="s">
        <v>12654</v>
      </c>
      <c r="F2681" s="516"/>
      <c r="G2681" s="366" t="s">
        <v>12655</v>
      </c>
      <c r="H2681" s="365" t="s">
        <v>12656</v>
      </c>
      <c r="I2681" s="365" t="s">
        <v>12657</v>
      </c>
      <c r="J2681" s="365" t="s">
        <v>12658</v>
      </c>
    </row>
    <row r="2682" spans="1:10" ht="24" customHeight="1">
      <c r="A2682" s="367" t="s">
        <v>12659</v>
      </c>
      <c r="B2682" s="368" t="s">
        <v>12808</v>
      </c>
      <c r="C2682" s="367" t="s">
        <v>9</v>
      </c>
      <c r="D2682" s="367" t="s">
        <v>138</v>
      </c>
      <c r="E2682" s="517" t="s">
        <v>12661</v>
      </c>
      <c r="F2682" s="517"/>
      <c r="G2682" s="369" t="s">
        <v>19</v>
      </c>
      <c r="H2682" s="370">
        <v>1</v>
      </c>
      <c r="I2682" s="371">
        <v>12.66</v>
      </c>
      <c r="J2682" s="371">
        <v>12.66</v>
      </c>
    </row>
    <row r="2683" spans="1:10" ht="24" customHeight="1">
      <c r="A2683" s="372" t="s">
        <v>12662</v>
      </c>
      <c r="B2683" s="373" t="s">
        <v>13613</v>
      </c>
      <c r="C2683" s="372" t="s">
        <v>9</v>
      </c>
      <c r="D2683" s="372" t="s">
        <v>2718</v>
      </c>
      <c r="E2683" s="519" t="s">
        <v>12661</v>
      </c>
      <c r="F2683" s="519"/>
      <c r="G2683" s="374" t="s">
        <v>19</v>
      </c>
      <c r="H2683" s="375">
        <v>1</v>
      </c>
      <c r="I2683" s="376">
        <v>7.0000000000000007E-2</v>
      </c>
      <c r="J2683" s="376">
        <v>7.0000000000000007E-2</v>
      </c>
    </row>
    <row r="2684" spans="1:10" ht="24" customHeight="1">
      <c r="A2684" s="377" t="s">
        <v>12664</v>
      </c>
      <c r="B2684" s="378" t="s">
        <v>12714</v>
      </c>
      <c r="C2684" s="377" t="s">
        <v>9</v>
      </c>
      <c r="D2684" s="377" t="s">
        <v>12715</v>
      </c>
      <c r="E2684" s="518" t="s">
        <v>12673</v>
      </c>
      <c r="F2684" s="518"/>
      <c r="G2684" s="379" t="s">
        <v>19</v>
      </c>
      <c r="H2684" s="380">
        <v>1</v>
      </c>
      <c r="I2684" s="381">
        <v>0.96</v>
      </c>
      <c r="J2684" s="381">
        <v>0.96</v>
      </c>
    </row>
    <row r="2685" spans="1:10" ht="24" customHeight="1">
      <c r="A2685" s="377" t="s">
        <v>12664</v>
      </c>
      <c r="B2685" s="378" t="s">
        <v>13730</v>
      </c>
      <c r="C2685" s="377" t="s">
        <v>9</v>
      </c>
      <c r="D2685" s="377" t="s">
        <v>13731</v>
      </c>
      <c r="E2685" s="518" t="s">
        <v>12667</v>
      </c>
      <c r="F2685" s="518"/>
      <c r="G2685" s="379" t="s">
        <v>19</v>
      </c>
      <c r="H2685" s="380">
        <v>1</v>
      </c>
      <c r="I2685" s="381">
        <v>0.63</v>
      </c>
      <c r="J2685" s="381">
        <v>0.63</v>
      </c>
    </row>
    <row r="2686" spans="1:10" ht="24" customHeight="1">
      <c r="A2686" s="377" t="s">
        <v>12664</v>
      </c>
      <c r="B2686" s="378" t="s">
        <v>12671</v>
      </c>
      <c r="C2686" s="377" t="s">
        <v>9</v>
      </c>
      <c r="D2686" s="377" t="s">
        <v>12672</v>
      </c>
      <c r="E2686" s="518" t="s">
        <v>12673</v>
      </c>
      <c r="F2686" s="518"/>
      <c r="G2686" s="379" t="s">
        <v>19</v>
      </c>
      <c r="H2686" s="380">
        <v>1</v>
      </c>
      <c r="I2686" s="381">
        <v>0.55000000000000004</v>
      </c>
      <c r="J2686" s="381">
        <v>0.55000000000000004</v>
      </c>
    </row>
    <row r="2687" spans="1:10" ht="24" customHeight="1">
      <c r="A2687" s="377" t="s">
        <v>12664</v>
      </c>
      <c r="B2687" s="378" t="s">
        <v>13732</v>
      </c>
      <c r="C2687" s="377" t="s">
        <v>9</v>
      </c>
      <c r="D2687" s="377" t="s">
        <v>13733</v>
      </c>
      <c r="E2687" s="518" t="s">
        <v>12667</v>
      </c>
      <c r="F2687" s="518"/>
      <c r="G2687" s="379" t="s">
        <v>19</v>
      </c>
      <c r="H2687" s="380">
        <v>1</v>
      </c>
      <c r="I2687" s="381">
        <v>0.01</v>
      </c>
      <c r="J2687" s="381">
        <v>0.01</v>
      </c>
    </row>
    <row r="2688" spans="1:10" ht="24" customHeight="1">
      <c r="A2688" s="377" t="s">
        <v>12664</v>
      </c>
      <c r="B2688" s="378" t="s">
        <v>13614</v>
      </c>
      <c r="C2688" s="377" t="s">
        <v>9</v>
      </c>
      <c r="D2688" s="377" t="s">
        <v>13615</v>
      </c>
      <c r="E2688" s="518" t="s">
        <v>12670</v>
      </c>
      <c r="F2688" s="518"/>
      <c r="G2688" s="379" t="s">
        <v>19</v>
      </c>
      <c r="H2688" s="380">
        <v>1</v>
      </c>
      <c r="I2688" s="381">
        <v>9.67</v>
      </c>
      <c r="J2688" s="381">
        <v>9.67</v>
      </c>
    </row>
    <row r="2689" spans="1:10" ht="24" customHeight="1">
      <c r="A2689" s="377" t="s">
        <v>12664</v>
      </c>
      <c r="B2689" s="378" t="s">
        <v>12676</v>
      </c>
      <c r="C2689" s="377" t="s">
        <v>9</v>
      </c>
      <c r="D2689" s="377" t="s">
        <v>12677</v>
      </c>
      <c r="E2689" s="518" t="s">
        <v>12678</v>
      </c>
      <c r="F2689" s="518"/>
      <c r="G2689" s="379" t="s">
        <v>19</v>
      </c>
      <c r="H2689" s="380">
        <v>1</v>
      </c>
      <c r="I2689" s="381">
        <v>0.06</v>
      </c>
      <c r="J2689" s="381">
        <v>0.06</v>
      </c>
    </row>
    <row r="2690" spans="1:10" ht="24" customHeight="1">
      <c r="A2690" s="377" t="s">
        <v>12664</v>
      </c>
      <c r="B2690" s="378" t="s">
        <v>12720</v>
      </c>
      <c r="C2690" s="377" t="s">
        <v>9</v>
      </c>
      <c r="D2690" s="377" t="s">
        <v>12721</v>
      </c>
      <c r="E2690" s="518" t="s">
        <v>12722</v>
      </c>
      <c r="F2690" s="518"/>
      <c r="G2690" s="379" t="s">
        <v>19</v>
      </c>
      <c r="H2690" s="380">
        <v>1</v>
      </c>
      <c r="I2690" s="381">
        <v>0.71</v>
      </c>
      <c r="J2690" s="381">
        <v>0.71</v>
      </c>
    </row>
    <row r="2691" spans="1:10" ht="25.5">
      <c r="A2691" s="382"/>
      <c r="B2691" s="382"/>
      <c r="C2691" s="382"/>
      <c r="D2691" s="382"/>
      <c r="E2691" s="382" t="s">
        <v>12679</v>
      </c>
      <c r="F2691" s="383">
        <v>5.2917527</v>
      </c>
      <c r="G2691" s="382" t="s">
        <v>12680</v>
      </c>
      <c r="H2691" s="383">
        <v>4.45</v>
      </c>
      <c r="I2691" s="382" t="s">
        <v>12681</v>
      </c>
      <c r="J2691" s="383">
        <v>9.74</v>
      </c>
    </row>
    <row r="2692" spans="1:10" ht="13.5" thickBot="1">
      <c r="A2692" s="382"/>
      <c r="B2692" s="382"/>
      <c r="C2692" s="382"/>
      <c r="D2692" s="382"/>
      <c r="E2692" s="382" t="s">
        <v>12682</v>
      </c>
      <c r="F2692" s="383">
        <v>3.57</v>
      </c>
      <c r="G2692" s="382"/>
      <c r="H2692" s="515" t="s">
        <v>12683</v>
      </c>
      <c r="I2692" s="515"/>
      <c r="J2692" s="383">
        <v>16.23</v>
      </c>
    </row>
    <row r="2693" spans="1:10" ht="0.95" customHeight="1" thickTop="1">
      <c r="A2693" s="384"/>
      <c r="B2693" s="384"/>
      <c r="C2693" s="384"/>
      <c r="D2693" s="384"/>
      <c r="E2693" s="384"/>
      <c r="F2693" s="384"/>
      <c r="G2693" s="384"/>
      <c r="H2693" s="384"/>
      <c r="I2693" s="384"/>
      <c r="J2693" s="384"/>
    </row>
    <row r="2694" spans="1:10" ht="18" customHeight="1">
      <c r="A2694" s="364"/>
      <c r="B2694" s="365" t="s">
        <v>12651</v>
      </c>
      <c r="C2694" s="364" t="s">
        <v>12652</v>
      </c>
      <c r="D2694" s="364" t="s">
        <v>12653</v>
      </c>
      <c r="E2694" s="516" t="s">
        <v>12654</v>
      </c>
      <c r="F2694" s="516"/>
      <c r="G2694" s="366" t="s">
        <v>12655</v>
      </c>
      <c r="H2694" s="365" t="s">
        <v>12656</v>
      </c>
      <c r="I2694" s="365" t="s">
        <v>12657</v>
      </c>
      <c r="J2694" s="365" t="s">
        <v>12658</v>
      </c>
    </row>
    <row r="2695" spans="1:10" ht="24" customHeight="1">
      <c r="A2695" s="367" t="s">
        <v>12659</v>
      </c>
      <c r="B2695" s="368" t="s">
        <v>13540</v>
      </c>
      <c r="C2695" s="367" t="s">
        <v>9</v>
      </c>
      <c r="D2695" s="367" t="s">
        <v>140</v>
      </c>
      <c r="E2695" s="517" t="s">
        <v>12661</v>
      </c>
      <c r="F2695" s="517"/>
      <c r="G2695" s="369" t="s">
        <v>19</v>
      </c>
      <c r="H2695" s="370">
        <v>1</v>
      </c>
      <c r="I2695" s="371">
        <v>13.54</v>
      </c>
      <c r="J2695" s="371">
        <v>13.54</v>
      </c>
    </row>
    <row r="2696" spans="1:10" ht="24" customHeight="1">
      <c r="A2696" s="372" t="s">
        <v>12662</v>
      </c>
      <c r="B2696" s="373" t="s">
        <v>13616</v>
      </c>
      <c r="C2696" s="372" t="s">
        <v>9</v>
      </c>
      <c r="D2696" s="372" t="s">
        <v>2720</v>
      </c>
      <c r="E2696" s="519" t="s">
        <v>12661</v>
      </c>
      <c r="F2696" s="519"/>
      <c r="G2696" s="374" t="s">
        <v>19</v>
      </c>
      <c r="H2696" s="375">
        <v>1</v>
      </c>
      <c r="I2696" s="376">
        <v>0.03</v>
      </c>
      <c r="J2696" s="376">
        <v>0.03</v>
      </c>
    </row>
    <row r="2697" spans="1:10" ht="24" customHeight="1">
      <c r="A2697" s="377" t="s">
        <v>12664</v>
      </c>
      <c r="B2697" s="378" t="s">
        <v>12714</v>
      </c>
      <c r="C2697" s="377" t="s">
        <v>9</v>
      </c>
      <c r="D2697" s="377" t="s">
        <v>12715</v>
      </c>
      <c r="E2697" s="518" t="s">
        <v>12673</v>
      </c>
      <c r="F2697" s="518"/>
      <c r="G2697" s="379" t="s">
        <v>19</v>
      </c>
      <c r="H2697" s="380">
        <v>1</v>
      </c>
      <c r="I2697" s="381">
        <v>0.96</v>
      </c>
      <c r="J2697" s="381">
        <v>0.96</v>
      </c>
    </row>
    <row r="2698" spans="1:10" ht="24" customHeight="1">
      <c r="A2698" s="377" t="s">
        <v>12664</v>
      </c>
      <c r="B2698" s="378" t="s">
        <v>13730</v>
      </c>
      <c r="C2698" s="377" t="s">
        <v>9</v>
      </c>
      <c r="D2698" s="377" t="s">
        <v>13731</v>
      </c>
      <c r="E2698" s="518" t="s">
        <v>12667</v>
      </c>
      <c r="F2698" s="518"/>
      <c r="G2698" s="379" t="s">
        <v>19</v>
      </c>
      <c r="H2698" s="380">
        <v>1</v>
      </c>
      <c r="I2698" s="381">
        <v>0.63</v>
      </c>
      <c r="J2698" s="381">
        <v>0.63</v>
      </c>
    </row>
    <row r="2699" spans="1:10" ht="24" customHeight="1">
      <c r="A2699" s="377" t="s">
        <v>12664</v>
      </c>
      <c r="B2699" s="378" t="s">
        <v>12671</v>
      </c>
      <c r="C2699" s="377" t="s">
        <v>9</v>
      </c>
      <c r="D2699" s="377" t="s">
        <v>12672</v>
      </c>
      <c r="E2699" s="518" t="s">
        <v>12673</v>
      </c>
      <c r="F2699" s="518"/>
      <c r="G2699" s="379" t="s">
        <v>19</v>
      </c>
      <c r="H2699" s="380">
        <v>1</v>
      </c>
      <c r="I2699" s="381">
        <v>0.55000000000000004</v>
      </c>
      <c r="J2699" s="381">
        <v>0.55000000000000004</v>
      </c>
    </row>
    <row r="2700" spans="1:10" ht="24" customHeight="1">
      <c r="A2700" s="377" t="s">
        <v>12664</v>
      </c>
      <c r="B2700" s="378" t="s">
        <v>13732</v>
      </c>
      <c r="C2700" s="377" t="s">
        <v>9</v>
      </c>
      <c r="D2700" s="377" t="s">
        <v>13733</v>
      </c>
      <c r="E2700" s="518" t="s">
        <v>12667</v>
      </c>
      <c r="F2700" s="518"/>
      <c r="G2700" s="379" t="s">
        <v>19</v>
      </c>
      <c r="H2700" s="380">
        <v>1</v>
      </c>
      <c r="I2700" s="381">
        <v>0.01</v>
      </c>
      <c r="J2700" s="381">
        <v>0.01</v>
      </c>
    </row>
    <row r="2701" spans="1:10" ht="24" customHeight="1">
      <c r="A2701" s="377" t="s">
        <v>12664</v>
      </c>
      <c r="B2701" s="378" t="s">
        <v>13617</v>
      </c>
      <c r="C2701" s="377" t="s">
        <v>9</v>
      </c>
      <c r="D2701" s="377" t="s">
        <v>13618</v>
      </c>
      <c r="E2701" s="518" t="s">
        <v>12670</v>
      </c>
      <c r="F2701" s="518"/>
      <c r="G2701" s="379" t="s">
        <v>19</v>
      </c>
      <c r="H2701" s="380">
        <v>1</v>
      </c>
      <c r="I2701" s="381">
        <v>10.59</v>
      </c>
      <c r="J2701" s="381">
        <v>10.59</v>
      </c>
    </row>
    <row r="2702" spans="1:10" ht="24" customHeight="1">
      <c r="A2702" s="377" t="s">
        <v>12664</v>
      </c>
      <c r="B2702" s="378" t="s">
        <v>12676</v>
      </c>
      <c r="C2702" s="377" t="s">
        <v>9</v>
      </c>
      <c r="D2702" s="377" t="s">
        <v>12677</v>
      </c>
      <c r="E2702" s="518" t="s">
        <v>12678</v>
      </c>
      <c r="F2702" s="518"/>
      <c r="G2702" s="379" t="s">
        <v>19</v>
      </c>
      <c r="H2702" s="380">
        <v>1</v>
      </c>
      <c r="I2702" s="381">
        <v>0.06</v>
      </c>
      <c r="J2702" s="381">
        <v>0.06</v>
      </c>
    </row>
    <row r="2703" spans="1:10" ht="24" customHeight="1">
      <c r="A2703" s="377" t="s">
        <v>12664</v>
      </c>
      <c r="B2703" s="378" t="s">
        <v>12720</v>
      </c>
      <c r="C2703" s="377" t="s">
        <v>9</v>
      </c>
      <c r="D2703" s="377" t="s">
        <v>12721</v>
      </c>
      <c r="E2703" s="518" t="s">
        <v>12722</v>
      </c>
      <c r="F2703" s="518"/>
      <c r="G2703" s="379" t="s">
        <v>19</v>
      </c>
      <c r="H2703" s="380">
        <v>1</v>
      </c>
      <c r="I2703" s="381">
        <v>0.71</v>
      </c>
      <c r="J2703" s="381">
        <v>0.71</v>
      </c>
    </row>
    <row r="2704" spans="1:10" ht="25.5">
      <c r="A2704" s="382"/>
      <c r="B2704" s="382"/>
      <c r="C2704" s="382"/>
      <c r="D2704" s="382"/>
      <c r="E2704" s="382" t="s">
        <v>12679</v>
      </c>
      <c r="F2704" s="383">
        <v>5.7698577000000002</v>
      </c>
      <c r="G2704" s="382" t="s">
        <v>12680</v>
      </c>
      <c r="H2704" s="383">
        <v>4.8499999999999996</v>
      </c>
      <c r="I2704" s="382" t="s">
        <v>12681</v>
      </c>
      <c r="J2704" s="383">
        <v>10.62</v>
      </c>
    </row>
    <row r="2705" spans="1:10" ht="13.5" thickBot="1">
      <c r="A2705" s="382"/>
      <c r="B2705" s="382"/>
      <c r="C2705" s="382"/>
      <c r="D2705" s="382"/>
      <c r="E2705" s="382" t="s">
        <v>12682</v>
      </c>
      <c r="F2705" s="383">
        <v>3.82</v>
      </c>
      <c r="G2705" s="382"/>
      <c r="H2705" s="515" t="s">
        <v>12683</v>
      </c>
      <c r="I2705" s="515"/>
      <c r="J2705" s="383">
        <v>17.36</v>
      </c>
    </row>
    <row r="2706" spans="1:10" ht="0.95" customHeight="1" thickTop="1">
      <c r="A2706" s="384"/>
      <c r="B2706" s="384"/>
      <c r="C2706" s="384"/>
      <c r="D2706" s="384"/>
      <c r="E2706" s="384"/>
      <c r="F2706" s="384"/>
      <c r="G2706" s="384"/>
      <c r="H2706" s="384"/>
      <c r="I2706" s="384"/>
      <c r="J2706" s="384"/>
    </row>
    <row r="2707" spans="1:10" ht="18" customHeight="1">
      <c r="A2707" s="364"/>
      <c r="B2707" s="365" t="s">
        <v>12651</v>
      </c>
      <c r="C2707" s="364" t="s">
        <v>12652</v>
      </c>
      <c r="D2707" s="364" t="s">
        <v>12653</v>
      </c>
      <c r="E2707" s="516" t="s">
        <v>12654</v>
      </c>
      <c r="F2707" s="516"/>
      <c r="G2707" s="366" t="s">
        <v>12655</v>
      </c>
      <c r="H2707" s="365" t="s">
        <v>12656</v>
      </c>
      <c r="I2707" s="365" t="s">
        <v>12657</v>
      </c>
      <c r="J2707" s="365" t="s">
        <v>12658</v>
      </c>
    </row>
    <row r="2708" spans="1:10" ht="24" customHeight="1">
      <c r="A2708" s="367" t="s">
        <v>12659</v>
      </c>
      <c r="B2708" s="368" t="s">
        <v>13552</v>
      </c>
      <c r="C2708" s="367" t="s">
        <v>9</v>
      </c>
      <c r="D2708" s="367" t="s">
        <v>141</v>
      </c>
      <c r="E2708" s="517" t="s">
        <v>12661</v>
      </c>
      <c r="F2708" s="517"/>
      <c r="G2708" s="369" t="s">
        <v>19</v>
      </c>
      <c r="H2708" s="370">
        <v>1</v>
      </c>
      <c r="I2708" s="371">
        <v>14.19</v>
      </c>
      <c r="J2708" s="371">
        <v>14.19</v>
      </c>
    </row>
    <row r="2709" spans="1:10" ht="24" customHeight="1">
      <c r="A2709" s="372" t="s">
        <v>12662</v>
      </c>
      <c r="B2709" s="373" t="s">
        <v>13619</v>
      </c>
      <c r="C2709" s="372" t="s">
        <v>9</v>
      </c>
      <c r="D2709" s="372" t="s">
        <v>2721</v>
      </c>
      <c r="E2709" s="519" t="s">
        <v>12661</v>
      </c>
      <c r="F2709" s="519"/>
      <c r="G2709" s="374" t="s">
        <v>19</v>
      </c>
      <c r="H2709" s="375">
        <v>1</v>
      </c>
      <c r="I2709" s="376">
        <v>0.04</v>
      </c>
      <c r="J2709" s="376">
        <v>0.04</v>
      </c>
    </row>
    <row r="2710" spans="1:10" ht="24" customHeight="1">
      <c r="A2710" s="377" t="s">
        <v>12664</v>
      </c>
      <c r="B2710" s="378" t="s">
        <v>12714</v>
      </c>
      <c r="C2710" s="377" t="s">
        <v>9</v>
      </c>
      <c r="D2710" s="377" t="s">
        <v>12715</v>
      </c>
      <c r="E2710" s="518" t="s">
        <v>12673</v>
      </c>
      <c r="F2710" s="518"/>
      <c r="G2710" s="379" t="s">
        <v>19</v>
      </c>
      <c r="H2710" s="380">
        <v>1</v>
      </c>
      <c r="I2710" s="381">
        <v>0.96</v>
      </c>
      <c r="J2710" s="381">
        <v>0.96</v>
      </c>
    </row>
    <row r="2711" spans="1:10" ht="24" customHeight="1">
      <c r="A2711" s="377" t="s">
        <v>12664</v>
      </c>
      <c r="B2711" s="378" t="s">
        <v>13730</v>
      </c>
      <c r="C2711" s="377" t="s">
        <v>9</v>
      </c>
      <c r="D2711" s="377" t="s">
        <v>13731</v>
      </c>
      <c r="E2711" s="518" t="s">
        <v>12667</v>
      </c>
      <c r="F2711" s="518"/>
      <c r="G2711" s="379" t="s">
        <v>19</v>
      </c>
      <c r="H2711" s="380">
        <v>1</v>
      </c>
      <c r="I2711" s="381">
        <v>0.63</v>
      </c>
      <c r="J2711" s="381">
        <v>0.63</v>
      </c>
    </row>
    <row r="2712" spans="1:10" ht="24" customHeight="1">
      <c r="A2712" s="377" t="s">
        <v>12664</v>
      </c>
      <c r="B2712" s="378" t="s">
        <v>12671</v>
      </c>
      <c r="C2712" s="377" t="s">
        <v>9</v>
      </c>
      <c r="D2712" s="377" t="s">
        <v>12672</v>
      </c>
      <c r="E2712" s="518" t="s">
        <v>12673</v>
      </c>
      <c r="F2712" s="518"/>
      <c r="G2712" s="379" t="s">
        <v>19</v>
      </c>
      <c r="H2712" s="380">
        <v>1</v>
      </c>
      <c r="I2712" s="381">
        <v>0.55000000000000004</v>
      </c>
      <c r="J2712" s="381">
        <v>0.55000000000000004</v>
      </c>
    </row>
    <row r="2713" spans="1:10" ht="24" customHeight="1">
      <c r="A2713" s="377" t="s">
        <v>12664</v>
      </c>
      <c r="B2713" s="378" t="s">
        <v>13732</v>
      </c>
      <c r="C2713" s="377" t="s">
        <v>9</v>
      </c>
      <c r="D2713" s="377" t="s">
        <v>13733</v>
      </c>
      <c r="E2713" s="518" t="s">
        <v>12667</v>
      </c>
      <c r="F2713" s="518"/>
      <c r="G2713" s="379" t="s">
        <v>19</v>
      </c>
      <c r="H2713" s="380">
        <v>1</v>
      </c>
      <c r="I2713" s="381">
        <v>0.01</v>
      </c>
      <c r="J2713" s="381">
        <v>0.01</v>
      </c>
    </row>
    <row r="2714" spans="1:10" ht="24" customHeight="1">
      <c r="A2714" s="377" t="s">
        <v>12664</v>
      </c>
      <c r="B2714" s="378" t="s">
        <v>13620</v>
      </c>
      <c r="C2714" s="377" t="s">
        <v>9</v>
      </c>
      <c r="D2714" s="377" t="s">
        <v>13621</v>
      </c>
      <c r="E2714" s="518" t="s">
        <v>12670</v>
      </c>
      <c r="F2714" s="518"/>
      <c r="G2714" s="379" t="s">
        <v>19</v>
      </c>
      <c r="H2714" s="380">
        <v>1</v>
      </c>
      <c r="I2714" s="381">
        <v>11.23</v>
      </c>
      <c r="J2714" s="381">
        <v>11.23</v>
      </c>
    </row>
    <row r="2715" spans="1:10" ht="24" customHeight="1">
      <c r="A2715" s="377" t="s">
        <v>12664</v>
      </c>
      <c r="B2715" s="378" t="s">
        <v>12676</v>
      </c>
      <c r="C2715" s="377" t="s">
        <v>9</v>
      </c>
      <c r="D2715" s="377" t="s">
        <v>12677</v>
      </c>
      <c r="E2715" s="518" t="s">
        <v>12678</v>
      </c>
      <c r="F2715" s="518"/>
      <c r="G2715" s="379" t="s">
        <v>19</v>
      </c>
      <c r="H2715" s="380">
        <v>1</v>
      </c>
      <c r="I2715" s="381">
        <v>0.06</v>
      </c>
      <c r="J2715" s="381">
        <v>0.06</v>
      </c>
    </row>
    <row r="2716" spans="1:10" ht="24" customHeight="1">
      <c r="A2716" s="377" t="s">
        <v>12664</v>
      </c>
      <c r="B2716" s="378" t="s">
        <v>12720</v>
      </c>
      <c r="C2716" s="377" t="s">
        <v>9</v>
      </c>
      <c r="D2716" s="377" t="s">
        <v>12721</v>
      </c>
      <c r="E2716" s="518" t="s">
        <v>12722</v>
      </c>
      <c r="F2716" s="518"/>
      <c r="G2716" s="379" t="s">
        <v>19</v>
      </c>
      <c r="H2716" s="380">
        <v>1</v>
      </c>
      <c r="I2716" s="381">
        <v>0.71</v>
      </c>
      <c r="J2716" s="381">
        <v>0.71</v>
      </c>
    </row>
    <row r="2717" spans="1:10" ht="25.5">
      <c r="A2717" s="382"/>
      <c r="B2717" s="382"/>
      <c r="C2717" s="382"/>
      <c r="D2717" s="382"/>
      <c r="E2717" s="382" t="s">
        <v>12679</v>
      </c>
      <c r="F2717" s="383">
        <v>6.1230034</v>
      </c>
      <c r="G2717" s="382" t="s">
        <v>12680</v>
      </c>
      <c r="H2717" s="383">
        <v>5.15</v>
      </c>
      <c r="I2717" s="382" t="s">
        <v>12681</v>
      </c>
      <c r="J2717" s="383">
        <v>11.27</v>
      </c>
    </row>
    <row r="2718" spans="1:10" ht="13.5" thickBot="1">
      <c r="A2718" s="382"/>
      <c r="B2718" s="382"/>
      <c r="C2718" s="382"/>
      <c r="D2718" s="382"/>
      <c r="E2718" s="382" t="s">
        <v>12682</v>
      </c>
      <c r="F2718" s="383">
        <v>4</v>
      </c>
      <c r="G2718" s="382"/>
      <c r="H2718" s="515" t="s">
        <v>12683</v>
      </c>
      <c r="I2718" s="515"/>
      <c r="J2718" s="383">
        <v>18.190000000000001</v>
      </c>
    </row>
    <row r="2719" spans="1:10" ht="0.95" customHeight="1" thickTop="1">
      <c r="A2719" s="384"/>
      <c r="B2719" s="384"/>
      <c r="C2719" s="384"/>
      <c r="D2719" s="384"/>
      <c r="E2719" s="384"/>
      <c r="F2719" s="384"/>
      <c r="G2719" s="384"/>
      <c r="H2719" s="384"/>
      <c r="I2719" s="384"/>
      <c r="J2719" s="384"/>
    </row>
    <row r="2720" spans="1:10" ht="18" customHeight="1">
      <c r="A2720" s="364"/>
      <c r="B2720" s="365" t="s">
        <v>12651</v>
      </c>
      <c r="C2720" s="364" t="s">
        <v>12652</v>
      </c>
      <c r="D2720" s="364" t="s">
        <v>12653</v>
      </c>
      <c r="E2720" s="516" t="s">
        <v>12654</v>
      </c>
      <c r="F2720" s="516"/>
      <c r="G2720" s="366" t="s">
        <v>12655</v>
      </c>
      <c r="H2720" s="365" t="s">
        <v>12656</v>
      </c>
      <c r="I2720" s="365" t="s">
        <v>12657</v>
      </c>
      <c r="J2720" s="365" t="s">
        <v>12658</v>
      </c>
    </row>
    <row r="2721" spans="1:10" ht="24" customHeight="1">
      <c r="A2721" s="367" t="s">
        <v>12659</v>
      </c>
      <c r="B2721" s="368" t="s">
        <v>13697</v>
      </c>
      <c r="C2721" s="367" t="s">
        <v>9</v>
      </c>
      <c r="D2721" s="367" t="s">
        <v>145</v>
      </c>
      <c r="E2721" s="517" t="s">
        <v>12661</v>
      </c>
      <c r="F2721" s="517"/>
      <c r="G2721" s="369" t="s">
        <v>19</v>
      </c>
      <c r="H2721" s="370">
        <v>1</v>
      </c>
      <c r="I2721" s="371">
        <v>16.22</v>
      </c>
      <c r="J2721" s="371">
        <v>16.22</v>
      </c>
    </row>
    <row r="2722" spans="1:10" ht="24" customHeight="1">
      <c r="A2722" s="372" t="s">
        <v>12662</v>
      </c>
      <c r="B2722" s="373" t="s">
        <v>13622</v>
      </c>
      <c r="C2722" s="372" t="s">
        <v>9</v>
      </c>
      <c r="D2722" s="372" t="s">
        <v>2725</v>
      </c>
      <c r="E2722" s="519" t="s">
        <v>12661</v>
      </c>
      <c r="F2722" s="519"/>
      <c r="G2722" s="374" t="s">
        <v>19</v>
      </c>
      <c r="H2722" s="375">
        <v>1</v>
      </c>
      <c r="I2722" s="376">
        <v>0.15</v>
      </c>
      <c r="J2722" s="376">
        <v>0.15</v>
      </c>
    </row>
    <row r="2723" spans="1:10" ht="24" customHeight="1">
      <c r="A2723" s="377" t="s">
        <v>12664</v>
      </c>
      <c r="B2723" s="378" t="s">
        <v>12714</v>
      </c>
      <c r="C2723" s="377" t="s">
        <v>9</v>
      </c>
      <c r="D2723" s="377" t="s">
        <v>12715</v>
      </c>
      <c r="E2723" s="518" t="s">
        <v>12673</v>
      </c>
      <c r="F2723" s="518"/>
      <c r="G2723" s="379" t="s">
        <v>19</v>
      </c>
      <c r="H2723" s="380">
        <v>1</v>
      </c>
      <c r="I2723" s="381">
        <v>0.96</v>
      </c>
      <c r="J2723" s="381">
        <v>0.96</v>
      </c>
    </row>
    <row r="2724" spans="1:10" ht="24" customHeight="1">
      <c r="A2724" s="377" t="s">
        <v>12664</v>
      </c>
      <c r="B2724" s="378" t="s">
        <v>13730</v>
      </c>
      <c r="C2724" s="377" t="s">
        <v>9</v>
      </c>
      <c r="D2724" s="377" t="s">
        <v>13731</v>
      </c>
      <c r="E2724" s="518" t="s">
        <v>12667</v>
      </c>
      <c r="F2724" s="518"/>
      <c r="G2724" s="379" t="s">
        <v>19</v>
      </c>
      <c r="H2724" s="380">
        <v>1</v>
      </c>
      <c r="I2724" s="381">
        <v>0.63</v>
      </c>
      <c r="J2724" s="381">
        <v>0.63</v>
      </c>
    </row>
    <row r="2725" spans="1:10" ht="24" customHeight="1">
      <c r="A2725" s="377" t="s">
        <v>12664</v>
      </c>
      <c r="B2725" s="378" t="s">
        <v>12671</v>
      </c>
      <c r="C2725" s="377" t="s">
        <v>9</v>
      </c>
      <c r="D2725" s="377" t="s">
        <v>12672</v>
      </c>
      <c r="E2725" s="518" t="s">
        <v>12673</v>
      </c>
      <c r="F2725" s="518"/>
      <c r="G2725" s="379" t="s">
        <v>19</v>
      </c>
      <c r="H2725" s="380">
        <v>1</v>
      </c>
      <c r="I2725" s="381">
        <v>0.55000000000000004</v>
      </c>
      <c r="J2725" s="381">
        <v>0.55000000000000004</v>
      </c>
    </row>
    <row r="2726" spans="1:10" ht="24" customHeight="1">
      <c r="A2726" s="377" t="s">
        <v>12664</v>
      </c>
      <c r="B2726" s="378" t="s">
        <v>13732</v>
      </c>
      <c r="C2726" s="377" t="s">
        <v>9</v>
      </c>
      <c r="D2726" s="377" t="s">
        <v>13733</v>
      </c>
      <c r="E2726" s="518" t="s">
        <v>12667</v>
      </c>
      <c r="F2726" s="518"/>
      <c r="G2726" s="379" t="s">
        <v>19</v>
      </c>
      <c r="H2726" s="380">
        <v>1</v>
      </c>
      <c r="I2726" s="381">
        <v>0.01</v>
      </c>
      <c r="J2726" s="381">
        <v>0.01</v>
      </c>
    </row>
    <row r="2727" spans="1:10" ht="24" customHeight="1">
      <c r="A2727" s="377" t="s">
        <v>12664</v>
      </c>
      <c r="B2727" s="378" t="s">
        <v>13623</v>
      </c>
      <c r="C2727" s="377" t="s">
        <v>9</v>
      </c>
      <c r="D2727" s="377" t="s">
        <v>13624</v>
      </c>
      <c r="E2727" s="518" t="s">
        <v>12670</v>
      </c>
      <c r="F2727" s="518"/>
      <c r="G2727" s="379" t="s">
        <v>19</v>
      </c>
      <c r="H2727" s="380">
        <v>1</v>
      </c>
      <c r="I2727" s="381">
        <v>13.15</v>
      </c>
      <c r="J2727" s="381">
        <v>13.15</v>
      </c>
    </row>
    <row r="2728" spans="1:10" ht="24" customHeight="1">
      <c r="A2728" s="377" t="s">
        <v>12664</v>
      </c>
      <c r="B2728" s="378" t="s">
        <v>12676</v>
      </c>
      <c r="C2728" s="377" t="s">
        <v>9</v>
      </c>
      <c r="D2728" s="377" t="s">
        <v>12677</v>
      </c>
      <c r="E2728" s="518" t="s">
        <v>12678</v>
      </c>
      <c r="F2728" s="518"/>
      <c r="G2728" s="379" t="s">
        <v>19</v>
      </c>
      <c r="H2728" s="380">
        <v>1</v>
      </c>
      <c r="I2728" s="381">
        <v>0.06</v>
      </c>
      <c r="J2728" s="381">
        <v>0.06</v>
      </c>
    </row>
    <row r="2729" spans="1:10" ht="24" customHeight="1">
      <c r="A2729" s="377" t="s">
        <v>12664</v>
      </c>
      <c r="B2729" s="378" t="s">
        <v>12720</v>
      </c>
      <c r="C2729" s="377" t="s">
        <v>9</v>
      </c>
      <c r="D2729" s="377" t="s">
        <v>12721</v>
      </c>
      <c r="E2729" s="518" t="s">
        <v>12722</v>
      </c>
      <c r="F2729" s="518"/>
      <c r="G2729" s="379" t="s">
        <v>19</v>
      </c>
      <c r="H2729" s="380">
        <v>1</v>
      </c>
      <c r="I2729" s="381">
        <v>0.71</v>
      </c>
      <c r="J2729" s="381">
        <v>0.71</v>
      </c>
    </row>
    <row r="2730" spans="1:10" ht="25.5">
      <c r="A2730" s="382"/>
      <c r="B2730" s="382"/>
      <c r="C2730" s="382"/>
      <c r="D2730" s="382"/>
      <c r="E2730" s="382" t="s">
        <v>12679</v>
      </c>
      <c r="F2730" s="383">
        <v>7.2259045999999998</v>
      </c>
      <c r="G2730" s="382" t="s">
        <v>12680</v>
      </c>
      <c r="H2730" s="383">
        <v>6.07</v>
      </c>
      <c r="I2730" s="382" t="s">
        <v>12681</v>
      </c>
      <c r="J2730" s="383">
        <v>13.3</v>
      </c>
    </row>
    <row r="2731" spans="1:10" ht="13.5" thickBot="1">
      <c r="A2731" s="382"/>
      <c r="B2731" s="382"/>
      <c r="C2731" s="382"/>
      <c r="D2731" s="382"/>
      <c r="E2731" s="382" t="s">
        <v>12682</v>
      </c>
      <c r="F2731" s="383">
        <v>4.58</v>
      </c>
      <c r="G2731" s="382"/>
      <c r="H2731" s="515" t="s">
        <v>12683</v>
      </c>
      <c r="I2731" s="515"/>
      <c r="J2731" s="383">
        <v>20.8</v>
      </c>
    </row>
    <row r="2732" spans="1:10" ht="0.95" customHeight="1" thickTop="1">
      <c r="A2732" s="384"/>
      <c r="B2732" s="384"/>
      <c r="C2732" s="384"/>
      <c r="D2732" s="384"/>
      <c r="E2732" s="384"/>
      <c r="F2732" s="384"/>
      <c r="G2732" s="384"/>
      <c r="H2732" s="384"/>
      <c r="I2732" s="384"/>
      <c r="J2732" s="384"/>
    </row>
    <row r="2733" spans="1:10" ht="18" customHeight="1">
      <c r="A2733" s="364"/>
      <c r="B2733" s="365" t="s">
        <v>12651</v>
      </c>
      <c r="C2733" s="364" t="s">
        <v>12652</v>
      </c>
      <c r="D2733" s="364" t="s">
        <v>12653</v>
      </c>
      <c r="E2733" s="516" t="s">
        <v>12654</v>
      </c>
      <c r="F2733" s="516"/>
      <c r="G2733" s="366" t="s">
        <v>12655</v>
      </c>
      <c r="H2733" s="365" t="s">
        <v>12656</v>
      </c>
      <c r="I2733" s="365" t="s">
        <v>12657</v>
      </c>
      <c r="J2733" s="365" t="s">
        <v>12658</v>
      </c>
    </row>
    <row r="2734" spans="1:10" ht="24" customHeight="1">
      <c r="A2734" s="367" t="s">
        <v>12659</v>
      </c>
      <c r="B2734" s="368" t="s">
        <v>13480</v>
      </c>
      <c r="C2734" s="367" t="s">
        <v>9</v>
      </c>
      <c r="D2734" s="367" t="s">
        <v>1059</v>
      </c>
      <c r="E2734" s="517" t="s">
        <v>12661</v>
      </c>
      <c r="F2734" s="517"/>
      <c r="G2734" s="369" t="s">
        <v>19</v>
      </c>
      <c r="H2734" s="370">
        <v>1</v>
      </c>
      <c r="I2734" s="371">
        <v>12.73</v>
      </c>
      <c r="J2734" s="371">
        <v>12.73</v>
      </c>
    </row>
    <row r="2735" spans="1:10" ht="36" customHeight="1">
      <c r="A2735" s="372" t="s">
        <v>12662</v>
      </c>
      <c r="B2735" s="373" t="s">
        <v>13625</v>
      </c>
      <c r="C2735" s="372" t="s">
        <v>9</v>
      </c>
      <c r="D2735" s="372" t="s">
        <v>2756</v>
      </c>
      <c r="E2735" s="519" t="s">
        <v>12661</v>
      </c>
      <c r="F2735" s="519"/>
      <c r="G2735" s="374" t="s">
        <v>19</v>
      </c>
      <c r="H2735" s="375">
        <v>1</v>
      </c>
      <c r="I2735" s="376">
        <v>0.05</v>
      </c>
      <c r="J2735" s="376">
        <v>0.05</v>
      </c>
    </row>
    <row r="2736" spans="1:10" ht="24" customHeight="1">
      <c r="A2736" s="377" t="s">
        <v>12664</v>
      </c>
      <c r="B2736" s="378" t="s">
        <v>12714</v>
      </c>
      <c r="C2736" s="377" t="s">
        <v>9</v>
      </c>
      <c r="D2736" s="377" t="s">
        <v>12715</v>
      </c>
      <c r="E2736" s="518" t="s">
        <v>12673</v>
      </c>
      <c r="F2736" s="518"/>
      <c r="G2736" s="379" t="s">
        <v>19</v>
      </c>
      <c r="H2736" s="380">
        <v>1</v>
      </c>
      <c r="I2736" s="381">
        <v>0.96</v>
      </c>
      <c r="J2736" s="381">
        <v>0.96</v>
      </c>
    </row>
    <row r="2737" spans="1:10" ht="24" customHeight="1">
      <c r="A2737" s="377" t="s">
        <v>12664</v>
      </c>
      <c r="B2737" s="378" t="s">
        <v>13730</v>
      </c>
      <c r="C2737" s="377" t="s">
        <v>9</v>
      </c>
      <c r="D2737" s="377" t="s">
        <v>13731</v>
      </c>
      <c r="E2737" s="518" t="s">
        <v>12667</v>
      </c>
      <c r="F2737" s="518"/>
      <c r="G2737" s="379" t="s">
        <v>19</v>
      </c>
      <c r="H2737" s="380">
        <v>1</v>
      </c>
      <c r="I2737" s="381">
        <v>0.63</v>
      </c>
      <c r="J2737" s="381">
        <v>0.63</v>
      </c>
    </row>
    <row r="2738" spans="1:10" ht="24" customHeight="1">
      <c r="A2738" s="377" t="s">
        <v>12664</v>
      </c>
      <c r="B2738" s="378" t="s">
        <v>12671</v>
      </c>
      <c r="C2738" s="377" t="s">
        <v>9</v>
      </c>
      <c r="D2738" s="377" t="s">
        <v>12672</v>
      </c>
      <c r="E2738" s="518" t="s">
        <v>12673</v>
      </c>
      <c r="F2738" s="518"/>
      <c r="G2738" s="379" t="s">
        <v>19</v>
      </c>
      <c r="H2738" s="380">
        <v>1</v>
      </c>
      <c r="I2738" s="381">
        <v>0.55000000000000004</v>
      </c>
      <c r="J2738" s="381">
        <v>0.55000000000000004</v>
      </c>
    </row>
    <row r="2739" spans="1:10" ht="24" customHeight="1">
      <c r="A2739" s="377" t="s">
        <v>12664</v>
      </c>
      <c r="B2739" s="378" t="s">
        <v>13732</v>
      </c>
      <c r="C2739" s="377" t="s">
        <v>9</v>
      </c>
      <c r="D2739" s="377" t="s">
        <v>13733</v>
      </c>
      <c r="E2739" s="518" t="s">
        <v>12667</v>
      </c>
      <c r="F2739" s="518"/>
      <c r="G2739" s="379" t="s">
        <v>19</v>
      </c>
      <c r="H2739" s="380">
        <v>1</v>
      </c>
      <c r="I2739" s="381">
        <v>0.01</v>
      </c>
      <c r="J2739" s="381">
        <v>0.01</v>
      </c>
    </row>
    <row r="2740" spans="1:10" ht="24" customHeight="1">
      <c r="A2740" s="377" t="s">
        <v>12664</v>
      </c>
      <c r="B2740" s="378" t="s">
        <v>13626</v>
      </c>
      <c r="C2740" s="377" t="s">
        <v>9</v>
      </c>
      <c r="D2740" s="377" t="s">
        <v>13627</v>
      </c>
      <c r="E2740" s="518" t="s">
        <v>12670</v>
      </c>
      <c r="F2740" s="518"/>
      <c r="G2740" s="379" t="s">
        <v>19</v>
      </c>
      <c r="H2740" s="380">
        <v>1</v>
      </c>
      <c r="I2740" s="381">
        <v>9.76</v>
      </c>
      <c r="J2740" s="381">
        <v>9.76</v>
      </c>
    </row>
    <row r="2741" spans="1:10" ht="24" customHeight="1">
      <c r="A2741" s="377" t="s">
        <v>12664</v>
      </c>
      <c r="B2741" s="378" t="s">
        <v>12676</v>
      </c>
      <c r="C2741" s="377" t="s">
        <v>9</v>
      </c>
      <c r="D2741" s="377" t="s">
        <v>12677</v>
      </c>
      <c r="E2741" s="518" t="s">
        <v>12678</v>
      </c>
      <c r="F2741" s="518"/>
      <c r="G2741" s="379" t="s">
        <v>19</v>
      </c>
      <c r="H2741" s="380">
        <v>1</v>
      </c>
      <c r="I2741" s="381">
        <v>0.06</v>
      </c>
      <c r="J2741" s="381">
        <v>0.06</v>
      </c>
    </row>
    <row r="2742" spans="1:10" ht="24" customHeight="1">
      <c r="A2742" s="377" t="s">
        <v>12664</v>
      </c>
      <c r="B2742" s="378" t="s">
        <v>12720</v>
      </c>
      <c r="C2742" s="377" t="s">
        <v>9</v>
      </c>
      <c r="D2742" s="377" t="s">
        <v>12721</v>
      </c>
      <c r="E2742" s="518" t="s">
        <v>12722</v>
      </c>
      <c r="F2742" s="518"/>
      <c r="G2742" s="379" t="s">
        <v>19</v>
      </c>
      <c r="H2742" s="380">
        <v>1</v>
      </c>
      <c r="I2742" s="381">
        <v>0.71</v>
      </c>
      <c r="J2742" s="381">
        <v>0.71</v>
      </c>
    </row>
    <row r="2743" spans="1:10" ht="25.5">
      <c r="A2743" s="382"/>
      <c r="B2743" s="382"/>
      <c r="C2743" s="382"/>
      <c r="D2743" s="382"/>
      <c r="E2743" s="382" t="s">
        <v>12679</v>
      </c>
      <c r="F2743" s="383">
        <v>5.3297838000000004</v>
      </c>
      <c r="G2743" s="382" t="s">
        <v>12680</v>
      </c>
      <c r="H2743" s="383">
        <v>4.4800000000000004</v>
      </c>
      <c r="I2743" s="382" t="s">
        <v>12681</v>
      </c>
      <c r="J2743" s="383">
        <v>9.81</v>
      </c>
    </row>
    <row r="2744" spans="1:10" ht="13.5" thickBot="1">
      <c r="A2744" s="382"/>
      <c r="B2744" s="382"/>
      <c r="C2744" s="382"/>
      <c r="D2744" s="382"/>
      <c r="E2744" s="382" t="s">
        <v>12682</v>
      </c>
      <c r="F2744" s="383">
        <v>3.59</v>
      </c>
      <c r="G2744" s="382"/>
      <c r="H2744" s="515" t="s">
        <v>12683</v>
      </c>
      <c r="I2744" s="515"/>
      <c r="J2744" s="383">
        <v>16.32</v>
      </c>
    </row>
    <row r="2745" spans="1:10" ht="0.95" customHeight="1" thickTop="1">
      <c r="A2745" s="384"/>
      <c r="B2745" s="384"/>
      <c r="C2745" s="384"/>
      <c r="D2745" s="384"/>
      <c r="E2745" s="384"/>
      <c r="F2745" s="384"/>
      <c r="G2745" s="384"/>
      <c r="H2745" s="384"/>
      <c r="I2745" s="384"/>
      <c r="J2745" s="384"/>
    </row>
    <row r="2746" spans="1:10" ht="18" customHeight="1">
      <c r="A2746" s="364"/>
      <c r="B2746" s="365" t="s">
        <v>12651</v>
      </c>
      <c r="C2746" s="364" t="s">
        <v>12652</v>
      </c>
      <c r="D2746" s="364" t="s">
        <v>12653</v>
      </c>
      <c r="E2746" s="516" t="s">
        <v>12654</v>
      </c>
      <c r="F2746" s="516"/>
      <c r="G2746" s="366" t="s">
        <v>12655</v>
      </c>
      <c r="H2746" s="365" t="s">
        <v>12656</v>
      </c>
      <c r="I2746" s="365" t="s">
        <v>12657</v>
      </c>
      <c r="J2746" s="365" t="s">
        <v>12658</v>
      </c>
    </row>
    <row r="2747" spans="1:10" ht="24" customHeight="1">
      <c r="A2747" s="367" t="s">
        <v>12659</v>
      </c>
      <c r="B2747" s="368" t="s">
        <v>13666</v>
      </c>
      <c r="C2747" s="367" t="s">
        <v>9</v>
      </c>
      <c r="D2747" s="367" t="s">
        <v>150</v>
      </c>
      <c r="E2747" s="517" t="s">
        <v>12661</v>
      </c>
      <c r="F2747" s="517"/>
      <c r="G2747" s="369" t="s">
        <v>19</v>
      </c>
      <c r="H2747" s="370">
        <v>1</v>
      </c>
      <c r="I2747" s="371">
        <v>16.690000000000001</v>
      </c>
      <c r="J2747" s="371">
        <v>16.690000000000001</v>
      </c>
    </row>
    <row r="2748" spans="1:10" ht="24" customHeight="1">
      <c r="A2748" s="372" t="s">
        <v>12662</v>
      </c>
      <c r="B2748" s="373" t="s">
        <v>13628</v>
      </c>
      <c r="C2748" s="372" t="s">
        <v>9</v>
      </c>
      <c r="D2748" s="372" t="s">
        <v>2730</v>
      </c>
      <c r="E2748" s="519" t="s">
        <v>12661</v>
      </c>
      <c r="F2748" s="519"/>
      <c r="G2748" s="374" t="s">
        <v>19</v>
      </c>
      <c r="H2748" s="375">
        <v>1</v>
      </c>
      <c r="I2748" s="376">
        <v>0.11</v>
      </c>
      <c r="J2748" s="376">
        <v>0.11</v>
      </c>
    </row>
    <row r="2749" spans="1:10" ht="24" customHeight="1">
      <c r="A2749" s="377" t="s">
        <v>12664</v>
      </c>
      <c r="B2749" s="378" t="s">
        <v>12714</v>
      </c>
      <c r="C2749" s="377" t="s">
        <v>9</v>
      </c>
      <c r="D2749" s="377" t="s">
        <v>12715</v>
      </c>
      <c r="E2749" s="518" t="s">
        <v>12673</v>
      </c>
      <c r="F2749" s="518"/>
      <c r="G2749" s="379" t="s">
        <v>19</v>
      </c>
      <c r="H2749" s="380">
        <v>1</v>
      </c>
      <c r="I2749" s="381">
        <v>0.96</v>
      </c>
      <c r="J2749" s="381">
        <v>0.96</v>
      </c>
    </row>
    <row r="2750" spans="1:10" ht="24" customHeight="1">
      <c r="A2750" s="377" t="s">
        <v>12664</v>
      </c>
      <c r="B2750" s="378" t="s">
        <v>13730</v>
      </c>
      <c r="C2750" s="377" t="s">
        <v>9</v>
      </c>
      <c r="D2750" s="377" t="s">
        <v>13731</v>
      </c>
      <c r="E2750" s="518" t="s">
        <v>12667</v>
      </c>
      <c r="F2750" s="518"/>
      <c r="G2750" s="379" t="s">
        <v>19</v>
      </c>
      <c r="H2750" s="380">
        <v>1</v>
      </c>
      <c r="I2750" s="381">
        <v>0.63</v>
      </c>
      <c r="J2750" s="381">
        <v>0.63</v>
      </c>
    </row>
    <row r="2751" spans="1:10" ht="24" customHeight="1">
      <c r="A2751" s="377" t="s">
        <v>12664</v>
      </c>
      <c r="B2751" s="378" t="s">
        <v>12671</v>
      </c>
      <c r="C2751" s="377" t="s">
        <v>9</v>
      </c>
      <c r="D2751" s="377" t="s">
        <v>12672</v>
      </c>
      <c r="E2751" s="518" t="s">
        <v>12673</v>
      </c>
      <c r="F2751" s="518"/>
      <c r="G2751" s="379" t="s">
        <v>19</v>
      </c>
      <c r="H2751" s="380">
        <v>1</v>
      </c>
      <c r="I2751" s="381">
        <v>0.55000000000000004</v>
      </c>
      <c r="J2751" s="381">
        <v>0.55000000000000004</v>
      </c>
    </row>
    <row r="2752" spans="1:10" ht="24" customHeight="1">
      <c r="A2752" s="377" t="s">
        <v>12664</v>
      </c>
      <c r="B2752" s="378" t="s">
        <v>13732</v>
      </c>
      <c r="C2752" s="377" t="s">
        <v>9</v>
      </c>
      <c r="D2752" s="377" t="s">
        <v>13733</v>
      </c>
      <c r="E2752" s="518" t="s">
        <v>12667</v>
      </c>
      <c r="F2752" s="518"/>
      <c r="G2752" s="379" t="s">
        <v>19</v>
      </c>
      <c r="H2752" s="380">
        <v>1</v>
      </c>
      <c r="I2752" s="381">
        <v>0.01</v>
      </c>
      <c r="J2752" s="381">
        <v>0.01</v>
      </c>
    </row>
    <row r="2753" spans="1:10" ht="24" customHeight="1">
      <c r="A2753" s="377" t="s">
        <v>12664</v>
      </c>
      <c r="B2753" s="378" t="s">
        <v>13629</v>
      </c>
      <c r="C2753" s="377" t="s">
        <v>9</v>
      </c>
      <c r="D2753" s="377" t="s">
        <v>13630</v>
      </c>
      <c r="E2753" s="518" t="s">
        <v>12670</v>
      </c>
      <c r="F2753" s="518"/>
      <c r="G2753" s="379" t="s">
        <v>19</v>
      </c>
      <c r="H2753" s="380">
        <v>1</v>
      </c>
      <c r="I2753" s="381">
        <v>13.66</v>
      </c>
      <c r="J2753" s="381">
        <v>13.66</v>
      </c>
    </row>
    <row r="2754" spans="1:10" ht="24" customHeight="1">
      <c r="A2754" s="377" t="s">
        <v>12664</v>
      </c>
      <c r="B2754" s="378" t="s">
        <v>12676</v>
      </c>
      <c r="C2754" s="377" t="s">
        <v>9</v>
      </c>
      <c r="D2754" s="377" t="s">
        <v>12677</v>
      </c>
      <c r="E2754" s="518" t="s">
        <v>12678</v>
      </c>
      <c r="F2754" s="518"/>
      <c r="G2754" s="379" t="s">
        <v>19</v>
      </c>
      <c r="H2754" s="380">
        <v>1</v>
      </c>
      <c r="I2754" s="381">
        <v>0.06</v>
      </c>
      <c r="J2754" s="381">
        <v>0.06</v>
      </c>
    </row>
    <row r="2755" spans="1:10" ht="24" customHeight="1">
      <c r="A2755" s="377" t="s">
        <v>12664</v>
      </c>
      <c r="B2755" s="378" t="s">
        <v>12720</v>
      </c>
      <c r="C2755" s="377" t="s">
        <v>9</v>
      </c>
      <c r="D2755" s="377" t="s">
        <v>12721</v>
      </c>
      <c r="E2755" s="518" t="s">
        <v>12722</v>
      </c>
      <c r="F2755" s="518"/>
      <c r="G2755" s="379" t="s">
        <v>19</v>
      </c>
      <c r="H2755" s="380">
        <v>1</v>
      </c>
      <c r="I2755" s="381">
        <v>0.71</v>
      </c>
      <c r="J2755" s="381">
        <v>0.71</v>
      </c>
    </row>
    <row r="2756" spans="1:10" ht="25.5">
      <c r="A2756" s="382"/>
      <c r="B2756" s="382"/>
      <c r="C2756" s="382"/>
      <c r="D2756" s="382"/>
      <c r="E2756" s="382" t="s">
        <v>12679</v>
      </c>
      <c r="F2756" s="383">
        <v>7.4812561000000004</v>
      </c>
      <c r="G2756" s="382" t="s">
        <v>12680</v>
      </c>
      <c r="H2756" s="383">
        <v>6.29</v>
      </c>
      <c r="I2756" s="382" t="s">
        <v>12681</v>
      </c>
      <c r="J2756" s="383">
        <v>13.77</v>
      </c>
    </row>
    <row r="2757" spans="1:10" ht="13.5" thickBot="1">
      <c r="A2757" s="382"/>
      <c r="B2757" s="382"/>
      <c r="C2757" s="382"/>
      <c r="D2757" s="382"/>
      <c r="E2757" s="382" t="s">
        <v>12682</v>
      </c>
      <c r="F2757" s="383">
        <v>4.71</v>
      </c>
      <c r="G2757" s="382"/>
      <c r="H2757" s="515" t="s">
        <v>12683</v>
      </c>
      <c r="I2757" s="515"/>
      <c r="J2757" s="383">
        <v>21.4</v>
      </c>
    </row>
    <row r="2758" spans="1:10" ht="0.95" customHeight="1" thickTop="1">
      <c r="A2758" s="384"/>
      <c r="B2758" s="384"/>
      <c r="C2758" s="384"/>
      <c r="D2758" s="384"/>
      <c r="E2758" s="384"/>
      <c r="F2758" s="384"/>
      <c r="G2758" s="384"/>
      <c r="H2758" s="384"/>
      <c r="I2758" s="384"/>
      <c r="J2758" s="384"/>
    </row>
    <row r="2759" spans="1:10" ht="18" customHeight="1">
      <c r="A2759" s="364"/>
      <c r="B2759" s="365" t="s">
        <v>12651</v>
      </c>
      <c r="C2759" s="364" t="s">
        <v>12652</v>
      </c>
      <c r="D2759" s="364" t="s">
        <v>12653</v>
      </c>
      <c r="E2759" s="516" t="s">
        <v>12654</v>
      </c>
      <c r="F2759" s="516"/>
      <c r="G2759" s="366" t="s">
        <v>12655</v>
      </c>
      <c r="H2759" s="365" t="s">
        <v>12656</v>
      </c>
      <c r="I2759" s="365" t="s">
        <v>12657</v>
      </c>
      <c r="J2759" s="365" t="s">
        <v>12658</v>
      </c>
    </row>
    <row r="2760" spans="1:10" ht="24" customHeight="1">
      <c r="A2760" s="367" t="s">
        <v>12659</v>
      </c>
      <c r="B2760" s="368" t="s">
        <v>13681</v>
      </c>
      <c r="C2760" s="367" t="s">
        <v>9</v>
      </c>
      <c r="D2760" s="367" t="s">
        <v>151</v>
      </c>
      <c r="E2760" s="517" t="s">
        <v>12661</v>
      </c>
      <c r="F2760" s="517"/>
      <c r="G2760" s="369" t="s">
        <v>19</v>
      </c>
      <c r="H2760" s="370">
        <v>1</v>
      </c>
      <c r="I2760" s="371">
        <v>12.85</v>
      </c>
      <c r="J2760" s="371">
        <v>12.85</v>
      </c>
    </row>
    <row r="2761" spans="1:10" ht="24" customHeight="1">
      <c r="A2761" s="372" t="s">
        <v>12662</v>
      </c>
      <c r="B2761" s="373" t="s">
        <v>13631</v>
      </c>
      <c r="C2761" s="372" t="s">
        <v>9</v>
      </c>
      <c r="D2761" s="372" t="s">
        <v>2731</v>
      </c>
      <c r="E2761" s="519" t="s">
        <v>12661</v>
      </c>
      <c r="F2761" s="519"/>
      <c r="G2761" s="374" t="s">
        <v>19</v>
      </c>
      <c r="H2761" s="375">
        <v>1</v>
      </c>
      <c r="I2761" s="376">
        <v>0.11</v>
      </c>
      <c r="J2761" s="376">
        <v>0.11</v>
      </c>
    </row>
    <row r="2762" spans="1:10" ht="24" customHeight="1">
      <c r="A2762" s="377" t="s">
        <v>12664</v>
      </c>
      <c r="B2762" s="378" t="s">
        <v>12714</v>
      </c>
      <c r="C2762" s="377" t="s">
        <v>9</v>
      </c>
      <c r="D2762" s="377" t="s">
        <v>12715</v>
      </c>
      <c r="E2762" s="518" t="s">
        <v>12673</v>
      </c>
      <c r="F2762" s="518"/>
      <c r="G2762" s="379" t="s">
        <v>19</v>
      </c>
      <c r="H2762" s="380">
        <v>1</v>
      </c>
      <c r="I2762" s="381">
        <v>0.96</v>
      </c>
      <c r="J2762" s="381">
        <v>0.96</v>
      </c>
    </row>
    <row r="2763" spans="1:10" ht="24" customHeight="1">
      <c r="A2763" s="377" t="s">
        <v>12664</v>
      </c>
      <c r="B2763" s="378" t="s">
        <v>13730</v>
      </c>
      <c r="C2763" s="377" t="s">
        <v>9</v>
      </c>
      <c r="D2763" s="377" t="s">
        <v>13731</v>
      </c>
      <c r="E2763" s="518" t="s">
        <v>12667</v>
      </c>
      <c r="F2763" s="518"/>
      <c r="G2763" s="379" t="s">
        <v>19</v>
      </c>
      <c r="H2763" s="380">
        <v>1</v>
      </c>
      <c r="I2763" s="381">
        <v>0.63</v>
      </c>
      <c r="J2763" s="381">
        <v>0.63</v>
      </c>
    </row>
    <row r="2764" spans="1:10" ht="24" customHeight="1">
      <c r="A2764" s="377" t="s">
        <v>12664</v>
      </c>
      <c r="B2764" s="378" t="s">
        <v>12671</v>
      </c>
      <c r="C2764" s="377" t="s">
        <v>9</v>
      </c>
      <c r="D2764" s="377" t="s">
        <v>12672</v>
      </c>
      <c r="E2764" s="518" t="s">
        <v>12673</v>
      </c>
      <c r="F2764" s="518"/>
      <c r="G2764" s="379" t="s">
        <v>19</v>
      </c>
      <c r="H2764" s="380">
        <v>1</v>
      </c>
      <c r="I2764" s="381">
        <v>0.55000000000000004</v>
      </c>
      <c r="J2764" s="381">
        <v>0.55000000000000004</v>
      </c>
    </row>
    <row r="2765" spans="1:10" ht="24" customHeight="1">
      <c r="A2765" s="377" t="s">
        <v>12664</v>
      </c>
      <c r="B2765" s="378" t="s">
        <v>13732</v>
      </c>
      <c r="C2765" s="377" t="s">
        <v>9</v>
      </c>
      <c r="D2765" s="377" t="s">
        <v>13733</v>
      </c>
      <c r="E2765" s="518" t="s">
        <v>12667</v>
      </c>
      <c r="F2765" s="518"/>
      <c r="G2765" s="379" t="s">
        <v>19</v>
      </c>
      <c r="H2765" s="380">
        <v>1</v>
      </c>
      <c r="I2765" s="381">
        <v>0.01</v>
      </c>
      <c r="J2765" s="381">
        <v>0.01</v>
      </c>
    </row>
    <row r="2766" spans="1:10" ht="24" customHeight="1">
      <c r="A2766" s="377" t="s">
        <v>12664</v>
      </c>
      <c r="B2766" s="378" t="s">
        <v>13632</v>
      </c>
      <c r="C2766" s="377" t="s">
        <v>9</v>
      </c>
      <c r="D2766" s="377" t="s">
        <v>13633</v>
      </c>
      <c r="E2766" s="518" t="s">
        <v>12670</v>
      </c>
      <c r="F2766" s="518"/>
      <c r="G2766" s="379" t="s">
        <v>19</v>
      </c>
      <c r="H2766" s="380">
        <v>1</v>
      </c>
      <c r="I2766" s="381">
        <v>9.82</v>
      </c>
      <c r="J2766" s="381">
        <v>9.82</v>
      </c>
    </row>
    <row r="2767" spans="1:10" ht="24" customHeight="1">
      <c r="A2767" s="377" t="s">
        <v>12664</v>
      </c>
      <c r="B2767" s="378" t="s">
        <v>12676</v>
      </c>
      <c r="C2767" s="377" t="s">
        <v>9</v>
      </c>
      <c r="D2767" s="377" t="s">
        <v>12677</v>
      </c>
      <c r="E2767" s="518" t="s">
        <v>12678</v>
      </c>
      <c r="F2767" s="518"/>
      <c r="G2767" s="379" t="s">
        <v>19</v>
      </c>
      <c r="H2767" s="380">
        <v>1</v>
      </c>
      <c r="I2767" s="381">
        <v>0.06</v>
      </c>
      <c r="J2767" s="381">
        <v>0.06</v>
      </c>
    </row>
    <row r="2768" spans="1:10" ht="24" customHeight="1">
      <c r="A2768" s="377" t="s">
        <v>12664</v>
      </c>
      <c r="B2768" s="378" t="s">
        <v>12720</v>
      </c>
      <c r="C2768" s="377" t="s">
        <v>9</v>
      </c>
      <c r="D2768" s="377" t="s">
        <v>12721</v>
      </c>
      <c r="E2768" s="518" t="s">
        <v>12722</v>
      </c>
      <c r="F2768" s="518"/>
      <c r="G2768" s="379" t="s">
        <v>19</v>
      </c>
      <c r="H2768" s="380">
        <v>1</v>
      </c>
      <c r="I2768" s="381">
        <v>0.71</v>
      </c>
      <c r="J2768" s="381">
        <v>0.71</v>
      </c>
    </row>
    <row r="2769" spans="1:10" ht="25.5">
      <c r="A2769" s="382"/>
      <c r="B2769" s="382"/>
      <c r="C2769" s="382"/>
      <c r="D2769" s="382"/>
      <c r="E2769" s="382" t="s">
        <v>12679</v>
      </c>
      <c r="F2769" s="383">
        <v>5.3949799000000001</v>
      </c>
      <c r="G2769" s="382" t="s">
        <v>12680</v>
      </c>
      <c r="H2769" s="383">
        <v>4.54</v>
      </c>
      <c r="I2769" s="382" t="s">
        <v>12681</v>
      </c>
      <c r="J2769" s="383">
        <v>9.93</v>
      </c>
    </row>
    <row r="2770" spans="1:10" ht="13.5" thickBot="1">
      <c r="A2770" s="382"/>
      <c r="B2770" s="382"/>
      <c r="C2770" s="382"/>
      <c r="D2770" s="382"/>
      <c r="E2770" s="382" t="s">
        <v>12682</v>
      </c>
      <c r="F2770" s="383">
        <v>3.62</v>
      </c>
      <c r="G2770" s="382"/>
      <c r="H2770" s="515" t="s">
        <v>12683</v>
      </c>
      <c r="I2770" s="515"/>
      <c r="J2770" s="383">
        <v>16.47</v>
      </c>
    </row>
    <row r="2771" spans="1:10" ht="0.95" customHeight="1" thickTop="1">
      <c r="A2771" s="384"/>
      <c r="B2771" s="384"/>
      <c r="C2771" s="384"/>
      <c r="D2771" s="384"/>
      <c r="E2771" s="384"/>
      <c r="F2771" s="384"/>
      <c r="G2771" s="384"/>
      <c r="H2771" s="384"/>
      <c r="I2771" s="384"/>
      <c r="J2771" s="384"/>
    </row>
    <row r="2772" spans="1:10" ht="18" customHeight="1">
      <c r="A2772" s="364"/>
      <c r="B2772" s="365" t="s">
        <v>12651</v>
      </c>
      <c r="C2772" s="364" t="s">
        <v>12652</v>
      </c>
      <c r="D2772" s="364" t="s">
        <v>12653</v>
      </c>
      <c r="E2772" s="516" t="s">
        <v>12654</v>
      </c>
      <c r="F2772" s="516"/>
      <c r="G2772" s="366" t="s">
        <v>12655</v>
      </c>
      <c r="H2772" s="365" t="s">
        <v>12656</v>
      </c>
      <c r="I2772" s="365" t="s">
        <v>12657</v>
      </c>
      <c r="J2772" s="365" t="s">
        <v>12658</v>
      </c>
    </row>
    <row r="2773" spans="1:10" ht="24" customHeight="1">
      <c r="A2773" s="367" t="s">
        <v>12659</v>
      </c>
      <c r="B2773" s="368" t="s">
        <v>13689</v>
      </c>
      <c r="C2773" s="367" t="s">
        <v>9</v>
      </c>
      <c r="D2773" s="367" t="s">
        <v>152</v>
      </c>
      <c r="E2773" s="517" t="s">
        <v>12661</v>
      </c>
      <c r="F2773" s="517"/>
      <c r="G2773" s="369" t="s">
        <v>19</v>
      </c>
      <c r="H2773" s="370">
        <v>1</v>
      </c>
      <c r="I2773" s="371">
        <v>12.9</v>
      </c>
      <c r="J2773" s="371">
        <v>12.9</v>
      </c>
    </row>
    <row r="2774" spans="1:10" ht="24" customHeight="1">
      <c r="A2774" s="372" t="s">
        <v>12662</v>
      </c>
      <c r="B2774" s="373" t="s">
        <v>13634</v>
      </c>
      <c r="C2774" s="372" t="s">
        <v>9</v>
      </c>
      <c r="D2774" s="372" t="s">
        <v>2732</v>
      </c>
      <c r="E2774" s="519" t="s">
        <v>12661</v>
      </c>
      <c r="F2774" s="519"/>
      <c r="G2774" s="374" t="s">
        <v>19</v>
      </c>
      <c r="H2774" s="375">
        <v>1</v>
      </c>
      <c r="I2774" s="376">
        <v>0.11</v>
      </c>
      <c r="J2774" s="376">
        <v>0.11</v>
      </c>
    </row>
    <row r="2775" spans="1:10" ht="24" customHeight="1">
      <c r="A2775" s="377" t="s">
        <v>12664</v>
      </c>
      <c r="B2775" s="378" t="s">
        <v>12714</v>
      </c>
      <c r="C2775" s="377" t="s">
        <v>9</v>
      </c>
      <c r="D2775" s="377" t="s">
        <v>12715</v>
      </c>
      <c r="E2775" s="518" t="s">
        <v>12673</v>
      </c>
      <c r="F2775" s="518"/>
      <c r="G2775" s="379" t="s">
        <v>19</v>
      </c>
      <c r="H2775" s="380">
        <v>1</v>
      </c>
      <c r="I2775" s="381">
        <v>0.96</v>
      </c>
      <c r="J2775" s="381">
        <v>0.96</v>
      </c>
    </row>
    <row r="2776" spans="1:10" ht="24" customHeight="1">
      <c r="A2776" s="377" t="s">
        <v>12664</v>
      </c>
      <c r="B2776" s="378" t="s">
        <v>13730</v>
      </c>
      <c r="C2776" s="377" t="s">
        <v>9</v>
      </c>
      <c r="D2776" s="377" t="s">
        <v>13731</v>
      </c>
      <c r="E2776" s="518" t="s">
        <v>12667</v>
      </c>
      <c r="F2776" s="518"/>
      <c r="G2776" s="379" t="s">
        <v>19</v>
      </c>
      <c r="H2776" s="380">
        <v>1</v>
      </c>
      <c r="I2776" s="381">
        <v>0.63</v>
      </c>
      <c r="J2776" s="381">
        <v>0.63</v>
      </c>
    </row>
    <row r="2777" spans="1:10" ht="24" customHeight="1">
      <c r="A2777" s="377" t="s">
        <v>12664</v>
      </c>
      <c r="B2777" s="378" t="s">
        <v>12671</v>
      </c>
      <c r="C2777" s="377" t="s">
        <v>9</v>
      </c>
      <c r="D2777" s="377" t="s">
        <v>12672</v>
      </c>
      <c r="E2777" s="518" t="s">
        <v>12673</v>
      </c>
      <c r="F2777" s="518"/>
      <c r="G2777" s="379" t="s">
        <v>19</v>
      </c>
      <c r="H2777" s="380">
        <v>1</v>
      </c>
      <c r="I2777" s="381">
        <v>0.55000000000000004</v>
      </c>
      <c r="J2777" s="381">
        <v>0.55000000000000004</v>
      </c>
    </row>
    <row r="2778" spans="1:10" ht="24" customHeight="1">
      <c r="A2778" s="377" t="s">
        <v>12664</v>
      </c>
      <c r="B2778" s="378" t="s">
        <v>13732</v>
      </c>
      <c r="C2778" s="377" t="s">
        <v>9</v>
      </c>
      <c r="D2778" s="377" t="s">
        <v>13733</v>
      </c>
      <c r="E2778" s="518" t="s">
        <v>12667</v>
      </c>
      <c r="F2778" s="518"/>
      <c r="G2778" s="379" t="s">
        <v>19</v>
      </c>
      <c r="H2778" s="380">
        <v>1</v>
      </c>
      <c r="I2778" s="381">
        <v>0.01</v>
      </c>
      <c r="J2778" s="381">
        <v>0.01</v>
      </c>
    </row>
    <row r="2779" spans="1:10" ht="24" customHeight="1">
      <c r="A2779" s="377" t="s">
        <v>12664</v>
      </c>
      <c r="B2779" s="378" t="s">
        <v>13635</v>
      </c>
      <c r="C2779" s="377" t="s">
        <v>9</v>
      </c>
      <c r="D2779" s="377" t="s">
        <v>13636</v>
      </c>
      <c r="E2779" s="518" t="s">
        <v>12670</v>
      </c>
      <c r="F2779" s="518"/>
      <c r="G2779" s="379" t="s">
        <v>19</v>
      </c>
      <c r="H2779" s="380">
        <v>1</v>
      </c>
      <c r="I2779" s="381">
        <v>9.8699999999999992</v>
      </c>
      <c r="J2779" s="381">
        <v>9.8699999999999992</v>
      </c>
    </row>
    <row r="2780" spans="1:10" ht="24" customHeight="1">
      <c r="A2780" s="377" t="s">
        <v>12664</v>
      </c>
      <c r="B2780" s="378" t="s">
        <v>12676</v>
      </c>
      <c r="C2780" s="377" t="s">
        <v>9</v>
      </c>
      <c r="D2780" s="377" t="s">
        <v>12677</v>
      </c>
      <c r="E2780" s="518" t="s">
        <v>12678</v>
      </c>
      <c r="F2780" s="518"/>
      <c r="G2780" s="379" t="s">
        <v>19</v>
      </c>
      <c r="H2780" s="380">
        <v>1</v>
      </c>
      <c r="I2780" s="381">
        <v>0.06</v>
      </c>
      <c r="J2780" s="381">
        <v>0.06</v>
      </c>
    </row>
    <row r="2781" spans="1:10" ht="24" customHeight="1">
      <c r="A2781" s="377" t="s">
        <v>12664</v>
      </c>
      <c r="B2781" s="378" t="s">
        <v>12720</v>
      </c>
      <c r="C2781" s="377" t="s">
        <v>9</v>
      </c>
      <c r="D2781" s="377" t="s">
        <v>12721</v>
      </c>
      <c r="E2781" s="518" t="s">
        <v>12722</v>
      </c>
      <c r="F2781" s="518"/>
      <c r="G2781" s="379" t="s">
        <v>19</v>
      </c>
      <c r="H2781" s="380">
        <v>1</v>
      </c>
      <c r="I2781" s="381">
        <v>0.71</v>
      </c>
      <c r="J2781" s="381">
        <v>0.71</v>
      </c>
    </row>
    <row r="2782" spans="1:10" ht="25.5">
      <c r="A2782" s="382"/>
      <c r="B2782" s="382"/>
      <c r="C2782" s="382"/>
      <c r="D2782" s="382"/>
      <c r="E2782" s="382" t="s">
        <v>12679</v>
      </c>
      <c r="F2782" s="383">
        <v>5.4221449527328041</v>
      </c>
      <c r="G2782" s="382" t="s">
        <v>12680</v>
      </c>
      <c r="H2782" s="383">
        <v>4.5599999999999996</v>
      </c>
      <c r="I2782" s="382" t="s">
        <v>12681</v>
      </c>
      <c r="J2782" s="383">
        <v>9.9799999999999986</v>
      </c>
    </row>
    <row r="2783" spans="1:10" ht="13.5" thickBot="1">
      <c r="A2783" s="382"/>
      <c r="B2783" s="382"/>
      <c r="C2783" s="382"/>
      <c r="D2783" s="382"/>
      <c r="E2783" s="382" t="s">
        <v>12682</v>
      </c>
      <c r="F2783" s="383">
        <v>3.64</v>
      </c>
      <c r="G2783" s="382"/>
      <c r="H2783" s="515" t="s">
        <v>12683</v>
      </c>
      <c r="I2783" s="515"/>
      <c r="J2783" s="383">
        <v>16.54</v>
      </c>
    </row>
    <row r="2784" spans="1:10" ht="0.95" customHeight="1" thickTop="1">
      <c r="A2784" s="384"/>
      <c r="B2784" s="384"/>
      <c r="C2784" s="384"/>
      <c r="D2784" s="384"/>
      <c r="E2784" s="384"/>
      <c r="F2784" s="384"/>
      <c r="G2784" s="384"/>
      <c r="H2784" s="384"/>
      <c r="I2784" s="384"/>
      <c r="J2784" s="384"/>
    </row>
    <row r="2785" spans="1:10" ht="18" customHeight="1">
      <c r="A2785" s="364"/>
      <c r="B2785" s="365" t="s">
        <v>12651</v>
      </c>
      <c r="C2785" s="364" t="s">
        <v>12652</v>
      </c>
      <c r="D2785" s="364" t="s">
        <v>12653</v>
      </c>
      <c r="E2785" s="516" t="s">
        <v>12654</v>
      </c>
      <c r="F2785" s="516"/>
      <c r="G2785" s="366" t="s">
        <v>12655</v>
      </c>
      <c r="H2785" s="365" t="s">
        <v>12656</v>
      </c>
      <c r="I2785" s="365" t="s">
        <v>12657</v>
      </c>
      <c r="J2785" s="365" t="s">
        <v>12658</v>
      </c>
    </row>
    <row r="2786" spans="1:10" ht="24" customHeight="1">
      <c r="A2786" s="367" t="s">
        <v>12659</v>
      </c>
      <c r="B2786" s="368" t="s">
        <v>13726</v>
      </c>
      <c r="C2786" s="367" t="s">
        <v>9</v>
      </c>
      <c r="D2786" s="367" t="s">
        <v>154</v>
      </c>
      <c r="E2786" s="517" t="s">
        <v>12661</v>
      </c>
      <c r="F2786" s="517"/>
      <c r="G2786" s="369" t="s">
        <v>19</v>
      </c>
      <c r="H2786" s="370">
        <v>1</v>
      </c>
      <c r="I2786" s="371">
        <v>11.16</v>
      </c>
      <c r="J2786" s="371">
        <v>11.16</v>
      </c>
    </row>
    <row r="2787" spans="1:10" ht="24" customHeight="1">
      <c r="A2787" s="372" t="s">
        <v>12662</v>
      </c>
      <c r="B2787" s="373" t="s">
        <v>13637</v>
      </c>
      <c r="C2787" s="372" t="s">
        <v>9</v>
      </c>
      <c r="D2787" s="372" t="s">
        <v>2734</v>
      </c>
      <c r="E2787" s="519" t="s">
        <v>12661</v>
      </c>
      <c r="F2787" s="519"/>
      <c r="G2787" s="374" t="s">
        <v>19</v>
      </c>
      <c r="H2787" s="375">
        <v>1</v>
      </c>
      <c r="I2787" s="376">
        <v>0.04</v>
      </c>
      <c r="J2787" s="376">
        <v>0.04</v>
      </c>
    </row>
    <row r="2788" spans="1:10" ht="24" customHeight="1">
      <c r="A2788" s="377" t="s">
        <v>12664</v>
      </c>
      <c r="B2788" s="378" t="s">
        <v>12714</v>
      </c>
      <c r="C2788" s="377" t="s">
        <v>9</v>
      </c>
      <c r="D2788" s="377" t="s">
        <v>12715</v>
      </c>
      <c r="E2788" s="518" t="s">
        <v>12673</v>
      </c>
      <c r="F2788" s="518"/>
      <c r="G2788" s="379" t="s">
        <v>19</v>
      </c>
      <c r="H2788" s="380">
        <v>1</v>
      </c>
      <c r="I2788" s="381">
        <v>0.96</v>
      </c>
      <c r="J2788" s="381">
        <v>0.96</v>
      </c>
    </row>
    <row r="2789" spans="1:10" ht="24" customHeight="1">
      <c r="A2789" s="377" t="s">
        <v>12664</v>
      </c>
      <c r="B2789" s="378" t="s">
        <v>13730</v>
      </c>
      <c r="C2789" s="377" t="s">
        <v>9</v>
      </c>
      <c r="D2789" s="377" t="s">
        <v>13731</v>
      </c>
      <c r="E2789" s="518" t="s">
        <v>12667</v>
      </c>
      <c r="F2789" s="518"/>
      <c r="G2789" s="379" t="s">
        <v>19</v>
      </c>
      <c r="H2789" s="380">
        <v>1</v>
      </c>
      <c r="I2789" s="381">
        <v>0.63</v>
      </c>
      <c r="J2789" s="381">
        <v>0.63</v>
      </c>
    </row>
    <row r="2790" spans="1:10" ht="24" customHeight="1">
      <c r="A2790" s="377" t="s">
        <v>12664</v>
      </c>
      <c r="B2790" s="378" t="s">
        <v>12671</v>
      </c>
      <c r="C2790" s="377" t="s">
        <v>9</v>
      </c>
      <c r="D2790" s="377" t="s">
        <v>12672</v>
      </c>
      <c r="E2790" s="518" t="s">
        <v>12673</v>
      </c>
      <c r="F2790" s="518"/>
      <c r="G2790" s="379" t="s">
        <v>19</v>
      </c>
      <c r="H2790" s="380">
        <v>1</v>
      </c>
      <c r="I2790" s="381">
        <v>0.55000000000000004</v>
      </c>
      <c r="J2790" s="381">
        <v>0.55000000000000004</v>
      </c>
    </row>
    <row r="2791" spans="1:10" ht="24" customHeight="1">
      <c r="A2791" s="377" t="s">
        <v>12664</v>
      </c>
      <c r="B2791" s="378" t="s">
        <v>13732</v>
      </c>
      <c r="C2791" s="377" t="s">
        <v>9</v>
      </c>
      <c r="D2791" s="377" t="s">
        <v>13733</v>
      </c>
      <c r="E2791" s="518" t="s">
        <v>12667</v>
      </c>
      <c r="F2791" s="518"/>
      <c r="G2791" s="379" t="s">
        <v>19</v>
      </c>
      <c r="H2791" s="380">
        <v>1</v>
      </c>
      <c r="I2791" s="381">
        <v>0.01</v>
      </c>
      <c r="J2791" s="381">
        <v>0.01</v>
      </c>
    </row>
    <row r="2792" spans="1:10" ht="24" customHeight="1">
      <c r="A2792" s="377" t="s">
        <v>12664</v>
      </c>
      <c r="B2792" s="378" t="s">
        <v>13638</v>
      </c>
      <c r="C2792" s="377" t="s">
        <v>9</v>
      </c>
      <c r="D2792" s="377" t="s">
        <v>13639</v>
      </c>
      <c r="E2792" s="518" t="s">
        <v>12670</v>
      </c>
      <c r="F2792" s="518"/>
      <c r="G2792" s="379" t="s">
        <v>19</v>
      </c>
      <c r="H2792" s="380">
        <v>1</v>
      </c>
      <c r="I2792" s="381">
        <v>8.1999999999999993</v>
      </c>
      <c r="J2792" s="381">
        <v>8.1999999999999993</v>
      </c>
    </row>
    <row r="2793" spans="1:10" ht="24" customHeight="1">
      <c r="A2793" s="377" t="s">
        <v>12664</v>
      </c>
      <c r="B2793" s="378" t="s">
        <v>12676</v>
      </c>
      <c r="C2793" s="377" t="s">
        <v>9</v>
      </c>
      <c r="D2793" s="377" t="s">
        <v>12677</v>
      </c>
      <c r="E2793" s="518" t="s">
        <v>12678</v>
      </c>
      <c r="F2793" s="518"/>
      <c r="G2793" s="379" t="s">
        <v>19</v>
      </c>
      <c r="H2793" s="380">
        <v>1</v>
      </c>
      <c r="I2793" s="381">
        <v>0.06</v>
      </c>
      <c r="J2793" s="381">
        <v>0.06</v>
      </c>
    </row>
    <row r="2794" spans="1:10" ht="24" customHeight="1">
      <c r="A2794" s="377" t="s">
        <v>12664</v>
      </c>
      <c r="B2794" s="378" t="s">
        <v>12720</v>
      </c>
      <c r="C2794" s="377" t="s">
        <v>9</v>
      </c>
      <c r="D2794" s="377" t="s">
        <v>12721</v>
      </c>
      <c r="E2794" s="518" t="s">
        <v>12722</v>
      </c>
      <c r="F2794" s="518"/>
      <c r="G2794" s="379" t="s">
        <v>19</v>
      </c>
      <c r="H2794" s="380">
        <v>1</v>
      </c>
      <c r="I2794" s="381">
        <v>0.71</v>
      </c>
      <c r="J2794" s="381">
        <v>0.71</v>
      </c>
    </row>
    <row r="2795" spans="1:10" ht="25.5">
      <c r="A2795" s="382"/>
      <c r="B2795" s="382"/>
      <c r="C2795" s="382"/>
      <c r="D2795" s="382"/>
      <c r="E2795" s="382" t="s">
        <v>12679</v>
      </c>
      <c r="F2795" s="383">
        <v>4.4768010431381065</v>
      </c>
      <c r="G2795" s="382" t="s">
        <v>12680</v>
      </c>
      <c r="H2795" s="383">
        <v>3.76</v>
      </c>
      <c r="I2795" s="382" t="s">
        <v>12681</v>
      </c>
      <c r="J2795" s="383">
        <v>8.2399999999999984</v>
      </c>
    </row>
    <row r="2796" spans="1:10" ht="13.5" thickBot="1">
      <c r="A2796" s="382"/>
      <c r="B2796" s="382"/>
      <c r="C2796" s="382"/>
      <c r="D2796" s="382"/>
      <c r="E2796" s="382" t="s">
        <v>12682</v>
      </c>
      <c r="F2796" s="383">
        <v>3.15</v>
      </c>
      <c r="G2796" s="382"/>
      <c r="H2796" s="515" t="s">
        <v>12683</v>
      </c>
      <c r="I2796" s="515"/>
      <c r="J2796" s="383">
        <v>14.31</v>
      </c>
    </row>
    <row r="2797" spans="1:10" ht="0.95" customHeight="1" thickTop="1">
      <c r="A2797" s="384"/>
      <c r="B2797" s="384"/>
      <c r="C2797" s="384"/>
      <c r="D2797" s="384"/>
      <c r="E2797" s="384"/>
      <c r="F2797" s="384"/>
      <c r="G2797" s="384"/>
      <c r="H2797" s="384"/>
      <c r="I2797" s="384"/>
      <c r="J2797" s="384"/>
    </row>
    <row r="2798" spans="1:10" ht="18" customHeight="1">
      <c r="A2798" s="364"/>
      <c r="B2798" s="365" t="s">
        <v>12651</v>
      </c>
      <c r="C2798" s="364" t="s">
        <v>12652</v>
      </c>
      <c r="D2798" s="364" t="s">
        <v>12653</v>
      </c>
      <c r="E2798" s="516" t="s">
        <v>12654</v>
      </c>
      <c r="F2798" s="516"/>
      <c r="G2798" s="366" t="s">
        <v>12655</v>
      </c>
      <c r="H2798" s="365" t="s">
        <v>12656</v>
      </c>
      <c r="I2798" s="365" t="s">
        <v>12657</v>
      </c>
      <c r="J2798" s="365" t="s">
        <v>12658</v>
      </c>
    </row>
    <row r="2799" spans="1:10" ht="24" customHeight="1">
      <c r="A2799" s="367" t="s">
        <v>12659</v>
      </c>
      <c r="B2799" s="368" t="s">
        <v>13568</v>
      </c>
      <c r="C2799" s="367" t="s">
        <v>9</v>
      </c>
      <c r="D2799" s="367" t="s">
        <v>153</v>
      </c>
      <c r="E2799" s="517" t="s">
        <v>12661</v>
      </c>
      <c r="F2799" s="517"/>
      <c r="G2799" s="369" t="s">
        <v>19</v>
      </c>
      <c r="H2799" s="370">
        <v>1</v>
      </c>
      <c r="I2799" s="371">
        <v>13.4</v>
      </c>
      <c r="J2799" s="371">
        <v>13.4</v>
      </c>
    </row>
    <row r="2800" spans="1:10" ht="24" customHeight="1">
      <c r="A2800" s="372" t="s">
        <v>12662</v>
      </c>
      <c r="B2800" s="373" t="s">
        <v>13640</v>
      </c>
      <c r="C2800" s="372" t="s">
        <v>9</v>
      </c>
      <c r="D2800" s="372" t="s">
        <v>2733</v>
      </c>
      <c r="E2800" s="519" t="s">
        <v>12661</v>
      </c>
      <c r="F2800" s="519"/>
      <c r="G2800" s="374" t="s">
        <v>19</v>
      </c>
      <c r="H2800" s="375">
        <v>1</v>
      </c>
      <c r="I2800" s="376">
        <v>0.08</v>
      </c>
      <c r="J2800" s="376">
        <v>0.08</v>
      </c>
    </row>
    <row r="2801" spans="1:10" ht="24" customHeight="1">
      <c r="A2801" s="377" t="s">
        <v>12664</v>
      </c>
      <c r="B2801" s="378" t="s">
        <v>12714</v>
      </c>
      <c r="C2801" s="377" t="s">
        <v>9</v>
      </c>
      <c r="D2801" s="377" t="s">
        <v>12715</v>
      </c>
      <c r="E2801" s="518" t="s">
        <v>12673</v>
      </c>
      <c r="F2801" s="518"/>
      <c r="G2801" s="379" t="s">
        <v>19</v>
      </c>
      <c r="H2801" s="380">
        <v>1</v>
      </c>
      <c r="I2801" s="381">
        <v>0.96</v>
      </c>
      <c r="J2801" s="381">
        <v>0.96</v>
      </c>
    </row>
    <row r="2802" spans="1:10" ht="24" customHeight="1">
      <c r="A2802" s="377" t="s">
        <v>12664</v>
      </c>
      <c r="B2802" s="378" t="s">
        <v>13730</v>
      </c>
      <c r="C2802" s="377" t="s">
        <v>9</v>
      </c>
      <c r="D2802" s="377" t="s">
        <v>13731</v>
      </c>
      <c r="E2802" s="518" t="s">
        <v>12667</v>
      </c>
      <c r="F2802" s="518"/>
      <c r="G2802" s="379" t="s">
        <v>19</v>
      </c>
      <c r="H2802" s="380">
        <v>1</v>
      </c>
      <c r="I2802" s="381">
        <v>0.63</v>
      </c>
      <c r="J2802" s="381">
        <v>0.63</v>
      </c>
    </row>
    <row r="2803" spans="1:10" ht="24" customHeight="1">
      <c r="A2803" s="377" t="s">
        <v>12664</v>
      </c>
      <c r="B2803" s="378" t="s">
        <v>12671</v>
      </c>
      <c r="C2803" s="377" t="s">
        <v>9</v>
      </c>
      <c r="D2803" s="377" t="s">
        <v>12672</v>
      </c>
      <c r="E2803" s="518" t="s">
        <v>12673</v>
      </c>
      <c r="F2803" s="518"/>
      <c r="G2803" s="379" t="s">
        <v>19</v>
      </c>
      <c r="H2803" s="380">
        <v>1</v>
      </c>
      <c r="I2803" s="381">
        <v>0.55000000000000004</v>
      </c>
      <c r="J2803" s="381">
        <v>0.55000000000000004</v>
      </c>
    </row>
    <row r="2804" spans="1:10" ht="24" customHeight="1">
      <c r="A2804" s="377" t="s">
        <v>12664</v>
      </c>
      <c r="B2804" s="378" t="s">
        <v>13732</v>
      </c>
      <c r="C2804" s="377" t="s">
        <v>9</v>
      </c>
      <c r="D2804" s="377" t="s">
        <v>13733</v>
      </c>
      <c r="E2804" s="518" t="s">
        <v>12667</v>
      </c>
      <c r="F2804" s="518"/>
      <c r="G2804" s="379" t="s">
        <v>19</v>
      </c>
      <c r="H2804" s="380">
        <v>1</v>
      </c>
      <c r="I2804" s="381">
        <v>0.01</v>
      </c>
      <c r="J2804" s="381">
        <v>0.01</v>
      </c>
    </row>
    <row r="2805" spans="1:10" ht="24" customHeight="1">
      <c r="A2805" s="377" t="s">
        <v>12664</v>
      </c>
      <c r="B2805" s="378" t="s">
        <v>13641</v>
      </c>
      <c r="C2805" s="377" t="s">
        <v>9</v>
      </c>
      <c r="D2805" s="377" t="s">
        <v>13642</v>
      </c>
      <c r="E2805" s="518" t="s">
        <v>12670</v>
      </c>
      <c r="F2805" s="518"/>
      <c r="G2805" s="379" t="s">
        <v>19</v>
      </c>
      <c r="H2805" s="380">
        <v>1</v>
      </c>
      <c r="I2805" s="381">
        <v>10.4</v>
      </c>
      <c r="J2805" s="381">
        <v>10.4</v>
      </c>
    </row>
    <row r="2806" spans="1:10" ht="24" customHeight="1">
      <c r="A2806" s="377" t="s">
        <v>12664</v>
      </c>
      <c r="B2806" s="378" t="s">
        <v>12676</v>
      </c>
      <c r="C2806" s="377" t="s">
        <v>9</v>
      </c>
      <c r="D2806" s="377" t="s">
        <v>12677</v>
      </c>
      <c r="E2806" s="518" t="s">
        <v>12678</v>
      </c>
      <c r="F2806" s="518"/>
      <c r="G2806" s="379" t="s">
        <v>19</v>
      </c>
      <c r="H2806" s="380">
        <v>1</v>
      </c>
      <c r="I2806" s="381">
        <v>0.06</v>
      </c>
      <c r="J2806" s="381">
        <v>0.06</v>
      </c>
    </row>
    <row r="2807" spans="1:10" ht="24" customHeight="1">
      <c r="A2807" s="377" t="s">
        <v>12664</v>
      </c>
      <c r="B2807" s="378" t="s">
        <v>12720</v>
      </c>
      <c r="C2807" s="377" t="s">
        <v>9</v>
      </c>
      <c r="D2807" s="377" t="s">
        <v>12721</v>
      </c>
      <c r="E2807" s="518" t="s">
        <v>12722</v>
      </c>
      <c r="F2807" s="518"/>
      <c r="G2807" s="379" t="s">
        <v>19</v>
      </c>
      <c r="H2807" s="380">
        <v>1</v>
      </c>
      <c r="I2807" s="381">
        <v>0.71</v>
      </c>
      <c r="J2807" s="381">
        <v>0.71</v>
      </c>
    </row>
    <row r="2808" spans="1:10" ht="25.5">
      <c r="A2808" s="382"/>
      <c r="B2808" s="382"/>
      <c r="C2808" s="382"/>
      <c r="D2808" s="382"/>
      <c r="E2808" s="382" t="s">
        <v>12679</v>
      </c>
      <c r="F2808" s="383">
        <v>5.6937955000000002</v>
      </c>
      <c r="G2808" s="382" t="s">
        <v>12680</v>
      </c>
      <c r="H2808" s="383">
        <v>4.79</v>
      </c>
      <c r="I2808" s="382" t="s">
        <v>12681</v>
      </c>
      <c r="J2808" s="383">
        <v>10.48</v>
      </c>
    </row>
    <row r="2809" spans="1:10" ht="13.5" thickBot="1">
      <c r="A2809" s="382"/>
      <c r="B2809" s="382"/>
      <c r="C2809" s="382"/>
      <c r="D2809" s="382"/>
      <c r="E2809" s="382" t="s">
        <v>12682</v>
      </c>
      <c r="F2809" s="383">
        <v>3.78</v>
      </c>
      <c r="G2809" s="382"/>
      <c r="H2809" s="515" t="s">
        <v>12683</v>
      </c>
      <c r="I2809" s="515"/>
      <c r="J2809" s="383">
        <v>17.18</v>
      </c>
    </row>
    <row r="2810" spans="1:10" ht="0.95" customHeight="1" thickTop="1">
      <c r="A2810" s="384"/>
      <c r="B2810" s="384"/>
      <c r="C2810" s="384"/>
      <c r="D2810" s="384"/>
      <c r="E2810" s="384"/>
      <c r="F2810" s="384"/>
      <c r="G2810" s="384"/>
      <c r="H2810" s="384"/>
      <c r="I2810" s="384"/>
      <c r="J2810" s="384"/>
    </row>
    <row r="2811" spans="1:10" ht="18" customHeight="1">
      <c r="A2811" s="364"/>
      <c r="B2811" s="365" t="s">
        <v>12651</v>
      </c>
      <c r="C2811" s="364" t="s">
        <v>12652</v>
      </c>
      <c r="D2811" s="364" t="s">
        <v>12653</v>
      </c>
      <c r="E2811" s="516" t="s">
        <v>12654</v>
      </c>
      <c r="F2811" s="516"/>
      <c r="G2811" s="366" t="s">
        <v>12655</v>
      </c>
      <c r="H2811" s="365" t="s">
        <v>12656</v>
      </c>
      <c r="I2811" s="365" t="s">
        <v>12657</v>
      </c>
      <c r="J2811" s="365" t="s">
        <v>12658</v>
      </c>
    </row>
    <row r="2812" spans="1:10" ht="24" customHeight="1">
      <c r="A2812" s="367" t="s">
        <v>12659</v>
      </c>
      <c r="B2812" s="368" t="s">
        <v>12813</v>
      </c>
      <c r="C2812" s="367" t="s">
        <v>9</v>
      </c>
      <c r="D2812" s="367" t="s">
        <v>35</v>
      </c>
      <c r="E2812" s="517" t="s">
        <v>12661</v>
      </c>
      <c r="F2812" s="517"/>
      <c r="G2812" s="369" t="s">
        <v>19</v>
      </c>
      <c r="H2812" s="370">
        <v>1</v>
      </c>
      <c r="I2812" s="371">
        <v>17.670000000000002</v>
      </c>
      <c r="J2812" s="371">
        <v>17.670000000000002</v>
      </c>
    </row>
    <row r="2813" spans="1:10" ht="24" customHeight="1">
      <c r="A2813" s="372" t="s">
        <v>12662</v>
      </c>
      <c r="B2813" s="373" t="s">
        <v>13643</v>
      </c>
      <c r="C2813" s="372" t="s">
        <v>9</v>
      </c>
      <c r="D2813" s="372" t="s">
        <v>551</v>
      </c>
      <c r="E2813" s="519" t="s">
        <v>12661</v>
      </c>
      <c r="F2813" s="519"/>
      <c r="G2813" s="374" t="s">
        <v>19</v>
      </c>
      <c r="H2813" s="375">
        <v>1</v>
      </c>
      <c r="I2813" s="376">
        <v>0.2</v>
      </c>
      <c r="J2813" s="376">
        <v>0.2</v>
      </c>
    </row>
    <row r="2814" spans="1:10" ht="24" customHeight="1">
      <c r="A2814" s="377" t="s">
        <v>12664</v>
      </c>
      <c r="B2814" s="378" t="s">
        <v>12714</v>
      </c>
      <c r="C2814" s="377" t="s">
        <v>9</v>
      </c>
      <c r="D2814" s="377" t="s">
        <v>12715</v>
      </c>
      <c r="E2814" s="518" t="s">
        <v>12673</v>
      </c>
      <c r="F2814" s="518"/>
      <c r="G2814" s="379" t="s">
        <v>19</v>
      </c>
      <c r="H2814" s="380">
        <v>1</v>
      </c>
      <c r="I2814" s="381">
        <v>0.96</v>
      </c>
      <c r="J2814" s="381">
        <v>0.96</v>
      </c>
    </row>
    <row r="2815" spans="1:10" ht="24" customHeight="1">
      <c r="A2815" s="377" t="s">
        <v>12664</v>
      </c>
      <c r="B2815" s="378" t="s">
        <v>13461</v>
      </c>
      <c r="C2815" s="377" t="s">
        <v>9</v>
      </c>
      <c r="D2815" s="377" t="s">
        <v>13462</v>
      </c>
      <c r="E2815" s="518" t="s">
        <v>12667</v>
      </c>
      <c r="F2815" s="518"/>
      <c r="G2815" s="379" t="s">
        <v>19</v>
      </c>
      <c r="H2815" s="380">
        <v>1</v>
      </c>
      <c r="I2815" s="381">
        <v>0.95</v>
      </c>
      <c r="J2815" s="381">
        <v>0.95</v>
      </c>
    </row>
    <row r="2816" spans="1:10" ht="24" customHeight="1">
      <c r="A2816" s="377" t="s">
        <v>12664</v>
      </c>
      <c r="B2816" s="378" t="s">
        <v>12671</v>
      </c>
      <c r="C2816" s="377" t="s">
        <v>9</v>
      </c>
      <c r="D2816" s="377" t="s">
        <v>12672</v>
      </c>
      <c r="E2816" s="518" t="s">
        <v>12673</v>
      </c>
      <c r="F2816" s="518"/>
      <c r="G2816" s="379" t="s">
        <v>19</v>
      </c>
      <c r="H2816" s="380">
        <v>1</v>
      </c>
      <c r="I2816" s="381">
        <v>0.55000000000000004</v>
      </c>
      <c r="J2816" s="381">
        <v>0.55000000000000004</v>
      </c>
    </row>
    <row r="2817" spans="1:10" ht="24" customHeight="1">
      <c r="A2817" s="377" t="s">
        <v>12664</v>
      </c>
      <c r="B2817" s="378" t="s">
        <v>13463</v>
      </c>
      <c r="C2817" s="377" t="s">
        <v>9</v>
      </c>
      <c r="D2817" s="377" t="s">
        <v>13464</v>
      </c>
      <c r="E2817" s="518" t="s">
        <v>12667</v>
      </c>
      <c r="F2817" s="518"/>
      <c r="G2817" s="379" t="s">
        <v>19</v>
      </c>
      <c r="H2817" s="380">
        <v>1</v>
      </c>
      <c r="I2817" s="381">
        <v>0.57999999999999996</v>
      </c>
      <c r="J2817" s="381">
        <v>0.57999999999999996</v>
      </c>
    </row>
    <row r="2818" spans="1:10" ht="24" customHeight="1">
      <c r="A2818" s="377" t="s">
        <v>12664</v>
      </c>
      <c r="B2818" s="378" t="s">
        <v>13644</v>
      </c>
      <c r="C2818" s="377" t="s">
        <v>9</v>
      </c>
      <c r="D2818" s="377" t="s">
        <v>13645</v>
      </c>
      <c r="E2818" s="518" t="s">
        <v>12670</v>
      </c>
      <c r="F2818" s="518"/>
      <c r="G2818" s="379" t="s">
        <v>19</v>
      </c>
      <c r="H2818" s="380">
        <v>1</v>
      </c>
      <c r="I2818" s="381">
        <v>13.66</v>
      </c>
      <c r="J2818" s="381">
        <v>13.66</v>
      </c>
    </row>
    <row r="2819" spans="1:10" ht="24" customHeight="1">
      <c r="A2819" s="377" t="s">
        <v>12664</v>
      </c>
      <c r="B2819" s="378" t="s">
        <v>12676</v>
      </c>
      <c r="C2819" s="377" t="s">
        <v>9</v>
      </c>
      <c r="D2819" s="377" t="s">
        <v>12677</v>
      </c>
      <c r="E2819" s="518" t="s">
        <v>12678</v>
      </c>
      <c r="F2819" s="518"/>
      <c r="G2819" s="379" t="s">
        <v>19</v>
      </c>
      <c r="H2819" s="380">
        <v>1</v>
      </c>
      <c r="I2819" s="381">
        <v>0.06</v>
      </c>
      <c r="J2819" s="381">
        <v>0.06</v>
      </c>
    </row>
    <row r="2820" spans="1:10" ht="24" customHeight="1">
      <c r="A2820" s="377" t="s">
        <v>12664</v>
      </c>
      <c r="B2820" s="378" t="s">
        <v>12720</v>
      </c>
      <c r="C2820" s="377" t="s">
        <v>9</v>
      </c>
      <c r="D2820" s="377" t="s">
        <v>12721</v>
      </c>
      <c r="E2820" s="518" t="s">
        <v>12722</v>
      </c>
      <c r="F2820" s="518"/>
      <c r="G2820" s="379" t="s">
        <v>19</v>
      </c>
      <c r="H2820" s="380">
        <v>1</v>
      </c>
      <c r="I2820" s="381">
        <v>0.71</v>
      </c>
      <c r="J2820" s="381">
        <v>0.71</v>
      </c>
    </row>
    <row r="2821" spans="1:10" ht="25.5">
      <c r="A2821" s="382"/>
      <c r="B2821" s="382"/>
      <c r="C2821" s="382"/>
      <c r="D2821" s="382"/>
      <c r="E2821" s="382" t="s">
        <v>12679</v>
      </c>
      <c r="F2821" s="383">
        <v>7.5301532</v>
      </c>
      <c r="G2821" s="382" t="s">
        <v>12680</v>
      </c>
      <c r="H2821" s="383">
        <v>6.33</v>
      </c>
      <c r="I2821" s="382" t="s">
        <v>12681</v>
      </c>
      <c r="J2821" s="383">
        <v>13.86</v>
      </c>
    </row>
    <row r="2822" spans="1:10" ht="13.5" thickBot="1">
      <c r="A2822" s="382"/>
      <c r="B2822" s="382"/>
      <c r="C2822" s="382"/>
      <c r="D2822" s="382"/>
      <c r="E2822" s="382" t="s">
        <v>12682</v>
      </c>
      <c r="F2822" s="383">
        <v>4.99</v>
      </c>
      <c r="G2822" s="382"/>
      <c r="H2822" s="515" t="s">
        <v>12683</v>
      </c>
      <c r="I2822" s="515"/>
      <c r="J2822" s="383">
        <v>22.66</v>
      </c>
    </row>
    <row r="2823" spans="1:10" ht="0.95" customHeight="1" thickTop="1">
      <c r="A2823" s="384"/>
      <c r="B2823" s="384"/>
      <c r="C2823" s="384"/>
      <c r="D2823" s="384"/>
      <c r="E2823" s="384"/>
      <c r="F2823" s="384"/>
      <c r="G2823" s="384"/>
      <c r="H2823" s="384"/>
      <c r="I2823" s="384"/>
      <c r="J2823" s="384"/>
    </row>
    <row r="2824" spans="1:10" ht="18" customHeight="1">
      <c r="A2824" s="364"/>
      <c r="B2824" s="365" t="s">
        <v>12651</v>
      </c>
      <c r="C2824" s="364" t="s">
        <v>12652</v>
      </c>
      <c r="D2824" s="364" t="s">
        <v>12653</v>
      </c>
      <c r="E2824" s="516" t="s">
        <v>12654</v>
      </c>
      <c r="F2824" s="516"/>
      <c r="G2824" s="366" t="s">
        <v>12655</v>
      </c>
      <c r="H2824" s="365" t="s">
        <v>12656</v>
      </c>
      <c r="I2824" s="365" t="s">
        <v>12657</v>
      </c>
      <c r="J2824" s="365" t="s">
        <v>12658</v>
      </c>
    </row>
    <row r="2825" spans="1:10" ht="36" customHeight="1">
      <c r="A2825" s="367" t="s">
        <v>12659</v>
      </c>
      <c r="B2825" s="368" t="s">
        <v>13275</v>
      </c>
      <c r="C2825" s="367" t="s">
        <v>9</v>
      </c>
      <c r="D2825" s="367" t="s">
        <v>3468</v>
      </c>
      <c r="E2825" s="517" t="s">
        <v>12733</v>
      </c>
      <c r="F2825" s="517"/>
      <c r="G2825" s="369" t="s">
        <v>12734</v>
      </c>
      <c r="H2825" s="370">
        <v>1</v>
      </c>
      <c r="I2825" s="371">
        <v>1853.25</v>
      </c>
      <c r="J2825" s="371">
        <v>1853.25</v>
      </c>
    </row>
    <row r="2826" spans="1:10" ht="36" customHeight="1">
      <c r="A2826" s="372" t="s">
        <v>12662</v>
      </c>
      <c r="B2826" s="373" t="s">
        <v>13585</v>
      </c>
      <c r="C2826" s="372" t="s">
        <v>9</v>
      </c>
      <c r="D2826" s="372" t="s">
        <v>1701</v>
      </c>
      <c r="E2826" s="519" t="s">
        <v>12730</v>
      </c>
      <c r="F2826" s="519"/>
      <c r="G2826" s="374" t="s">
        <v>32</v>
      </c>
      <c r="H2826" s="375">
        <v>1.1283000000000001</v>
      </c>
      <c r="I2826" s="376">
        <v>1.77</v>
      </c>
      <c r="J2826" s="376">
        <v>1.99</v>
      </c>
    </row>
    <row r="2827" spans="1:10" ht="36" customHeight="1">
      <c r="A2827" s="372" t="s">
        <v>12662</v>
      </c>
      <c r="B2827" s="373" t="s">
        <v>12729</v>
      </c>
      <c r="C2827" s="372" t="s">
        <v>9</v>
      </c>
      <c r="D2827" s="372" t="s">
        <v>1894</v>
      </c>
      <c r="E2827" s="519" t="s">
        <v>12730</v>
      </c>
      <c r="F2827" s="519"/>
      <c r="G2827" s="374" t="s">
        <v>32</v>
      </c>
      <c r="H2827" s="375">
        <v>0.26750000000000002</v>
      </c>
      <c r="I2827" s="376">
        <v>16.260000000000002</v>
      </c>
      <c r="J2827" s="376">
        <v>4.34</v>
      </c>
    </row>
    <row r="2828" spans="1:10" ht="36" customHeight="1">
      <c r="A2828" s="372" t="s">
        <v>12662</v>
      </c>
      <c r="B2828" s="373" t="s">
        <v>12731</v>
      </c>
      <c r="C2828" s="372" t="s">
        <v>9</v>
      </c>
      <c r="D2828" s="372" t="s">
        <v>1895</v>
      </c>
      <c r="E2828" s="519" t="s">
        <v>12730</v>
      </c>
      <c r="F2828" s="519"/>
      <c r="G2828" s="374" t="s">
        <v>47</v>
      </c>
      <c r="H2828" s="375">
        <v>0.59379999999999999</v>
      </c>
      <c r="I2828" s="376">
        <v>13.53</v>
      </c>
      <c r="J2828" s="376">
        <v>8.0299999999999994</v>
      </c>
    </row>
    <row r="2829" spans="1:10" ht="36" customHeight="1">
      <c r="A2829" s="372" t="s">
        <v>12662</v>
      </c>
      <c r="B2829" s="373" t="s">
        <v>13586</v>
      </c>
      <c r="C2829" s="372" t="s">
        <v>9</v>
      </c>
      <c r="D2829" s="372" t="s">
        <v>1702</v>
      </c>
      <c r="E2829" s="519" t="s">
        <v>12730</v>
      </c>
      <c r="F2829" s="519"/>
      <c r="G2829" s="374" t="s">
        <v>47</v>
      </c>
      <c r="H2829" s="375">
        <v>3.1027999999999998</v>
      </c>
      <c r="I2829" s="376">
        <v>0.42</v>
      </c>
      <c r="J2829" s="376">
        <v>1.3</v>
      </c>
    </row>
    <row r="2830" spans="1:10" ht="48" customHeight="1">
      <c r="A2830" s="372" t="s">
        <v>12662</v>
      </c>
      <c r="B2830" s="373" t="s">
        <v>13493</v>
      </c>
      <c r="C2830" s="372" t="s">
        <v>9</v>
      </c>
      <c r="D2830" s="372" t="s">
        <v>2160</v>
      </c>
      <c r="E2830" s="519" t="s">
        <v>12733</v>
      </c>
      <c r="F2830" s="519"/>
      <c r="G2830" s="374" t="s">
        <v>17</v>
      </c>
      <c r="H2830" s="375">
        <v>32.6798</v>
      </c>
      <c r="I2830" s="376">
        <v>18.96</v>
      </c>
      <c r="J2830" s="376">
        <v>619.6</v>
      </c>
    </row>
    <row r="2831" spans="1:10" ht="36" customHeight="1">
      <c r="A2831" s="372" t="s">
        <v>12662</v>
      </c>
      <c r="B2831" s="373" t="s">
        <v>13592</v>
      </c>
      <c r="C2831" s="372" t="s">
        <v>9</v>
      </c>
      <c r="D2831" s="372" t="s">
        <v>6777</v>
      </c>
      <c r="E2831" s="519" t="s">
        <v>12733</v>
      </c>
      <c r="F2831" s="519"/>
      <c r="G2831" s="374" t="s">
        <v>12734</v>
      </c>
      <c r="H2831" s="375">
        <v>1.103</v>
      </c>
      <c r="I2831" s="376">
        <v>397.66</v>
      </c>
      <c r="J2831" s="376">
        <v>438.61</v>
      </c>
    </row>
    <row r="2832" spans="1:10" ht="24" customHeight="1">
      <c r="A2832" s="372" t="s">
        <v>12662</v>
      </c>
      <c r="B2832" s="373" t="s">
        <v>12735</v>
      </c>
      <c r="C2832" s="372" t="s">
        <v>9</v>
      </c>
      <c r="D2832" s="372" t="s">
        <v>33</v>
      </c>
      <c r="E2832" s="519" t="s">
        <v>12661</v>
      </c>
      <c r="F2832" s="519"/>
      <c r="G2832" s="374" t="s">
        <v>19</v>
      </c>
      <c r="H2832" s="375">
        <v>0.86129999999999995</v>
      </c>
      <c r="I2832" s="376">
        <v>14.57</v>
      </c>
      <c r="J2832" s="376">
        <v>12.54</v>
      </c>
    </row>
    <row r="2833" spans="1:10" ht="24" customHeight="1">
      <c r="A2833" s="372" t="s">
        <v>12662</v>
      </c>
      <c r="B2833" s="373" t="s">
        <v>13559</v>
      </c>
      <c r="C2833" s="372" t="s">
        <v>9</v>
      </c>
      <c r="D2833" s="372" t="s">
        <v>40</v>
      </c>
      <c r="E2833" s="519" t="s">
        <v>12661</v>
      </c>
      <c r="F2833" s="519"/>
      <c r="G2833" s="374" t="s">
        <v>19</v>
      </c>
      <c r="H2833" s="375">
        <v>4.3066000000000004</v>
      </c>
      <c r="I2833" s="376">
        <v>18.77</v>
      </c>
      <c r="J2833" s="376">
        <v>80.83</v>
      </c>
    </row>
    <row r="2834" spans="1:10" ht="24" customHeight="1">
      <c r="A2834" s="372" t="s">
        <v>12662</v>
      </c>
      <c r="B2834" s="373" t="s">
        <v>12771</v>
      </c>
      <c r="C2834" s="372" t="s">
        <v>9</v>
      </c>
      <c r="D2834" s="372" t="s">
        <v>21</v>
      </c>
      <c r="E2834" s="519" t="s">
        <v>12661</v>
      </c>
      <c r="F2834" s="519"/>
      <c r="G2834" s="374" t="s">
        <v>19</v>
      </c>
      <c r="H2834" s="375">
        <v>7.8078000000000003</v>
      </c>
      <c r="I2834" s="376">
        <v>14.02</v>
      </c>
      <c r="J2834" s="376">
        <v>109.46</v>
      </c>
    </row>
    <row r="2835" spans="1:10" ht="24" customHeight="1">
      <c r="A2835" s="372" t="s">
        <v>12662</v>
      </c>
      <c r="B2835" s="373" t="s">
        <v>12813</v>
      </c>
      <c r="C2835" s="372" t="s">
        <v>9</v>
      </c>
      <c r="D2835" s="372" t="s">
        <v>35</v>
      </c>
      <c r="E2835" s="519" t="s">
        <v>12661</v>
      </c>
      <c r="F2835" s="519"/>
      <c r="G2835" s="374" t="s">
        <v>19</v>
      </c>
      <c r="H2835" s="375">
        <v>7.8078000000000003</v>
      </c>
      <c r="I2835" s="376">
        <v>17.670000000000002</v>
      </c>
      <c r="J2835" s="376">
        <v>137.96</v>
      </c>
    </row>
    <row r="2836" spans="1:10" ht="36" customHeight="1">
      <c r="A2836" s="377" t="s">
        <v>12664</v>
      </c>
      <c r="B2836" s="378" t="s">
        <v>13734</v>
      </c>
      <c r="C2836" s="377" t="s">
        <v>9</v>
      </c>
      <c r="D2836" s="377" t="s">
        <v>13735</v>
      </c>
      <c r="E2836" s="518" t="s">
        <v>12693</v>
      </c>
      <c r="F2836" s="518"/>
      <c r="G2836" s="379" t="s">
        <v>27</v>
      </c>
      <c r="H2836" s="380">
        <v>0.31890000000000002</v>
      </c>
      <c r="I2836" s="381">
        <v>37.729999999999997</v>
      </c>
      <c r="J2836" s="381">
        <v>12.03</v>
      </c>
    </row>
    <row r="2837" spans="1:10" ht="24" customHeight="1">
      <c r="A2837" s="377" t="s">
        <v>12664</v>
      </c>
      <c r="B2837" s="378" t="s">
        <v>13736</v>
      </c>
      <c r="C2837" s="377" t="s">
        <v>9</v>
      </c>
      <c r="D2837" s="377" t="s">
        <v>13737</v>
      </c>
      <c r="E2837" s="518" t="s">
        <v>12693</v>
      </c>
      <c r="F2837" s="518"/>
      <c r="G2837" s="379" t="s">
        <v>12728</v>
      </c>
      <c r="H2837" s="380">
        <v>6.7614000000000001</v>
      </c>
      <c r="I2837" s="381">
        <v>40.409999999999997</v>
      </c>
      <c r="J2837" s="381">
        <v>273.22000000000003</v>
      </c>
    </row>
    <row r="2838" spans="1:10" ht="24" customHeight="1">
      <c r="A2838" s="377" t="s">
        <v>12664</v>
      </c>
      <c r="B2838" s="378" t="s">
        <v>12841</v>
      </c>
      <c r="C2838" s="377" t="s">
        <v>9</v>
      </c>
      <c r="D2838" s="377" t="s">
        <v>12842</v>
      </c>
      <c r="E2838" s="518" t="s">
        <v>12693</v>
      </c>
      <c r="F2838" s="518"/>
      <c r="G2838" s="379" t="s">
        <v>44</v>
      </c>
      <c r="H2838" s="380">
        <v>3.5000000000000003E-2</v>
      </c>
      <c r="I2838" s="381">
        <v>5.22</v>
      </c>
      <c r="J2838" s="381">
        <v>0.18</v>
      </c>
    </row>
    <row r="2839" spans="1:10" ht="24" customHeight="1">
      <c r="A2839" s="377" t="s">
        <v>12664</v>
      </c>
      <c r="B2839" s="378" t="s">
        <v>12847</v>
      </c>
      <c r="C2839" s="377" t="s">
        <v>9</v>
      </c>
      <c r="D2839" s="377" t="s">
        <v>12848</v>
      </c>
      <c r="E2839" s="518" t="s">
        <v>12693</v>
      </c>
      <c r="F2839" s="518"/>
      <c r="G2839" s="379" t="s">
        <v>15</v>
      </c>
      <c r="H2839" s="380">
        <v>1.4216</v>
      </c>
      <c r="I2839" s="381">
        <v>8.14</v>
      </c>
      <c r="J2839" s="381">
        <v>11.57</v>
      </c>
    </row>
    <row r="2840" spans="1:10" ht="24" customHeight="1">
      <c r="A2840" s="377" t="s">
        <v>12664</v>
      </c>
      <c r="B2840" s="378" t="s">
        <v>13738</v>
      </c>
      <c r="C2840" s="377" t="s">
        <v>9</v>
      </c>
      <c r="D2840" s="377" t="s">
        <v>13739</v>
      </c>
      <c r="E2840" s="518" t="s">
        <v>12693</v>
      </c>
      <c r="F2840" s="518"/>
      <c r="G2840" s="379" t="s">
        <v>12734</v>
      </c>
      <c r="H2840" s="380">
        <v>0.2475</v>
      </c>
      <c r="I2840" s="381">
        <v>462.12</v>
      </c>
      <c r="J2840" s="381">
        <v>114.37</v>
      </c>
    </row>
    <row r="2841" spans="1:10" ht="24" customHeight="1">
      <c r="A2841" s="377" t="s">
        <v>12664</v>
      </c>
      <c r="B2841" s="378" t="s">
        <v>13740</v>
      </c>
      <c r="C2841" s="377" t="s">
        <v>9</v>
      </c>
      <c r="D2841" s="377" t="s">
        <v>13741</v>
      </c>
      <c r="E2841" s="518" t="s">
        <v>12693</v>
      </c>
      <c r="F2841" s="518"/>
      <c r="G2841" s="379" t="s">
        <v>17</v>
      </c>
      <c r="H2841" s="380">
        <v>0.2954</v>
      </c>
      <c r="I2841" s="381">
        <v>20.27</v>
      </c>
      <c r="J2841" s="381">
        <v>5.98</v>
      </c>
    </row>
    <row r="2842" spans="1:10" ht="24" customHeight="1">
      <c r="A2842" s="377" t="s">
        <v>12664</v>
      </c>
      <c r="B2842" s="378" t="s">
        <v>13742</v>
      </c>
      <c r="C2842" s="377" t="s">
        <v>9</v>
      </c>
      <c r="D2842" s="377" t="s">
        <v>13743</v>
      </c>
      <c r="E2842" s="518" t="s">
        <v>12693</v>
      </c>
      <c r="F2842" s="518"/>
      <c r="G2842" s="379" t="s">
        <v>17</v>
      </c>
      <c r="H2842" s="380">
        <v>0.18429999999999999</v>
      </c>
      <c r="I2842" s="381">
        <v>18.66</v>
      </c>
      <c r="J2842" s="381">
        <v>3.43</v>
      </c>
    </row>
    <row r="2843" spans="1:10" ht="24" customHeight="1">
      <c r="A2843" s="377" t="s">
        <v>12664</v>
      </c>
      <c r="B2843" s="378" t="s">
        <v>12975</v>
      </c>
      <c r="C2843" s="377" t="s">
        <v>9</v>
      </c>
      <c r="D2843" s="377" t="s">
        <v>12976</v>
      </c>
      <c r="E2843" s="518" t="s">
        <v>12693</v>
      </c>
      <c r="F2843" s="518"/>
      <c r="G2843" s="379" t="s">
        <v>15</v>
      </c>
      <c r="H2843" s="380">
        <v>6.25</v>
      </c>
      <c r="I2843" s="381">
        <v>2.85</v>
      </c>
      <c r="J2843" s="381">
        <v>17.809999999999999</v>
      </c>
    </row>
    <row r="2844" spans="1:10" ht="25.5">
      <c r="A2844" s="382"/>
      <c r="B2844" s="382"/>
      <c r="C2844" s="382"/>
      <c r="D2844" s="382"/>
      <c r="E2844" s="382" t="s">
        <v>12679</v>
      </c>
      <c r="F2844" s="383">
        <v>224.72563294577853</v>
      </c>
      <c r="G2844" s="382" t="s">
        <v>12680</v>
      </c>
      <c r="H2844" s="383">
        <v>188.9</v>
      </c>
      <c r="I2844" s="382" t="s">
        <v>12681</v>
      </c>
      <c r="J2844" s="383">
        <v>413.63</v>
      </c>
    </row>
    <row r="2845" spans="1:10" ht="13.5" thickBot="1">
      <c r="A2845" s="382"/>
      <c r="B2845" s="382"/>
      <c r="C2845" s="382"/>
      <c r="D2845" s="382"/>
      <c r="E2845" s="382" t="s">
        <v>12682</v>
      </c>
      <c r="F2845" s="383">
        <v>523.35</v>
      </c>
      <c r="G2845" s="382"/>
      <c r="H2845" s="515" t="s">
        <v>12683</v>
      </c>
      <c r="I2845" s="515"/>
      <c r="J2845" s="383">
        <v>2376.6</v>
      </c>
    </row>
    <row r="2846" spans="1:10" ht="0.95" customHeight="1" thickTop="1">
      <c r="A2846" s="384"/>
      <c r="B2846" s="384"/>
      <c r="C2846" s="384"/>
      <c r="D2846" s="384"/>
      <c r="E2846" s="384"/>
      <c r="F2846" s="384"/>
      <c r="G2846" s="384"/>
      <c r="H2846" s="384"/>
      <c r="I2846" s="384"/>
      <c r="J2846" s="384"/>
    </row>
    <row r="2847" spans="1:10" ht="18" customHeight="1">
      <c r="A2847" s="364"/>
      <c r="B2847" s="365" t="s">
        <v>12651</v>
      </c>
      <c r="C2847" s="364" t="s">
        <v>12652</v>
      </c>
      <c r="D2847" s="364" t="s">
        <v>12653</v>
      </c>
      <c r="E2847" s="516" t="s">
        <v>12654</v>
      </c>
      <c r="F2847" s="516"/>
      <c r="G2847" s="366" t="s">
        <v>12655</v>
      </c>
      <c r="H2847" s="365" t="s">
        <v>12656</v>
      </c>
      <c r="I2847" s="365" t="s">
        <v>12657</v>
      </c>
      <c r="J2847" s="365" t="s">
        <v>12658</v>
      </c>
    </row>
    <row r="2848" spans="1:10" ht="36" customHeight="1">
      <c r="A2848" s="367" t="s">
        <v>12659</v>
      </c>
      <c r="B2848" s="368" t="s">
        <v>13268</v>
      </c>
      <c r="C2848" s="367" t="s">
        <v>9</v>
      </c>
      <c r="D2848" s="367" t="s">
        <v>3536</v>
      </c>
      <c r="E2848" s="517" t="s">
        <v>12733</v>
      </c>
      <c r="F2848" s="517"/>
      <c r="G2848" s="369" t="s">
        <v>12734</v>
      </c>
      <c r="H2848" s="370">
        <v>1</v>
      </c>
      <c r="I2848" s="371">
        <v>3665.35</v>
      </c>
      <c r="J2848" s="371">
        <v>3665.35</v>
      </c>
    </row>
    <row r="2849" spans="1:10" ht="36" customHeight="1">
      <c r="A2849" s="372" t="s">
        <v>12662</v>
      </c>
      <c r="B2849" s="373" t="s">
        <v>12729</v>
      </c>
      <c r="C2849" s="372" t="s">
        <v>9</v>
      </c>
      <c r="D2849" s="372" t="s">
        <v>1894</v>
      </c>
      <c r="E2849" s="519" t="s">
        <v>12730</v>
      </c>
      <c r="F2849" s="519"/>
      <c r="G2849" s="374" t="s">
        <v>32</v>
      </c>
      <c r="H2849" s="375">
        <v>0.88009999999999999</v>
      </c>
      <c r="I2849" s="376">
        <v>16.260000000000002</v>
      </c>
      <c r="J2849" s="376">
        <v>14.31</v>
      </c>
    </row>
    <row r="2850" spans="1:10" ht="36" customHeight="1">
      <c r="A2850" s="372" t="s">
        <v>12662</v>
      </c>
      <c r="B2850" s="373" t="s">
        <v>13585</v>
      </c>
      <c r="C2850" s="372" t="s">
        <v>9</v>
      </c>
      <c r="D2850" s="372" t="s">
        <v>1701</v>
      </c>
      <c r="E2850" s="519" t="s">
        <v>12730</v>
      </c>
      <c r="F2850" s="519"/>
      <c r="G2850" s="374" t="s">
        <v>32</v>
      </c>
      <c r="H2850" s="375">
        <v>6.6349999999999998</v>
      </c>
      <c r="I2850" s="376">
        <v>1.77</v>
      </c>
      <c r="J2850" s="376">
        <v>11.74</v>
      </c>
    </row>
    <row r="2851" spans="1:10" ht="36" customHeight="1">
      <c r="A2851" s="372" t="s">
        <v>12662</v>
      </c>
      <c r="B2851" s="373" t="s">
        <v>13586</v>
      </c>
      <c r="C2851" s="372" t="s">
        <v>9</v>
      </c>
      <c r="D2851" s="372" t="s">
        <v>1702</v>
      </c>
      <c r="E2851" s="519" t="s">
        <v>12730</v>
      </c>
      <c r="F2851" s="519"/>
      <c r="G2851" s="374" t="s">
        <v>47</v>
      </c>
      <c r="H2851" s="375">
        <v>18.246200000000002</v>
      </c>
      <c r="I2851" s="376">
        <v>0.42</v>
      </c>
      <c r="J2851" s="376">
        <v>7.66</v>
      </c>
    </row>
    <row r="2852" spans="1:10" ht="36" customHeight="1">
      <c r="A2852" s="372" t="s">
        <v>12662</v>
      </c>
      <c r="B2852" s="373" t="s">
        <v>12731</v>
      </c>
      <c r="C2852" s="372" t="s">
        <v>9</v>
      </c>
      <c r="D2852" s="372" t="s">
        <v>1895</v>
      </c>
      <c r="E2852" s="519" t="s">
        <v>12730</v>
      </c>
      <c r="F2852" s="519"/>
      <c r="G2852" s="374" t="s">
        <v>47</v>
      </c>
      <c r="H2852" s="375">
        <v>3.4270999999999998</v>
      </c>
      <c r="I2852" s="376">
        <v>13.53</v>
      </c>
      <c r="J2852" s="376">
        <v>46.36</v>
      </c>
    </row>
    <row r="2853" spans="1:10" ht="36" customHeight="1">
      <c r="A2853" s="372" t="s">
        <v>12662</v>
      </c>
      <c r="B2853" s="373" t="s">
        <v>13591</v>
      </c>
      <c r="C2853" s="372" t="s">
        <v>9</v>
      </c>
      <c r="D2853" s="372" t="s">
        <v>6776</v>
      </c>
      <c r="E2853" s="519" t="s">
        <v>12733</v>
      </c>
      <c r="F2853" s="519"/>
      <c r="G2853" s="374" t="s">
        <v>12734</v>
      </c>
      <c r="H2853" s="375">
        <v>1.2</v>
      </c>
      <c r="I2853" s="376">
        <v>382.79</v>
      </c>
      <c r="J2853" s="376">
        <v>459.34</v>
      </c>
    </row>
    <row r="2854" spans="1:10" ht="24" customHeight="1">
      <c r="A2854" s="372" t="s">
        <v>12662</v>
      </c>
      <c r="B2854" s="373" t="s">
        <v>13559</v>
      </c>
      <c r="C2854" s="372" t="s">
        <v>9</v>
      </c>
      <c r="D2854" s="372" t="s">
        <v>40</v>
      </c>
      <c r="E2854" s="519" t="s">
        <v>12661</v>
      </c>
      <c r="F2854" s="519"/>
      <c r="G2854" s="374" t="s">
        <v>19</v>
      </c>
      <c r="H2854" s="375">
        <v>21.535799999999998</v>
      </c>
      <c r="I2854" s="376">
        <v>18.77</v>
      </c>
      <c r="J2854" s="376">
        <v>404.22</v>
      </c>
    </row>
    <row r="2855" spans="1:10" ht="24" customHeight="1">
      <c r="A2855" s="372" t="s">
        <v>12662</v>
      </c>
      <c r="B2855" s="373" t="s">
        <v>12735</v>
      </c>
      <c r="C2855" s="372" t="s">
        <v>9</v>
      </c>
      <c r="D2855" s="372" t="s">
        <v>33</v>
      </c>
      <c r="E2855" s="519" t="s">
        <v>12661</v>
      </c>
      <c r="F2855" s="519"/>
      <c r="G2855" s="374" t="s">
        <v>19</v>
      </c>
      <c r="H2855" s="375">
        <v>4.3071999999999999</v>
      </c>
      <c r="I2855" s="376">
        <v>14.57</v>
      </c>
      <c r="J2855" s="376">
        <v>62.75</v>
      </c>
    </row>
    <row r="2856" spans="1:10" ht="24" customHeight="1">
      <c r="A2856" s="372" t="s">
        <v>12662</v>
      </c>
      <c r="B2856" s="373" t="s">
        <v>12813</v>
      </c>
      <c r="C2856" s="372" t="s">
        <v>9</v>
      </c>
      <c r="D2856" s="372" t="s">
        <v>35</v>
      </c>
      <c r="E2856" s="519" t="s">
        <v>12661</v>
      </c>
      <c r="F2856" s="519"/>
      <c r="G2856" s="374" t="s">
        <v>19</v>
      </c>
      <c r="H2856" s="375">
        <v>31.952999999999999</v>
      </c>
      <c r="I2856" s="376">
        <v>17.670000000000002</v>
      </c>
      <c r="J2856" s="376">
        <v>564.6</v>
      </c>
    </row>
    <row r="2857" spans="1:10" ht="24" customHeight="1">
      <c r="A2857" s="372" t="s">
        <v>12662</v>
      </c>
      <c r="B2857" s="373" t="s">
        <v>12771</v>
      </c>
      <c r="C2857" s="372" t="s">
        <v>9</v>
      </c>
      <c r="D2857" s="372" t="s">
        <v>21</v>
      </c>
      <c r="E2857" s="519" t="s">
        <v>12661</v>
      </c>
      <c r="F2857" s="519"/>
      <c r="G2857" s="374" t="s">
        <v>19</v>
      </c>
      <c r="H2857" s="375">
        <v>31.952999999999999</v>
      </c>
      <c r="I2857" s="376">
        <v>14.02</v>
      </c>
      <c r="J2857" s="376">
        <v>447.98</v>
      </c>
    </row>
    <row r="2858" spans="1:10" ht="36" customHeight="1">
      <c r="A2858" s="377" t="s">
        <v>12664</v>
      </c>
      <c r="B2858" s="378" t="s">
        <v>13734</v>
      </c>
      <c r="C2858" s="377" t="s">
        <v>9</v>
      </c>
      <c r="D2858" s="377" t="s">
        <v>13735</v>
      </c>
      <c r="E2858" s="518" t="s">
        <v>12693</v>
      </c>
      <c r="F2858" s="518"/>
      <c r="G2858" s="379" t="s">
        <v>27</v>
      </c>
      <c r="H2858" s="380">
        <v>0.60740000000000005</v>
      </c>
      <c r="I2858" s="381">
        <v>37.729999999999997</v>
      </c>
      <c r="J2858" s="381">
        <v>22.91</v>
      </c>
    </row>
    <row r="2859" spans="1:10" ht="36" customHeight="1">
      <c r="A2859" s="377" t="s">
        <v>12664</v>
      </c>
      <c r="B2859" s="378" t="s">
        <v>13744</v>
      </c>
      <c r="C2859" s="377" t="s">
        <v>9</v>
      </c>
      <c r="D2859" s="377" t="s">
        <v>13745</v>
      </c>
      <c r="E2859" s="518" t="s">
        <v>12693</v>
      </c>
      <c r="F2859" s="518"/>
      <c r="G2859" s="379" t="s">
        <v>27</v>
      </c>
      <c r="H2859" s="380">
        <v>13.051399999999999</v>
      </c>
      <c r="I2859" s="381">
        <v>117.09</v>
      </c>
      <c r="J2859" s="381">
        <v>1528.18</v>
      </c>
    </row>
    <row r="2860" spans="1:10" ht="24" customHeight="1">
      <c r="A2860" s="377" t="s">
        <v>12664</v>
      </c>
      <c r="B2860" s="378" t="s">
        <v>12841</v>
      </c>
      <c r="C2860" s="377" t="s">
        <v>9</v>
      </c>
      <c r="D2860" s="377" t="s">
        <v>12842</v>
      </c>
      <c r="E2860" s="518" t="s">
        <v>12693</v>
      </c>
      <c r="F2860" s="518"/>
      <c r="G2860" s="379" t="s">
        <v>44</v>
      </c>
      <c r="H2860" s="380">
        <v>6.6699999999999995E-2</v>
      </c>
      <c r="I2860" s="381">
        <v>5.22</v>
      </c>
      <c r="J2860" s="381">
        <v>0.34</v>
      </c>
    </row>
    <row r="2861" spans="1:10" ht="48" customHeight="1">
      <c r="A2861" s="377" t="s">
        <v>12664</v>
      </c>
      <c r="B2861" s="378" t="s">
        <v>13746</v>
      </c>
      <c r="C2861" s="377" t="s">
        <v>9</v>
      </c>
      <c r="D2861" s="377" t="s">
        <v>13747</v>
      </c>
      <c r="E2861" s="518" t="s">
        <v>12693</v>
      </c>
      <c r="F2861" s="518"/>
      <c r="G2861" s="379" t="s">
        <v>17</v>
      </c>
      <c r="H2861" s="380">
        <v>6</v>
      </c>
      <c r="I2861" s="381">
        <v>8.64</v>
      </c>
      <c r="J2861" s="381">
        <v>51.84</v>
      </c>
    </row>
    <row r="2862" spans="1:10" ht="24" customHeight="1">
      <c r="A2862" s="377" t="s">
        <v>12664</v>
      </c>
      <c r="B2862" s="378" t="s">
        <v>13740</v>
      </c>
      <c r="C2862" s="377" t="s">
        <v>9</v>
      </c>
      <c r="D2862" s="377" t="s">
        <v>13741</v>
      </c>
      <c r="E2862" s="518" t="s">
        <v>12693</v>
      </c>
      <c r="F2862" s="518"/>
      <c r="G2862" s="379" t="s">
        <v>17</v>
      </c>
      <c r="H2862" s="380">
        <v>2.1276000000000002</v>
      </c>
      <c r="I2862" s="381">
        <v>20.27</v>
      </c>
      <c r="J2862" s="381">
        <v>43.12</v>
      </c>
    </row>
    <row r="2863" spans="1:10" ht="25.5">
      <c r="A2863" s="382"/>
      <c r="B2863" s="382"/>
      <c r="C2863" s="382"/>
      <c r="D2863" s="382"/>
      <c r="E2863" s="382" t="s">
        <v>12679</v>
      </c>
      <c r="F2863" s="383">
        <v>667.19547973486908</v>
      </c>
      <c r="G2863" s="382" t="s">
        <v>12680</v>
      </c>
      <c r="H2863" s="383">
        <v>560.84</v>
      </c>
      <c r="I2863" s="382" t="s">
        <v>12681</v>
      </c>
      <c r="J2863" s="383">
        <v>1228.04</v>
      </c>
    </row>
    <row r="2864" spans="1:10" ht="13.5" thickBot="1">
      <c r="A2864" s="382"/>
      <c r="B2864" s="382"/>
      <c r="C2864" s="382"/>
      <c r="D2864" s="382"/>
      <c r="E2864" s="382" t="s">
        <v>12682</v>
      </c>
      <c r="F2864" s="383">
        <v>1035.0899999999999</v>
      </c>
      <c r="G2864" s="382"/>
      <c r="H2864" s="515" t="s">
        <v>12683</v>
      </c>
      <c r="I2864" s="515"/>
      <c r="J2864" s="383">
        <v>4700.4399999999996</v>
      </c>
    </row>
    <row r="2865" spans="1:10" ht="0.95" customHeight="1" thickTop="1">
      <c r="A2865" s="384"/>
      <c r="B2865" s="384"/>
      <c r="C2865" s="384"/>
      <c r="D2865" s="384"/>
      <c r="E2865" s="384"/>
      <c r="F2865" s="384"/>
      <c r="G2865" s="384"/>
      <c r="H2865" s="384"/>
      <c r="I2865" s="384"/>
      <c r="J2865" s="384"/>
    </row>
    <row r="2866" spans="1:10" ht="18" customHeight="1">
      <c r="A2866" s="364"/>
      <c r="B2866" s="365" t="s">
        <v>12651</v>
      </c>
      <c r="C2866" s="364" t="s">
        <v>12652</v>
      </c>
      <c r="D2866" s="364" t="s">
        <v>12653</v>
      </c>
      <c r="E2866" s="516" t="s">
        <v>12654</v>
      </c>
      <c r="F2866" s="516"/>
      <c r="G2866" s="366" t="s">
        <v>12655</v>
      </c>
      <c r="H2866" s="365" t="s">
        <v>12656</v>
      </c>
      <c r="I2866" s="365" t="s">
        <v>12657</v>
      </c>
      <c r="J2866" s="365" t="s">
        <v>12658</v>
      </c>
    </row>
    <row r="2867" spans="1:10" ht="36" customHeight="1">
      <c r="A2867" s="367" t="s">
        <v>12659</v>
      </c>
      <c r="B2867" s="368" t="s">
        <v>13269</v>
      </c>
      <c r="C2867" s="367" t="s">
        <v>9</v>
      </c>
      <c r="D2867" s="367" t="s">
        <v>3467</v>
      </c>
      <c r="E2867" s="517" t="s">
        <v>12733</v>
      </c>
      <c r="F2867" s="517"/>
      <c r="G2867" s="369" t="s">
        <v>12734</v>
      </c>
      <c r="H2867" s="370">
        <v>1</v>
      </c>
      <c r="I2867" s="371">
        <v>2269.67</v>
      </c>
      <c r="J2867" s="371">
        <v>2269.67</v>
      </c>
    </row>
    <row r="2868" spans="1:10" ht="36" customHeight="1">
      <c r="A2868" s="372" t="s">
        <v>12662</v>
      </c>
      <c r="B2868" s="373" t="s">
        <v>12729</v>
      </c>
      <c r="C2868" s="372" t="s">
        <v>9</v>
      </c>
      <c r="D2868" s="372" t="s">
        <v>1894</v>
      </c>
      <c r="E2868" s="519" t="s">
        <v>12730</v>
      </c>
      <c r="F2868" s="519"/>
      <c r="G2868" s="374" t="s">
        <v>32</v>
      </c>
      <c r="H2868" s="375">
        <v>0.43980000000000002</v>
      </c>
      <c r="I2868" s="376">
        <v>16.260000000000002</v>
      </c>
      <c r="J2868" s="376">
        <v>7.15</v>
      </c>
    </row>
    <row r="2869" spans="1:10" ht="36" customHeight="1">
      <c r="A2869" s="372" t="s">
        <v>12662</v>
      </c>
      <c r="B2869" s="373" t="s">
        <v>13585</v>
      </c>
      <c r="C2869" s="372" t="s">
        <v>9</v>
      </c>
      <c r="D2869" s="372" t="s">
        <v>1701</v>
      </c>
      <c r="E2869" s="519" t="s">
        <v>12730</v>
      </c>
      <c r="F2869" s="519"/>
      <c r="G2869" s="374" t="s">
        <v>32</v>
      </c>
      <c r="H2869" s="375">
        <v>4.7080000000000002</v>
      </c>
      <c r="I2869" s="376">
        <v>1.77</v>
      </c>
      <c r="J2869" s="376">
        <v>8.33</v>
      </c>
    </row>
    <row r="2870" spans="1:10" ht="36" customHeight="1">
      <c r="A2870" s="372" t="s">
        <v>12662</v>
      </c>
      <c r="B2870" s="373" t="s">
        <v>13586</v>
      </c>
      <c r="C2870" s="372" t="s">
        <v>9</v>
      </c>
      <c r="D2870" s="372" t="s">
        <v>1702</v>
      </c>
      <c r="E2870" s="519" t="s">
        <v>12730</v>
      </c>
      <c r="F2870" s="519"/>
      <c r="G2870" s="374" t="s">
        <v>47</v>
      </c>
      <c r="H2870" s="375">
        <v>12.947100000000001</v>
      </c>
      <c r="I2870" s="376">
        <v>0.42</v>
      </c>
      <c r="J2870" s="376">
        <v>5.43</v>
      </c>
    </row>
    <row r="2871" spans="1:10" ht="36" customHeight="1">
      <c r="A2871" s="372" t="s">
        <v>12662</v>
      </c>
      <c r="B2871" s="373" t="s">
        <v>12731</v>
      </c>
      <c r="C2871" s="372" t="s">
        <v>9</v>
      </c>
      <c r="D2871" s="372" t="s">
        <v>1895</v>
      </c>
      <c r="E2871" s="519" t="s">
        <v>12730</v>
      </c>
      <c r="F2871" s="519"/>
      <c r="G2871" s="374" t="s">
        <v>47</v>
      </c>
      <c r="H2871" s="375">
        <v>1.1233</v>
      </c>
      <c r="I2871" s="376">
        <v>13.53</v>
      </c>
      <c r="J2871" s="376">
        <v>15.19</v>
      </c>
    </row>
    <row r="2872" spans="1:10" ht="48" customHeight="1">
      <c r="A2872" s="372" t="s">
        <v>12662</v>
      </c>
      <c r="B2872" s="373" t="s">
        <v>13489</v>
      </c>
      <c r="C2872" s="372" t="s">
        <v>9</v>
      </c>
      <c r="D2872" s="372" t="s">
        <v>2159</v>
      </c>
      <c r="E2872" s="519" t="s">
        <v>12733</v>
      </c>
      <c r="F2872" s="519"/>
      <c r="G2872" s="374" t="s">
        <v>17</v>
      </c>
      <c r="H2872" s="375">
        <v>21.999700000000001</v>
      </c>
      <c r="I2872" s="376">
        <v>20.5</v>
      </c>
      <c r="J2872" s="376">
        <v>450.99</v>
      </c>
    </row>
    <row r="2873" spans="1:10" ht="36" customHeight="1">
      <c r="A2873" s="372" t="s">
        <v>12662</v>
      </c>
      <c r="B2873" s="373" t="s">
        <v>13592</v>
      </c>
      <c r="C2873" s="372" t="s">
        <v>9</v>
      </c>
      <c r="D2873" s="372" t="s">
        <v>6777</v>
      </c>
      <c r="E2873" s="519" t="s">
        <v>12733</v>
      </c>
      <c r="F2873" s="519"/>
      <c r="G2873" s="374" t="s">
        <v>12734</v>
      </c>
      <c r="H2873" s="375">
        <v>1.2</v>
      </c>
      <c r="I2873" s="376">
        <v>397.66</v>
      </c>
      <c r="J2873" s="376">
        <v>477.19</v>
      </c>
    </row>
    <row r="2874" spans="1:10" ht="24" customHeight="1">
      <c r="A2874" s="372" t="s">
        <v>12662</v>
      </c>
      <c r="B2874" s="373" t="s">
        <v>13559</v>
      </c>
      <c r="C2874" s="372" t="s">
        <v>9</v>
      </c>
      <c r="D2874" s="372" t="s">
        <v>40</v>
      </c>
      <c r="E2874" s="519" t="s">
        <v>12661</v>
      </c>
      <c r="F2874" s="519"/>
      <c r="G2874" s="374" t="s">
        <v>19</v>
      </c>
      <c r="H2874" s="375">
        <v>7.8158000000000003</v>
      </c>
      <c r="I2874" s="376">
        <v>18.77</v>
      </c>
      <c r="J2874" s="376">
        <v>146.69999999999999</v>
      </c>
    </row>
    <row r="2875" spans="1:10" ht="24" customHeight="1">
      <c r="A2875" s="372" t="s">
        <v>12662</v>
      </c>
      <c r="B2875" s="373" t="s">
        <v>12735</v>
      </c>
      <c r="C2875" s="372" t="s">
        <v>9</v>
      </c>
      <c r="D2875" s="372" t="s">
        <v>33</v>
      </c>
      <c r="E2875" s="519" t="s">
        <v>12661</v>
      </c>
      <c r="F2875" s="519"/>
      <c r="G2875" s="374" t="s">
        <v>19</v>
      </c>
      <c r="H2875" s="375">
        <v>1.5631999999999999</v>
      </c>
      <c r="I2875" s="376">
        <v>14.57</v>
      </c>
      <c r="J2875" s="376">
        <v>22.77</v>
      </c>
    </row>
    <row r="2876" spans="1:10" ht="24" customHeight="1">
      <c r="A2876" s="372" t="s">
        <v>12662</v>
      </c>
      <c r="B2876" s="373" t="s">
        <v>12813</v>
      </c>
      <c r="C2876" s="372" t="s">
        <v>9</v>
      </c>
      <c r="D2876" s="372" t="s">
        <v>35</v>
      </c>
      <c r="E2876" s="519" t="s">
        <v>12661</v>
      </c>
      <c r="F2876" s="519"/>
      <c r="G2876" s="374" t="s">
        <v>19</v>
      </c>
      <c r="H2876" s="375">
        <v>22.407699999999998</v>
      </c>
      <c r="I2876" s="376">
        <v>17.670000000000002</v>
      </c>
      <c r="J2876" s="376">
        <v>395.94</v>
      </c>
    </row>
    <row r="2877" spans="1:10" ht="24" customHeight="1">
      <c r="A2877" s="372" t="s">
        <v>12662</v>
      </c>
      <c r="B2877" s="373" t="s">
        <v>12771</v>
      </c>
      <c r="C2877" s="372" t="s">
        <v>9</v>
      </c>
      <c r="D2877" s="372" t="s">
        <v>21</v>
      </c>
      <c r="E2877" s="519" t="s">
        <v>12661</v>
      </c>
      <c r="F2877" s="519"/>
      <c r="G2877" s="374" t="s">
        <v>19</v>
      </c>
      <c r="H2877" s="375">
        <v>22.407699999999998</v>
      </c>
      <c r="I2877" s="376">
        <v>14.02</v>
      </c>
      <c r="J2877" s="376">
        <v>314.14999999999998</v>
      </c>
    </row>
    <row r="2878" spans="1:10" ht="36" customHeight="1">
      <c r="A2878" s="377" t="s">
        <v>12664</v>
      </c>
      <c r="B2878" s="378" t="s">
        <v>13734</v>
      </c>
      <c r="C2878" s="377" t="s">
        <v>9</v>
      </c>
      <c r="D2878" s="377" t="s">
        <v>13735</v>
      </c>
      <c r="E2878" s="518" t="s">
        <v>12693</v>
      </c>
      <c r="F2878" s="518"/>
      <c r="G2878" s="379" t="s">
        <v>27</v>
      </c>
      <c r="H2878" s="380">
        <v>0.60740000000000005</v>
      </c>
      <c r="I2878" s="381">
        <v>37.729999999999997</v>
      </c>
      <c r="J2878" s="381">
        <v>22.91</v>
      </c>
    </row>
    <row r="2879" spans="1:10" ht="24" customHeight="1">
      <c r="A2879" s="377" t="s">
        <v>12664</v>
      </c>
      <c r="B2879" s="378" t="s">
        <v>13736</v>
      </c>
      <c r="C2879" s="377" t="s">
        <v>9</v>
      </c>
      <c r="D2879" s="377" t="s">
        <v>13737</v>
      </c>
      <c r="E2879" s="518" t="s">
        <v>12693</v>
      </c>
      <c r="F2879" s="518"/>
      <c r="G2879" s="379" t="s">
        <v>12728</v>
      </c>
      <c r="H2879" s="380">
        <v>8.4224999999999994</v>
      </c>
      <c r="I2879" s="381">
        <v>40.409999999999997</v>
      </c>
      <c r="J2879" s="381">
        <v>340.35</v>
      </c>
    </row>
    <row r="2880" spans="1:10" ht="24" customHeight="1">
      <c r="A2880" s="377" t="s">
        <v>12664</v>
      </c>
      <c r="B2880" s="378" t="s">
        <v>12841</v>
      </c>
      <c r="C2880" s="377" t="s">
        <v>9</v>
      </c>
      <c r="D2880" s="377" t="s">
        <v>12842</v>
      </c>
      <c r="E2880" s="518" t="s">
        <v>12693</v>
      </c>
      <c r="F2880" s="518"/>
      <c r="G2880" s="379" t="s">
        <v>44</v>
      </c>
      <c r="H2880" s="380">
        <v>6.6699999999999995E-2</v>
      </c>
      <c r="I2880" s="381">
        <v>5.22</v>
      </c>
      <c r="J2880" s="381">
        <v>0.34</v>
      </c>
    </row>
    <row r="2881" spans="1:10" ht="24" customHeight="1">
      <c r="A2881" s="377" t="s">
        <v>12664</v>
      </c>
      <c r="B2881" s="378" t="s">
        <v>13742</v>
      </c>
      <c r="C2881" s="377" t="s">
        <v>9</v>
      </c>
      <c r="D2881" s="377" t="s">
        <v>13743</v>
      </c>
      <c r="E2881" s="518" t="s">
        <v>12693</v>
      </c>
      <c r="F2881" s="518"/>
      <c r="G2881" s="379" t="s">
        <v>17</v>
      </c>
      <c r="H2881" s="380">
        <v>0.6552</v>
      </c>
      <c r="I2881" s="381">
        <v>18.66</v>
      </c>
      <c r="J2881" s="381">
        <v>12.22</v>
      </c>
    </row>
    <row r="2882" spans="1:10" ht="24" customHeight="1">
      <c r="A2882" s="377" t="s">
        <v>12664</v>
      </c>
      <c r="B2882" s="378" t="s">
        <v>13740</v>
      </c>
      <c r="C2882" s="377" t="s">
        <v>9</v>
      </c>
      <c r="D2882" s="377" t="s">
        <v>13741</v>
      </c>
      <c r="E2882" s="518" t="s">
        <v>12693</v>
      </c>
      <c r="F2882" s="518"/>
      <c r="G2882" s="379" t="s">
        <v>17</v>
      </c>
      <c r="H2882" s="380">
        <v>0.43769999999999998</v>
      </c>
      <c r="I2882" s="381">
        <v>20.27</v>
      </c>
      <c r="J2882" s="381">
        <v>8.8699999999999992</v>
      </c>
    </row>
    <row r="2883" spans="1:10" ht="24" customHeight="1">
      <c r="A2883" s="377" t="s">
        <v>12664</v>
      </c>
      <c r="B2883" s="378" t="s">
        <v>12847</v>
      </c>
      <c r="C2883" s="377" t="s">
        <v>9</v>
      </c>
      <c r="D2883" s="377" t="s">
        <v>12848</v>
      </c>
      <c r="E2883" s="518" t="s">
        <v>12693</v>
      </c>
      <c r="F2883" s="518"/>
      <c r="G2883" s="379" t="s">
        <v>15</v>
      </c>
      <c r="H2883" s="380">
        <v>5.0545</v>
      </c>
      <c r="I2883" s="381">
        <v>8.14</v>
      </c>
      <c r="J2883" s="381">
        <v>41.14</v>
      </c>
    </row>
    <row r="2884" spans="1:10" ht="25.5">
      <c r="A2884" s="382"/>
      <c r="B2884" s="382"/>
      <c r="C2884" s="382"/>
      <c r="D2884" s="382"/>
      <c r="E2884" s="382" t="s">
        <v>12679</v>
      </c>
      <c r="F2884" s="383">
        <v>448.95142888188633</v>
      </c>
      <c r="G2884" s="382" t="s">
        <v>12680</v>
      </c>
      <c r="H2884" s="383">
        <v>377.39</v>
      </c>
      <c r="I2884" s="382" t="s">
        <v>12681</v>
      </c>
      <c r="J2884" s="383">
        <v>826.34</v>
      </c>
    </row>
    <row r="2885" spans="1:10" ht="13.5" thickBot="1">
      <c r="A2885" s="382"/>
      <c r="B2885" s="382"/>
      <c r="C2885" s="382"/>
      <c r="D2885" s="382"/>
      <c r="E2885" s="382" t="s">
        <v>12682</v>
      </c>
      <c r="F2885" s="383">
        <v>640.95000000000005</v>
      </c>
      <c r="G2885" s="382"/>
      <c r="H2885" s="515" t="s">
        <v>12683</v>
      </c>
      <c r="I2885" s="515"/>
      <c r="J2885" s="383">
        <v>2910.62</v>
      </c>
    </row>
    <row r="2886" spans="1:10" ht="0.95" customHeight="1" thickTop="1">
      <c r="A2886" s="384"/>
      <c r="B2886" s="384"/>
      <c r="C2886" s="384"/>
      <c r="D2886" s="384"/>
      <c r="E2886" s="384"/>
      <c r="F2886" s="384"/>
      <c r="G2886" s="384"/>
      <c r="H2886" s="384"/>
      <c r="I2886" s="384"/>
      <c r="J2886" s="384"/>
    </row>
    <row r="2887" spans="1:10" ht="18" customHeight="1">
      <c r="A2887" s="364"/>
      <c r="B2887" s="365" t="s">
        <v>12651</v>
      </c>
      <c r="C2887" s="364" t="s">
        <v>12652</v>
      </c>
      <c r="D2887" s="364" t="s">
        <v>12653</v>
      </c>
      <c r="E2887" s="516" t="s">
        <v>12654</v>
      </c>
      <c r="F2887" s="516"/>
      <c r="G2887" s="366" t="s">
        <v>12655</v>
      </c>
      <c r="H2887" s="365" t="s">
        <v>12656</v>
      </c>
      <c r="I2887" s="365" t="s">
        <v>12657</v>
      </c>
      <c r="J2887" s="365" t="s">
        <v>12658</v>
      </c>
    </row>
    <row r="2888" spans="1:10" ht="36" customHeight="1">
      <c r="A2888" s="367" t="s">
        <v>12659</v>
      </c>
      <c r="B2888" s="368" t="s">
        <v>13170</v>
      </c>
      <c r="C2888" s="367" t="s">
        <v>9</v>
      </c>
      <c r="D2888" s="367" t="s">
        <v>3464</v>
      </c>
      <c r="E2888" s="517" t="s">
        <v>12733</v>
      </c>
      <c r="F2888" s="517"/>
      <c r="G2888" s="369" t="s">
        <v>12734</v>
      </c>
      <c r="H2888" s="370">
        <v>1</v>
      </c>
      <c r="I2888" s="371">
        <v>1971.46</v>
      </c>
      <c r="J2888" s="371">
        <v>1971.46</v>
      </c>
    </row>
    <row r="2889" spans="1:10" ht="36" customHeight="1">
      <c r="A2889" s="372" t="s">
        <v>12662</v>
      </c>
      <c r="B2889" s="373" t="s">
        <v>13585</v>
      </c>
      <c r="C2889" s="372" t="s">
        <v>9</v>
      </c>
      <c r="D2889" s="372" t="s">
        <v>1701</v>
      </c>
      <c r="E2889" s="519" t="s">
        <v>12730</v>
      </c>
      <c r="F2889" s="519"/>
      <c r="G2889" s="374" t="s">
        <v>32</v>
      </c>
      <c r="H2889" s="375">
        <v>4.7533000000000003</v>
      </c>
      <c r="I2889" s="376">
        <v>1.77</v>
      </c>
      <c r="J2889" s="376">
        <v>8.41</v>
      </c>
    </row>
    <row r="2890" spans="1:10" ht="36" customHeight="1">
      <c r="A2890" s="372" t="s">
        <v>12662</v>
      </c>
      <c r="B2890" s="373" t="s">
        <v>12729</v>
      </c>
      <c r="C2890" s="372" t="s">
        <v>9</v>
      </c>
      <c r="D2890" s="372" t="s">
        <v>1894</v>
      </c>
      <c r="E2890" s="519" t="s">
        <v>12730</v>
      </c>
      <c r="F2890" s="519"/>
      <c r="G2890" s="374" t="s">
        <v>32</v>
      </c>
      <c r="H2890" s="375">
        <v>0.313</v>
      </c>
      <c r="I2890" s="376">
        <v>16.260000000000002</v>
      </c>
      <c r="J2890" s="376">
        <v>5.08</v>
      </c>
    </row>
    <row r="2891" spans="1:10" ht="36" customHeight="1">
      <c r="A2891" s="372" t="s">
        <v>12662</v>
      </c>
      <c r="B2891" s="373" t="s">
        <v>12731</v>
      </c>
      <c r="C2891" s="372" t="s">
        <v>9</v>
      </c>
      <c r="D2891" s="372" t="s">
        <v>1895</v>
      </c>
      <c r="E2891" s="519" t="s">
        <v>12730</v>
      </c>
      <c r="F2891" s="519"/>
      <c r="G2891" s="374" t="s">
        <v>47</v>
      </c>
      <c r="H2891" s="375">
        <v>0.42259999999999998</v>
      </c>
      <c r="I2891" s="376">
        <v>13.53</v>
      </c>
      <c r="J2891" s="376">
        <v>5.71</v>
      </c>
    </row>
    <row r="2892" spans="1:10" ht="36" customHeight="1">
      <c r="A2892" s="372" t="s">
        <v>12662</v>
      </c>
      <c r="B2892" s="373" t="s">
        <v>13586</v>
      </c>
      <c r="C2892" s="372" t="s">
        <v>9</v>
      </c>
      <c r="D2892" s="372" t="s">
        <v>1702</v>
      </c>
      <c r="E2892" s="519" t="s">
        <v>12730</v>
      </c>
      <c r="F2892" s="519"/>
      <c r="G2892" s="374" t="s">
        <v>47</v>
      </c>
      <c r="H2892" s="375">
        <v>13.0715</v>
      </c>
      <c r="I2892" s="376">
        <v>0.42</v>
      </c>
      <c r="J2892" s="376">
        <v>5.49</v>
      </c>
    </row>
    <row r="2893" spans="1:10" ht="48" customHeight="1">
      <c r="A2893" s="372" t="s">
        <v>12662</v>
      </c>
      <c r="B2893" s="373" t="s">
        <v>13489</v>
      </c>
      <c r="C2893" s="372" t="s">
        <v>9</v>
      </c>
      <c r="D2893" s="372" t="s">
        <v>2159</v>
      </c>
      <c r="E2893" s="519" t="s">
        <v>12733</v>
      </c>
      <c r="F2893" s="519"/>
      <c r="G2893" s="374" t="s">
        <v>17</v>
      </c>
      <c r="H2893" s="375">
        <v>28.936900000000001</v>
      </c>
      <c r="I2893" s="376">
        <v>20.5</v>
      </c>
      <c r="J2893" s="376">
        <v>593.20000000000005</v>
      </c>
    </row>
    <row r="2894" spans="1:10" ht="36" customHeight="1">
      <c r="A2894" s="372" t="s">
        <v>12662</v>
      </c>
      <c r="B2894" s="373" t="s">
        <v>13592</v>
      </c>
      <c r="C2894" s="372" t="s">
        <v>9</v>
      </c>
      <c r="D2894" s="372" t="s">
        <v>6777</v>
      </c>
      <c r="E2894" s="519" t="s">
        <v>12733</v>
      </c>
      <c r="F2894" s="519"/>
      <c r="G2894" s="374" t="s">
        <v>12734</v>
      </c>
      <c r="H2894" s="375">
        <v>1.2</v>
      </c>
      <c r="I2894" s="376">
        <v>397.66</v>
      </c>
      <c r="J2894" s="376">
        <v>477.19</v>
      </c>
    </row>
    <row r="2895" spans="1:10" ht="24" customHeight="1">
      <c r="A2895" s="372" t="s">
        <v>12662</v>
      </c>
      <c r="B2895" s="373" t="s">
        <v>12735</v>
      </c>
      <c r="C2895" s="372" t="s">
        <v>9</v>
      </c>
      <c r="D2895" s="372" t="s">
        <v>33</v>
      </c>
      <c r="E2895" s="519" t="s">
        <v>12661</v>
      </c>
      <c r="F2895" s="519"/>
      <c r="G2895" s="374" t="s">
        <v>19</v>
      </c>
      <c r="H2895" s="375">
        <v>0.73560000000000003</v>
      </c>
      <c r="I2895" s="376">
        <v>14.57</v>
      </c>
      <c r="J2895" s="376">
        <v>10.71</v>
      </c>
    </row>
    <row r="2896" spans="1:10" ht="24" customHeight="1">
      <c r="A2896" s="372" t="s">
        <v>12662</v>
      </c>
      <c r="B2896" s="373" t="s">
        <v>13559</v>
      </c>
      <c r="C2896" s="372" t="s">
        <v>9</v>
      </c>
      <c r="D2896" s="372" t="s">
        <v>40</v>
      </c>
      <c r="E2896" s="519" t="s">
        <v>12661</v>
      </c>
      <c r="F2896" s="519"/>
      <c r="G2896" s="374" t="s">
        <v>19</v>
      </c>
      <c r="H2896" s="375">
        <v>3.6779999999999999</v>
      </c>
      <c r="I2896" s="376">
        <v>18.77</v>
      </c>
      <c r="J2896" s="376">
        <v>69.03</v>
      </c>
    </row>
    <row r="2897" spans="1:10" ht="24" customHeight="1">
      <c r="A2897" s="372" t="s">
        <v>12662</v>
      </c>
      <c r="B2897" s="373" t="s">
        <v>12771</v>
      </c>
      <c r="C2897" s="372" t="s">
        <v>9</v>
      </c>
      <c r="D2897" s="372" t="s">
        <v>21</v>
      </c>
      <c r="E2897" s="519" t="s">
        <v>12661</v>
      </c>
      <c r="F2897" s="519"/>
      <c r="G2897" s="374" t="s">
        <v>19</v>
      </c>
      <c r="H2897" s="375">
        <v>22.888400000000001</v>
      </c>
      <c r="I2897" s="376">
        <v>14.02</v>
      </c>
      <c r="J2897" s="376">
        <v>320.89</v>
      </c>
    </row>
    <row r="2898" spans="1:10" ht="24" customHeight="1">
      <c r="A2898" s="372" t="s">
        <v>12662</v>
      </c>
      <c r="B2898" s="373" t="s">
        <v>12813</v>
      </c>
      <c r="C2898" s="372" t="s">
        <v>9</v>
      </c>
      <c r="D2898" s="372" t="s">
        <v>35</v>
      </c>
      <c r="E2898" s="519" t="s">
        <v>12661</v>
      </c>
      <c r="F2898" s="519"/>
      <c r="G2898" s="374" t="s">
        <v>19</v>
      </c>
      <c r="H2898" s="375">
        <v>22.888400000000001</v>
      </c>
      <c r="I2898" s="376">
        <v>17.670000000000002</v>
      </c>
      <c r="J2898" s="376">
        <v>404.43</v>
      </c>
    </row>
    <row r="2899" spans="1:10" ht="24" customHeight="1">
      <c r="A2899" s="377" t="s">
        <v>12664</v>
      </c>
      <c r="B2899" s="378" t="s">
        <v>13736</v>
      </c>
      <c r="C2899" s="377" t="s">
        <v>9</v>
      </c>
      <c r="D2899" s="377" t="s">
        <v>13737</v>
      </c>
      <c r="E2899" s="518" t="s">
        <v>12693</v>
      </c>
      <c r="F2899" s="518"/>
      <c r="G2899" s="379" t="s">
        <v>12728</v>
      </c>
      <c r="H2899" s="380">
        <v>1.3111999999999999</v>
      </c>
      <c r="I2899" s="381">
        <v>40.409999999999997</v>
      </c>
      <c r="J2899" s="381">
        <v>52.98</v>
      </c>
    </row>
    <row r="2900" spans="1:10" ht="24" customHeight="1">
      <c r="A2900" s="377" t="s">
        <v>12664</v>
      </c>
      <c r="B2900" s="378" t="s">
        <v>12841</v>
      </c>
      <c r="C2900" s="377" t="s">
        <v>9</v>
      </c>
      <c r="D2900" s="377" t="s">
        <v>12842</v>
      </c>
      <c r="E2900" s="518" t="s">
        <v>12693</v>
      </c>
      <c r="F2900" s="518"/>
      <c r="G2900" s="379" t="s">
        <v>44</v>
      </c>
      <c r="H2900" s="380">
        <v>5.67E-2</v>
      </c>
      <c r="I2900" s="381">
        <v>5.22</v>
      </c>
      <c r="J2900" s="381">
        <v>0.28999999999999998</v>
      </c>
    </row>
    <row r="2901" spans="1:10" ht="24" customHeight="1">
      <c r="A2901" s="377" t="s">
        <v>12664</v>
      </c>
      <c r="B2901" s="378" t="s">
        <v>13740</v>
      </c>
      <c r="C2901" s="377" t="s">
        <v>9</v>
      </c>
      <c r="D2901" s="377" t="s">
        <v>13741</v>
      </c>
      <c r="E2901" s="518" t="s">
        <v>12693</v>
      </c>
      <c r="F2901" s="518"/>
      <c r="G2901" s="379" t="s">
        <v>17</v>
      </c>
      <c r="H2901" s="380">
        <v>0.26190000000000002</v>
      </c>
      <c r="I2901" s="381">
        <v>20.27</v>
      </c>
      <c r="J2901" s="381">
        <v>5.3</v>
      </c>
    </row>
    <row r="2902" spans="1:10" ht="24" customHeight="1">
      <c r="A2902" s="377" t="s">
        <v>12664</v>
      </c>
      <c r="B2902" s="378" t="s">
        <v>12975</v>
      </c>
      <c r="C2902" s="377" t="s">
        <v>9</v>
      </c>
      <c r="D2902" s="377" t="s">
        <v>12976</v>
      </c>
      <c r="E2902" s="518" t="s">
        <v>12693</v>
      </c>
      <c r="F2902" s="518"/>
      <c r="G2902" s="379" t="s">
        <v>15</v>
      </c>
      <c r="H2902" s="380">
        <v>4.4770000000000003</v>
      </c>
      <c r="I2902" s="381">
        <v>2.85</v>
      </c>
      <c r="J2902" s="381">
        <v>12.75</v>
      </c>
    </row>
    <row r="2903" spans="1:10" ht="25.5">
      <c r="A2903" s="382"/>
      <c r="B2903" s="382"/>
      <c r="C2903" s="382"/>
      <c r="D2903" s="382"/>
      <c r="E2903" s="382" t="s">
        <v>12679</v>
      </c>
      <c r="F2903" s="383">
        <v>428.02347060741062</v>
      </c>
      <c r="G2903" s="382" t="s">
        <v>12680</v>
      </c>
      <c r="H2903" s="383">
        <v>359.8</v>
      </c>
      <c r="I2903" s="382" t="s">
        <v>12681</v>
      </c>
      <c r="J2903" s="383">
        <v>787.82</v>
      </c>
    </row>
    <row r="2904" spans="1:10" ht="13.5" thickBot="1">
      <c r="A2904" s="382"/>
      <c r="B2904" s="382"/>
      <c r="C2904" s="382"/>
      <c r="D2904" s="382"/>
      <c r="E2904" s="382" t="s">
        <v>12682</v>
      </c>
      <c r="F2904" s="383">
        <v>556.74</v>
      </c>
      <c r="G2904" s="382"/>
      <c r="H2904" s="515" t="s">
        <v>12683</v>
      </c>
      <c r="I2904" s="515"/>
      <c r="J2904" s="383">
        <v>2528.1999999999998</v>
      </c>
    </row>
    <row r="2905" spans="1:10" ht="0.95" customHeight="1" thickTop="1">
      <c r="A2905" s="384"/>
      <c r="B2905" s="384"/>
      <c r="C2905" s="384"/>
      <c r="D2905" s="384"/>
      <c r="E2905" s="384"/>
      <c r="F2905" s="384"/>
      <c r="G2905" s="384"/>
      <c r="H2905" s="384"/>
      <c r="I2905" s="384"/>
      <c r="J2905" s="384"/>
    </row>
    <row r="2906" spans="1:10" ht="18" customHeight="1">
      <c r="A2906" s="364"/>
      <c r="B2906" s="365" t="s">
        <v>12651</v>
      </c>
      <c r="C2906" s="364" t="s">
        <v>12652</v>
      </c>
      <c r="D2906" s="364" t="s">
        <v>12653</v>
      </c>
      <c r="E2906" s="516" t="s">
        <v>12654</v>
      </c>
      <c r="F2906" s="516"/>
      <c r="G2906" s="366" t="s">
        <v>12655</v>
      </c>
      <c r="H2906" s="365" t="s">
        <v>12656</v>
      </c>
      <c r="I2906" s="365" t="s">
        <v>12657</v>
      </c>
      <c r="J2906" s="365" t="s">
        <v>12658</v>
      </c>
    </row>
    <row r="2907" spans="1:10" ht="36" customHeight="1">
      <c r="A2907" s="367" t="s">
        <v>12659</v>
      </c>
      <c r="B2907" s="368" t="s">
        <v>13360</v>
      </c>
      <c r="C2907" s="367" t="s">
        <v>9</v>
      </c>
      <c r="D2907" s="367" t="s">
        <v>3462</v>
      </c>
      <c r="E2907" s="517" t="s">
        <v>12733</v>
      </c>
      <c r="F2907" s="517"/>
      <c r="G2907" s="369" t="s">
        <v>12734</v>
      </c>
      <c r="H2907" s="370">
        <v>1</v>
      </c>
      <c r="I2907" s="371">
        <v>2730.49</v>
      </c>
      <c r="J2907" s="371">
        <v>2730.49</v>
      </c>
    </row>
    <row r="2908" spans="1:10" ht="36" customHeight="1">
      <c r="A2908" s="372" t="s">
        <v>12662</v>
      </c>
      <c r="B2908" s="373" t="s">
        <v>12729</v>
      </c>
      <c r="C2908" s="372" t="s">
        <v>9</v>
      </c>
      <c r="D2908" s="372" t="s">
        <v>1894</v>
      </c>
      <c r="E2908" s="519" t="s">
        <v>12730</v>
      </c>
      <c r="F2908" s="519"/>
      <c r="G2908" s="374" t="s">
        <v>32</v>
      </c>
      <c r="H2908" s="375">
        <v>0.77359999999999995</v>
      </c>
      <c r="I2908" s="376">
        <v>16.260000000000002</v>
      </c>
      <c r="J2908" s="376">
        <v>12.57</v>
      </c>
    </row>
    <row r="2909" spans="1:10" ht="36" customHeight="1">
      <c r="A2909" s="372" t="s">
        <v>12662</v>
      </c>
      <c r="B2909" s="373" t="s">
        <v>13585</v>
      </c>
      <c r="C2909" s="372" t="s">
        <v>9</v>
      </c>
      <c r="D2909" s="372" t="s">
        <v>1701</v>
      </c>
      <c r="E2909" s="519" t="s">
        <v>12730</v>
      </c>
      <c r="F2909" s="519"/>
      <c r="G2909" s="374" t="s">
        <v>32</v>
      </c>
      <c r="H2909" s="375">
        <v>6.6319999999999997</v>
      </c>
      <c r="I2909" s="376">
        <v>1.77</v>
      </c>
      <c r="J2909" s="376">
        <v>11.73</v>
      </c>
    </row>
    <row r="2910" spans="1:10" ht="36" customHeight="1">
      <c r="A2910" s="372" t="s">
        <v>12662</v>
      </c>
      <c r="B2910" s="373" t="s">
        <v>13586</v>
      </c>
      <c r="C2910" s="372" t="s">
        <v>9</v>
      </c>
      <c r="D2910" s="372" t="s">
        <v>1702</v>
      </c>
      <c r="E2910" s="519" t="s">
        <v>12730</v>
      </c>
      <c r="F2910" s="519"/>
      <c r="G2910" s="374" t="s">
        <v>47</v>
      </c>
      <c r="H2910" s="375">
        <v>18.246200000000002</v>
      </c>
      <c r="I2910" s="376">
        <v>0.42</v>
      </c>
      <c r="J2910" s="376">
        <v>7.66</v>
      </c>
    </row>
    <row r="2911" spans="1:10" ht="36" customHeight="1">
      <c r="A2911" s="372" t="s">
        <v>12662</v>
      </c>
      <c r="B2911" s="373" t="s">
        <v>12731</v>
      </c>
      <c r="C2911" s="372" t="s">
        <v>9</v>
      </c>
      <c r="D2911" s="372" t="s">
        <v>1895</v>
      </c>
      <c r="E2911" s="519" t="s">
        <v>12730</v>
      </c>
      <c r="F2911" s="519"/>
      <c r="G2911" s="374" t="s">
        <v>47</v>
      </c>
      <c r="H2911" s="375">
        <v>1.0401</v>
      </c>
      <c r="I2911" s="376">
        <v>13.53</v>
      </c>
      <c r="J2911" s="376">
        <v>14.07</v>
      </c>
    </row>
    <row r="2912" spans="1:10" ht="48" customHeight="1">
      <c r="A2912" s="372" t="s">
        <v>12662</v>
      </c>
      <c r="B2912" s="373" t="s">
        <v>13489</v>
      </c>
      <c r="C2912" s="372" t="s">
        <v>9</v>
      </c>
      <c r="D2912" s="372" t="s">
        <v>2159</v>
      </c>
      <c r="E2912" s="519" t="s">
        <v>12733</v>
      </c>
      <c r="F2912" s="519"/>
      <c r="G2912" s="374" t="s">
        <v>17</v>
      </c>
      <c r="H2912" s="375">
        <v>42.646299999999997</v>
      </c>
      <c r="I2912" s="376">
        <v>20.5</v>
      </c>
      <c r="J2912" s="376">
        <v>874.24</v>
      </c>
    </row>
    <row r="2913" spans="1:10" ht="36" customHeight="1">
      <c r="A2913" s="372" t="s">
        <v>12662</v>
      </c>
      <c r="B2913" s="373" t="s">
        <v>13591</v>
      </c>
      <c r="C2913" s="372" t="s">
        <v>9</v>
      </c>
      <c r="D2913" s="372" t="s">
        <v>6776</v>
      </c>
      <c r="E2913" s="519" t="s">
        <v>12733</v>
      </c>
      <c r="F2913" s="519"/>
      <c r="G2913" s="374" t="s">
        <v>12734</v>
      </c>
      <c r="H2913" s="375">
        <v>1.2</v>
      </c>
      <c r="I2913" s="376">
        <v>382.79</v>
      </c>
      <c r="J2913" s="376">
        <v>459.34</v>
      </c>
    </row>
    <row r="2914" spans="1:10" ht="24" customHeight="1">
      <c r="A2914" s="372" t="s">
        <v>12662</v>
      </c>
      <c r="B2914" s="373" t="s">
        <v>13559</v>
      </c>
      <c r="C2914" s="372" t="s">
        <v>9</v>
      </c>
      <c r="D2914" s="372" t="s">
        <v>40</v>
      </c>
      <c r="E2914" s="519" t="s">
        <v>12661</v>
      </c>
      <c r="F2914" s="519"/>
      <c r="G2914" s="374" t="s">
        <v>19</v>
      </c>
      <c r="H2914" s="375">
        <v>9.0685000000000002</v>
      </c>
      <c r="I2914" s="376">
        <v>18.77</v>
      </c>
      <c r="J2914" s="376">
        <v>170.21</v>
      </c>
    </row>
    <row r="2915" spans="1:10" ht="24" customHeight="1">
      <c r="A2915" s="372" t="s">
        <v>12662</v>
      </c>
      <c r="B2915" s="373" t="s">
        <v>12735</v>
      </c>
      <c r="C2915" s="372" t="s">
        <v>9</v>
      </c>
      <c r="D2915" s="372" t="s">
        <v>33</v>
      </c>
      <c r="E2915" s="519" t="s">
        <v>12661</v>
      </c>
      <c r="F2915" s="519"/>
      <c r="G2915" s="374" t="s">
        <v>19</v>
      </c>
      <c r="H2915" s="375">
        <v>1.8137000000000001</v>
      </c>
      <c r="I2915" s="376">
        <v>14.57</v>
      </c>
      <c r="J2915" s="376">
        <v>26.42</v>
      </c>
    </row>
    <row r="2916" spans="1:10" ht="24" customHeight="1">
      <c r="A2916" s="372" t="s">
        <v>12662</v>
      </c>
      <c r="B2916" s="373" t="s">
        <v>12813</v>
      </c>
      <c r="C2916" s="372" t="s">
        <v>9</v>
      </c>
      <c r="D2916" s="372" t="s">
        <v>35</v>
      </c>
      <c r="E2916" s="519" t="s">
        <v>12661</v>
      </c>
      <c r="F2916" s="519"/>
      <c r="G2916" s="374" t="s">
        <v>19</v>
      </c>
      <c r="H2916" s="375">
        <v>32.192999999999998</v>
      </c>
      <c r="I2916" s="376">
        <v>17.670000000000002</v>
      </c>
      <c r="J2916" s="376">
        <v>568.85</v>
      </c>
    </row>
    <row r="2917" spans="1:10" ht="24" customHeight="1">
      <c r="A2917" s="372" t="s">
        <v>12662</v>
      </c>
      <c r="B2917" s="373" t="s">
        <v>12771</v>
      </c>
      <c r="C2917" s="372" t="s">
        <v>9</v>
      </c>
      <c r="D2917" s="372" t="s">
        <v>21</v>
      </c>
      <c r="E2917" s="519" t="s">
        <v>12661</v>
      </c>
      <c r="F2917" s="519"/>
      <c r="G2917" s="374" t="s">
        <v>19</v>
      </c>
      <c r="H2917" s="375">
        <v>32.192999999999998</v>
      </c>
      <c r="I2917" s="376">
        <v>14.02</v>
      </c>
      <c r="J2917" s="376">
        <v>451.34</v>
      </c>
    </row>
    <row r="2918" spans="1:10" ht="24" customHeight="1">
      <c r="A2918" s="377" t="s">
        <v>12664</v>
      </c>
      <c r="B2918" s="378" t="s">
        <v>13736</v>
      </c>
      <c r="C2918" s="377" t="s">
        <v>9</v>
      </c>
      <c r="D2918" s="377" t="s">
        <v>13737</v>
      </c>
      <c r="E2918" s="518" t="s">
        <v>12693</v>
      </c>
      <c r="F2918" s="518"/>
      <c r="G2918" s="379" t="s">
        <v>12728</v>
      </c>
      <c r="H2918" s="380">
        <v>2.9790000000000001</v>
      </c>
      <c r="I2918" s="381">
        <v>40.409999999999997</v>
      </c>
      <c r="J2918" s="381">
        <v>120.38</v>
      </c>
    </row>
    <row r="2919" spans="1:10" ht="24" customHeight="1">
      <c r="A2919" s="377" t="s">
        <v>12664</v>
      </c>
      <c r="B2919" s="378" t="s">
        <v>12841</v>
      </c>
      <c r="C2919" s="377" t="s">
        <v>9</v>
      </c>
      <c r="D2919" s="377" t="s">
        <v>12842</v>
      </c>
      <c r="E2919" s="518" t="s">
        <v>12693</v>
      </c>
      <c r="F2919" s="518"/>
      <c r="G2919" s="379" t="s">
        <v>44</v>
      </c>
      <c r="H2919" s="380">
        <v>0.12</v>
      </c>
      <c r="I2919" s="381">
        <v>5.22</v>
      </c>
      <c r="J2919" s="381">
        <v>0.62</v>
      </c>
    </row>
    <row r="2920" spans="1:10" ht="24" customHeight="1">
      <c r="A2920" s="377" t="s">
        <v>12664</v>
      </c>
      <c r="B2920" s="378" t="s">
        <v>13740</v>
      </c>
      <c r="C2920" s="377" t="s">
        <v>9</v>
      </c>
      <c r="D2920" s="377" t="s">
        <v>13741</v>
      </c>
      <c r="E2920" s="518" t="s">
        <v>12693</v>
      </c>
      <c r="F2920" s="518"/>
      <c r="G2920" s="379" t="s">
        <v>17</v>
      </c>
      <c r="H2920" s="380">
        <v>0.64449999999999996</v>
      </c>
      <c r="I2920" s="381">
        <v>20.27</v>
      </c>
      <c r="J2920" s="381">
        <v>13.06</v>
      </c>
    </row>
    <row r="2921" spans="1:10" ht="25.5">
      <c r="A2921" s="382"/>
      <c r="B2921" s="382"/>
      <c r="C2921" s="382"/>
      <c r="D2921" s="382"/>
      <c r="E2921" s="382" t="s">
        <v>12679</v>
      </c>
      <c r="F2921" s="383">
        <v>639.06334890796484</v>
      </c>
      <c r="G2921" s="382" t="s">
        <v>12680</v>
      </c>
      <c r="H2921" s="383">
        <v>537.20000000000005</v>
      </c>
      <c r="I2921" s="382" t="s">
        <v>12681</v>
      </c>
      <c r="J2921" s="383">
        <v>1176.26</v>
      </c>
    </row>
    <row r="2922" spans="1:10" ht="13.5" thickBot="1">
      <c r="A2922" s="382"/>
      <c r="B2922" s="382"/>
      <c r="C2922" s="382"/>
      <c r="D2922" s="382"/>
      <c r="E2922" s="382" t="s">
        <v>12682</v>
      </c>
      <c r="F2922" s="383">
        <v>771.09</v>
      </c>
      <c r="G2922" s="382"/>
      <c r="H2922" s="515" t="s">
        <v>12683</v>
      </c>
      <c r="I2922" s="515"/>
      <c r="J2922" s="383">
        <v>3501.58</v>
      </c>
    </row>
    <row r="2923" spans="1:10" ht="0.95" customHeight="1" thickTop="1">
      <c r="A2923" s="384"/>
      <c r="B2923" s="384"/>
      <c r="C2923" s="384"/>
      <c r="D2923" s="384"/>
      <c r="E2923" s="384"/>
      <c r="F2923" s="384"/>
      <c r="G2923" s="384"/>
      <c r="H2923" s="384"/>
      <c r="I2923" s="384"/>
      <c r="J2923" s="384"/>
    </row>
    <row r="2924" spans="1:10" ht="18" customHeight="1">
      <c r="A2924" s="364"/>
      <c r="B2924" s="365" t="s">
        <v>12651</v>
      </c>
      <c r="C2924" s="364" t="s">
        <v>12652</v>
      </c>
      <c r="D2924" s="364" t="s">
        <v>12653</v>
      </c>
      <c r="E2924" s="516" t="s">
        <v>12654</v>
      </c>
      <c r="F2924" s="516"/>
      <c r="G2924" s="366" t="s">
        <v>12655</v>
      </c>
      <c r="H2924" s="365" t="s">
        <v>12656</v>
      </c>
      <c r="I2924" s="365" t="s">
        <v>12657</v>
      </c>
      <c r="J2924" s="365" t="s">
        <v>12658</v>
      </c>
    </row>
    <row r="2925" spans="1:10" ht="24" customHeight="1">
      <c r="A2925" s="367" t="s">
        <v>12659</v>
      </c>
      <c r="B2925" s="368" t="s">
        <v>12875</v>
      </c>
      <c r="C2925" s="367" t="s">
        <v>9</v>
      </c>
      <c r="D2925" s="367" t="s">
        <v>163</v>
      </c>
      <c r="E2925" s="517" t="s">
        <v>12661</v>
      </c>
      <c r="F2925" s="517"/>
      <c r="G2925" s="369" t="s">
        <v>19</v>
      </c>
      <c r="H2925" s="370">
        <v>1</v>
      </c>
      <c r="I2925" s="371">
        <v>18.68</v>
      </c>
      <c r="J2925" s="371">
        <v>18.68</v>
      </c>
    </row>
    <row r="2926" spans="1:10" ht="24" customHeight="1">
      <c r="A2926" s="372" t="s">
        <v>12662</v>
      </c>
      <c r="B2926" s="373" t="s">
        <v>13646</v>
      </c>
      <c r="C2926" s="372" t="s">
        <v>9</v>
      </c>
      <c r="D2926" s="372" t="s">
        <v>552</v>
      </c>
      <c r="E2926" s="519" t="s">
        <v>12661</v>
      </c>
      <c r="F2926" s="519"/>
      <c r="G2926" s="374" t="s">
        <v>19</v>
      </c>
      <c r="H2926" s="375">
        <v>1</v>
      </c>
      <c r="I2926" s="376">
        <v>0.14000000000000001</v>
      </c>
      <c r="J2926" s="376">
        <v>0.14000000000000001</v>
      </c>
    </row>
    <row r="2927" spans="1:10" ht="24" customHeight="1">
      <c r="A2927" s="377" t="s">
        <v>12664</v>
      </c>
      <c r="B2927" s="378" t="s">
        <v>12714</v>
      </c>
      <c r="C2927" s="377" t="s">
        <v>9</v>
      </c>
      <c r="D2927" s="377" t="s">
        <v>12715</v>
      </c>
      <c r="E2927" s="518" t="s">
        <v>12673</v>
      </c>
      <c r="F2927" s="518"/>
      <c r="G2927" s="379" t="s">
        <v>19</v>
      </c>
      <c r="H2927" s="380">
        <v>1</v>
      </c>
      <c r="I2927" s="381">
        <v>0.96</v>
      </c>
      <c r="J2927" s="381">
        <v>0.96</v>
      </c>
    </row>
    <row r="2928" spans="1:10" ht="24" customHeight="1">
      <c r="A2928" s="377" t="s">
        <v>12664</v>
      </c>
      <c r="B2928" s="378" t="s">
        <v>13748</v>
      </c>
      <c r="C2928" s="377" t="s">
        <v>9</v>
      </c>
      <c r="D2928" s="377" t="s">
        <v>13749</v>
      </c>
      <c r="E2928" s="518" t="s">
        <v>12667</v>
      </c>
      <c r="F2928" s="518"/>
      <c r="G2928" s="379" t="s">
        <v>19</v>
      </c>
      <c r="H2928" s="380">
        <v>1</v>
      </c>
      <c r="I2928" s="381">
        <v>1.33</v>
      </c>
      <c r="J2928" s="381">
        <v>1.33</v>
      </c>
    </row>
    <row r="2929" spans="1:10" ht="24" customHeight="1">
      <c r="A2929" s="377" t="s">
        <v>12664</v>
      </c>
      <c r="B2929" s="378" t="s">
        <v>12671</v>
      </c>
      <c r="C2929" s="377" t="s">
        <v>9</v>
      </c>
      <c r="D2929" s="377" t="s">
        <v>12672</v>
      </c>
      <c r="E2929" s="518" t="s">
        <v>12673</v>
      </c>
      <c r="F2929" s="518"/>
      <c r="G2929" s="379" t="s">
        <v>19</v>
      </c>
      <c r="H2929" s="380">
        <v>1</v>
      </c>
      <c r="I2929" s="381">
        <v>0.55000000000000004</v>
      </c>
      <c r="J2929" s="381">
        <v>0.55000000000000004</v>
      </c>
    </row>
    <row r="2930" spans="1:10" ht="24" customHeight="1">
      <c r="A2930" s="377" t="s">
        <v>12664</v>
      </c>
      <c r="B2930" s="378" t="s">
        <v>13750</v>
      </c>
      <c r="C2930" s="377" t="s">
        <v>9</v>
      </c>
      <c r="D2930" s="377" t="s">
        <v>13751</v>
      </c>
      <c r="E2930" s="518" t="s">
        <v>12667</v>
      </c>
      <c r="F2930" s="518"/>
      <c r="G2930" s="379" t="s">
        <v>19</v>
      </c>
      <c r="H2930" s="380">
        <v>1</v>
      </c>
      <c r="I2930" s="381">
        <v>1.27</v>
      </c>
      <c r="J2930" s="381">
        <v>1.27</v>
      </c>
    </row>
    <row r="2931" spans="1:10" ht="24" customHeight="1">
      <c r="A2931" s="377" t="s">
        <v>12664</v>
      </c>
      <c r="B2931" s="378" t="s">
        <v>13647</v>
      </c>
      <c r="C2931" s="377" t="s">
        <v>9</v>
      </c>
      <c r="D2931" s="377" t="s">
        <v>13648</v>
      </c>
      <c r="E2931" s="518" t="s">
        <v>12670</v>
      </c>
      <c r="F2931" s="518"/>
      <c r="G2931" s="379" t="s">
        <v>19</v>
      </c>
      <c r="H2931" s="380">
        <v>1</v>
      </c>
      <c r="I2931" s="381">
        <v>13.66</v>
      </c>
      <c r="J2931" s="381">
        <v>13.66</v>
      </c>
    </row>
    <row r="2932" spans="1:10" ht="24" customHeight="1">
      <c r="A2932" s="377" t="s">
        <v>12664</v>
      </c>
      <c r="B2932" s="378" t="s">
        <v>12676</v>
      </c>
      <c r="C2932" s="377" t="s">
        <v>9</v>
      </c>
      <c r="D2932" s="377" t="s">
        <v>12677</v>
      </c>
      <c r="E2932" s="518" t="s">
        <v>12678</v>
      </c>
      <c r="F2932" s="518"/>
      <c r="G2932" s="379" t="s">
        <v>19</v>
      </c>
      <c r="H2932" s="380">
        <v>1</v>
      </c>
      <c r="I2932" s="381">
        <v>0.06</v>
      </c>
      <c r="J2932" s="381">
        <v>0.06</v>
      </c>
    </row>
    <row r="2933" spans="1:10" ht="24" customHeight="1">
      <c r="A2933" s="377" t="s">
        <v>12664</v>
      </c>
      <c r="B2933" s="378" t="s">
        <v>12720</v>
      </c>
      <c r="C2933" s="377" t="s">
        <v>9</v>
      </c>
      <c r="D2933" s="377" t="s">
        <v>12721</v>
      </c>
      <c r="E2933" s="518" t="s">
        <v>12722</v>
      </c>
      <c r="F2933" s="518"/>
      <c r="G2933" s="379" t="s">
        <v>19</v>
      </c>
      <c r="H2933" s="380">
        <v>1</v>
      </c>
      <c r="I2933" s="381">
        <v>0.71</v>
      </c>
      <c r="J2933" s="381">
        <v>0.71</v>
      </c>
    </row>
    <row r="2934" spans="1:10" ht="25.5">
      <c r="A2934" s="382"/>
      <c r="B2934" s="382"/>
      <c r="C2934" s="382"/>
      <c r="D2934" s="382"/>
      <c r="E2934" s="382" t="s">
        <v>12679</v>
      </c>
      <c r="F2934" s="383">
        <v>7.4975550999999996</v>
      </c>
      <c r="G2934" s="382" t="s">
        <v>12680</v>
      </c>
      <c r="H2934" s="383">
        <v>6.3</v>
      </c>
      <c r="I2934" s="382" t="s">
        <v>12681</v>
      </c>
      <c r="J2934" s="383">
        <v>13.8</v>
      </c>
    </row>
    <row r="2935" spans="1:10" ht="13.5" thickBot="1">
      <c r="A2935" s="382"/>
      <c r="B2935" s="382"/>
      <c r="C2935" s="382"/>
      <c r="D2935" s="382"/>
      <c r="E2935" s="382" t="s">
        <v>12682</v>
      </c>
      <c r="F2935" s="383">
        <v>5.27</v>
      </c>
      <c r="G2935" s="382"/>
      <c r="H2935" s="515" t="s">
        <v>12683</v>
      </c>
      <c r="I2935" s="515"/>
      <c r="J2935" s="383">
        <v>23.95</v>
      </c>
    </row>
    <row r="2936" spans="1:10" ht="0.95" customHeight="1" thickTop="1">
      <c r="A2936" s="384"/>
      <c r="B2936" s="384"/>
      <c r="C2936" s="384"/>
      <c r="D2936" s="384"/>
      <c r="E2936" s="384"/>
      <c r="F2936" s="384"/>
      <c r="G2936" s="384"/>
      <c r="H2936" s="384"/>
      <c r="I2936" s="384"/>
      <c r="J2936" s="384"/>
    </row>
    <row r="2937" spans="1:10" ht="18" customHeight="1">
      <c r="A2937" s="364"/>
      <c r="B2937" s="365" t="s">
        <v>12651</v>
      </c>
      <c r="C2937" s="364" t="s">
        <v>12652</v>
      </c>
      <c r="D2937" s="364" t="s">
        <v>12653</v>
      </c>
      <c r="E2937" s="516" t="s">
        <v>12654</v>
      </c>
      <c r="F2937" s="516"/>
      <c r="G2937" s="366" t="s">
        <v>12655</v>
      </c>
      <c r="H2937" s="365" t="s">
        <v>12656</v>
      </c>
      <c r="I2937" s="365" t="s">
        <v>12657</v>
      </c>
      <c r="J2937" s="365" t="s">
        <v>12658</v>
      </c>
    </row>
    <row r="2938" spans="1:10" ht="36" customHeight="1">
      <c r="A2938" s="367" t="s">
        <v>12659</v>
      </c>
      <c r="B2938" s="368" t="s">
        <v>13713</v>
      </c>
      <c r="C2938" s="367" t="s">
        <v>9</v>
      </c>
      <c r="D2938" s="367" t="s">
        <v>1826</v>
      </c>
      <c r="E2938" s="517" t="s">
        <v>12730</v>
      </c>
      <c r="F2938" s="517"/>
      <c r="G2938" s="369" t="s">
        <v>47</v>
      </c>
      <c r="H2938" s="370">
        <v>1</v>
      </c>
      <c r="I2938" s="371">
        <v>0.52</v>
      </c>
      <c r="J2938" s="371">
        <v>0.52</v>
      </c>
    </row>
    <row r="2939" spans="1:10" ht="36" customHeight="1">
      <c r="A2939" s="372" t="s">
        <v>12662</v>
      </c>
      <c r="B2939" s="373" t="s">
        <v>13752</v>
      </c>
      <c r="C2939" s="372" t="s">
        <v>9</v>
      </c>
      <c r="D2939" s="372" t="s">
        <v>1821</v>
      </c>
      <c r="E2939" s="519" t="s">
        <v>12730</v>
      </c>
      <c r="F2939" s="519"/>
      <c r="G2939" s="374" t="s">
        <v>19</v>
      </c>
      <c r="H2939" s="375">
        <v>1</v>
      </c>
      <c r="I2939" s="376">
        <v>0.46</v>
      </c>
      <c r="J2939" s="376">
        <v>0.46</v>
      </c>
    </row>
    <row r="2940" spans="1:10" ht="36" customHeight="1">
      <c r="A2940" s="372" t="s">
        <v>12662</v>
      </c>
      <c r="B2940" s="373" t="s">
        <v>13753</v>
      </c>
      <c r="C2940" s="372" t="s">
        <v>9</v>
      </c>
      <c r="D2940" s="372" t="s">
        <v>1822</v>
      </c>
      <c r="E2940" s="519" t="s">
        <v>12730</v>
      </c>
      <c r="F2940" s="519"/>
      <c r="G2940" s="374" t="s">
        <v>19</v>
      </c>
      <c r="H2940" s="375">
        <v>1</v>
      </c>
      <c r="I2940" s="376">
        <v>0.06</v>
      </c>
      <c r="J2940" s="376">
        <v>0.06</v>
      </c>
    </row>
    <row r="2941" spans="1:10" ht="25.5">
      <c r="A2941" s="382"/>
      <c r="B2941" s="382"/>
      <c r="C2941" s="382"/>
      <c r="D2941" s="382"/>
      <c r="E2941" s="382" t="s">
        <v>12679</v>
      </c>
      <c r="F2941" s="383">
        <v>0</v>
      </c>
      <c r="G2941" s="382" t="s">
        <v>12680</v>
      </c>
      <c r="H2941" s="383">
        <v>0</v>
      </c>
      <c r="I2941" s="382" t="s">
        <v>12681</v>
      </c>
      <c r="J2941" s="383">
        <v>0</v>
      </c>
    </row>
    <row r="2942" spans="1:10" ht="13.5" thickBot="1">
      <c r="A2942" s="382"/>
      <c r="B2942" s="382"/>
      <c r="C2942" s="382"/>
      <c r="D2942" s="382"/>
      <c r="E2942" s="382" t="s">
        <v>12682</v>
      </c>
      <c r="F2942" s="383">
        <v>0.14000000000000001</v>
      </c>
      <c r="G2942" s="382"/>
      <c r="H2942" s="515" t="s">
        <v>12683</v>
      </c>
      <c r="I2942" s="515"/>
      <c r="J2942" s="383">
        <v>0.66</v>
      </c>
    </row>
    <row r="2943" spans="1:10" ht="0.95" customHeight="1" thickTop="1">
      <c r="A2943" s="384"/>
      <c r="B2943" s="384"/>
      <c r="C2943" s="384"/>
      <c r="D2943" s="384"/>
      <c r="E2943" s="384"/>
      <c r="F2943" s="384"/>
      <c r="G2943" s="384"/>
      <c r="H2943" s="384"/>
      <c r="I2943" s="384"/>
      <c r="J2943" s="384"/>
    </row>
    <row r="2944" spans="1:10" ht="18" customHeight="1">
      <c r="A2944" s="364"/>
      <c r="B2944" s="365" t="s">
        <v>12651</v>
      </c>
      <c r="C2944" s="364" t="s">
        <v>12652</v>
      </c>
      <c r="D2944" s="364" t="s">
        <v>12653</v>
      </c>
      <c r="E2944" s="516" t="s">
        <v>12654</v>
      </c>
      <c r="F2944" s="516"/>
      <c r="G2944" s="366" t="s">
        <v>12655</v>
      </c>
      <c r="H2944" s="365" t="s">
        <v>12656</v>
      </c>
      <c r="I2944" s="365" t="s">
        <v>12657</v>
      </c>
      <c r="J2944" s="365" t="s">
        <v>12658</v>
      </c>
    </row>
    <row r="2945" spans="1:10" ht="36" customHeight="1">
      <c r="A2945" s="367" t="s">
        <v>12659</v>
      </c>
      <c r="B2945" s="368" t="s">
        <v>13712</v>
      </c>
      <c r="C2945" s="367" t="s">
        <v>9</v>
      </c>
      <c r="D2945" s="367" t="s">
        <v>1825</v>
      </c>
      <c r="E2945" s="517" t="s">
        <v>12730</v>
      </c>
      <c r="F2945" s="517"/>
      <c r="G2945" s="369" t="s">
        <v>32</v>
      </c>
      <c r="H2945" s="370">
        <v>1</v>
      </c>
      <c r="I2945" s="371">
        <v>9.49</v>
      </c>
      <c r="J2945" s="371">
        <v>9.49</v>
      </c>
    </row>
    <row r="2946" spans="1:10" ht="36" customHeight="1">
      <c r="A2946" s="372" t="s">
        <v>12662</v>
      </c>
      <c r="B2946" s="373" t="s">
        <v>13754</v>
      </c>
      <c r="C2946" s="372" t="s">
        <v>9</v>
      </c>
      <c r="D2946" s="372" t="s">
        <v>1823</v>
      </c>
      <c r="E2946" s="519" t="s">
        <v>12730</v>
      </c>
      <c r="F2946" s="519"/>
      <c r="G2946" s="374" t="s">
        <v>19</v>
      </c>
      <c r="H2946" s="375">
        <v>1</v>
      </c>
      <c r="I2946" s="376">
        <v>0.57999999999999996</v>
      </c>
      <c r="J2946" s="376">
        <v>0.57999999999999996</v>
      </c>
    </row>
    <row r="2947" spans="1:10" ht="36" customHeight="1">
      <c r="A2947" s="372" t="s">
        <v>12662</v>
      </c>
      <c r="B2947" s="373" t="s">
        <v>13755</v>
      </c>
      <c r="C2947" s="372" t="s">
        <v>9</v>
      </c>
      <c r="D2947" s="372" t="s">
        <v>1824</v>
      </c>
      <c r="E2947" s="519" t="s">
        <v>12730</v>
      </c>
      <c r="F2947" s="519"/>
      <c r="G2947" s="374" t="s">
        <v>19</v>
      </c>
      <c r="H2947" s="375">
        <v>1</v>
      </c>
      <c r="I2947" s="376">
        <v>8.39</v>
      </c>
      <c r="J2947" s="376">
        <v>8.39</v>
      </c>
    </row>
    <row r="2948" spans="1:10" ht="36" customHeight="1">
      <c r="A2948" s="372" t="s">
        <v>12662</v>
      </c>
      <c r="B2948" s="373" t="s">
        <v>13753</v>
      </c>
      <c r="C2948" s="372" t="s">
        <v>9</v>
      </c>
      <c r="D2948" s="372" t="s">
        <v>1822</v>
      </c>
      <c r="E2948" s="519" t="s">
        <v>12730</v>
      </c>
      <c r="F2948" s="519"/>
      <c r="G2948" s="374" t="s">
        <v>19</v>
      </c>
      <c r="H2948" s="375">
        <v>1</v>
      </c>
      <c r="I2948" s="376">
        <v>0.06</v>
      </c>
      <c r="J2948" s="376">
        <v>0.06</v>
      </c>
    </row>
    <row r="2949" spans="1:10" ht="36" customHeight="1">
      <c r="A2949" s="372" t="s">
        <v>12662</v>
      </c>
      <c r="B2949" s="373" t="s">
        <v>13752</v>
      </c>
      <c r="C2949" s="372" t="s">
        <v>9</v>
      </c>
      <c r="D2949" s="372" t="s">
        <v>1821</v>
      </c>
      <c r="E2949" s="519" t="s">
        <v>12730</v>
      </c>
      <c r="F2949" s="519"/>
      <c r="G2949" s="374" t="s">
        <v>19</v>
      </c>
      <c r="H2949" s="375">
        <v>1</v>
      </c>
      <c r="I2949" s="376">
        <v>0.46</v>
      </c>
      <c r="J2949" s="376">
        <v>0.46</v>
      </c>
    </row>
    <row r="2950" spans="1:10" ht="25.5">
      <c r="A2950" s="382"/>
      <c r="B2950" s="382"/>
      <c r="C2950" s="382"/>
      <c r="D2950" s="382"/>
      <c r="E2950" s="382" t="s">
        <v>12679</v>
      </c>
      <c r="F2950" s="383">
        <v>0</v>
      </c>
      <c r="G2950" s="382" t="s">
        <v>12680</v>
      </c>
      <c r="H2950" s="383">
        <v>0</v>
      </c>
      <c r="I2950" s="382" t="s">
        <v>12681</v>
      </c>
      <c r="J2950" s="383">
        <v>0</v>
      </c>
    </row>
    <row r="2951" spans="1:10" ht="13.5" thickBot="1">
      <c r="A2951" s="382"/>
      <c r="B2951" s="382"/>
      <c r="C2951" s="382"/>
      <c r="D2951" s="382"/>
      <c r="E2951" s="382" t="s">
        <v>12682</v>
      </c>
      <c r="F2951" s="383">
        <v>2.67</v>
      </c>
      <c r="G2951" s="382"/>
      <c r="H2951" s="515" t="s">
        <v>12683</v>
      </c>
      <c r="I2951" s="515"/>
      <c r="J2951" s="383">
        <v>12.16</v>
      </c>
    </row>
    <row r="2952" spans="1:10" ht="0.95" customHeight="1" thickTop="1">
      <c r="A2952" s="384"/>
      <c r="B2952" s="384"/>
      <c r="C2952" s="384"/>
      <c r="D2952" s="384"/>
      <c r="E2952" s="384"/>
      <c r="F2952" s="384"/>
      <c r="G2952" s="384"/>
      <c r="H2952" s="384"/>
      <c r="I2952" s="384"/>
      <c r="J2952" s="384"/>
    </row>
    <row r="2953" spans="1:10" ht="18" customHeight="1">
      <c r="A2953" s="364"/>
      <c r="B2953" s="365" t="s">
        <v>12651</v>
      </c>
      <c r="C2953" s="364" t="s">
        <v>12652</v>
      </c>
      <c r="D2953" s="364" t="s">
        <v>12653</v>
      </c>
      <c r="E2953" s="516" t="s">
        <v>12654</v>
      </c>
      <c r="F2953" s="516"/>
      <c r="G2953" s="366" t="s">
        <v>12655</v>
      </c>
      <c r="H2953" s="365" t="s">
        <v>12656</v>
      </c>
      <c r="I2953" s="365" t="s">
        <v>12657</v>
      </c>
      <c r="J2953" s="365" t="s">
        <v>12658</v>
      </c>
    </row>
    <row r="2954" spans="1:10" ht="36" customHeight="1">
      <c r="A2954" s="367" t="s">
        <v>12659</v>
      </c>
      <c r="B2954" s="368" t="s">
        <v>13752</v>
      </c>
      <c r="C2954" s="367" t="s">
        <v>9</v>
      </c>
      <c r="D2954" s="367" t="s">
        <v>1821</v>
      </c>
      <c r="E2954" s="517" t="s">
        <v>12730</v>
      </c>
      <c r="F2954" s="517"/>
      <c r="G2954" s="369" t="s">
        <v>19</v>
      </c>
      <c r="H2954" s="370">
        <v>1</v>
      </c>
      <c r="I2954" s="371">
        <v>0.46</v>
      </c>
      <c r="J2954" s="371">
        <v>0.46</v>
      </c>
    </row>
    <row r="2955" spans="1:10" ht="72" customHeight="1">
      <c r="A2955" s="377" t="s">
        <v>12664</v>
      </c>
      <c r="B2955" s="378" t="s">
        <v>13756</v>
      </c>
      <c r="C2955" s="377" t="s">
        <v>9</v>
      </c>
      <c r="D2955" s="377" t="s">
        <v>13757</v>
      </c>
      <c r="E2955" s="518" t="s">
        <v>12667</v>
      </c>
      <c r="F2955" s="518"/>
      <c r="G2955" s="379" t="s">
        <v>27</v>
      </c>
      <c r="H2955" s="380">
        <v>5.3300000000000001E-5</v>
      </c>
      <c r="I2955" s="381">
        <v>8730.2999999999993</v>
      </c>
      <c r="J2955" s="381">
        <v>0.46</v>
      </c>
    </row>
    <row r="2956" spans="1:10" ht="25.5">
      <c r="A2956" s="382"/>
      <c r="B2956" s="382"/>
      <c r="C2956" s="382"/>
      <c r="D2956" s="382"/>
      <c r="E2956" s="382" t="s">
        <v>12679</v>
      </c>
      <c r="F2956" s="383">
        <v>0</v>
      </c>
      <c r="G2956" s="382" t="s">
        <v>12680</v>
      </c>
      <c r="H2956" s="383">
        <v>0</v>
      </c>
      <c r="I2956" s="382" t="s">
        <v>12681</v>
      </c>
      <c r="J2956" s="383">
        <v>0</v>
      </c>
    </row>
    <row r="2957" spans="1:10" ht="13.5" thickBot="1">
      <c r="A2957" s="382"/>
      <c r="B2957" s="382"/>
      <c r="C2957" s="382"/>
      <c r="D2957" s="382"/>
      <c r="E2957" s="382" t="s">
        <v>12682</v>
      </c>
      <c r="F2957" s="383">
        <v>0.12</v>
      </c>
      <c r="G2957" s="382"/>
      <c r="H2957" s="515" t="s">
        <v>12683</v>
      </c>
      <c r="I2957" s="515"/>
      <c r="J2957" s="383">
        <v>0.57999999999999996</v>
      </c>
    </row>
    <row r="2958" spans="1:10" ht="0.95" customHeight="1" thickTop="1">
      <c r="A2958" s="384"/>
      <c r="B2958" s="384"/>
      <c r="C2958" s="384"/>
      <c r="D2958" s="384"/>
      <c r="E2958" s="384"/>
      <c r="F2958" s="384"/>
      <c r="G2958" s="384"/>
      <c r="H2958" s="384"/>
      <c r="I2958" s="384"/>
      <c r="J2958" s="384"/>
    </row>
    <row r="2959" spans="1:10" ht="18" customHeight="1">
      <c r="A2959" s="364"/>
      <c r="B2959" s="365" t="s">
        <v>12651</v>
      </c>
      <c r="C2959" s="364" t="s">
        <v>12652</v>
      </c>
      <c r="D2959" s="364" t="s">
        <v>12653</v>
      </c>
      <c r="E2959" s="516" t="s">
        <v>12654</v>
      </c>
      <c r="F2959" s="516"/>
      <c r="G2959" s="366" t="s">
        <v>12655</v>
      </c>
      <c r="H2959" s="365" t="s">
        <v>12656</v>
      </c>
      <c r="I2959" s="365" t="s">
        <v>12657</v>
      </c>
      <c r="J2959" s="365" t="s">
        <v>12658</v>
      </c>
    </row>
    <row r="2960" spans="1:10" ht="36" customHeight="1">
      <c r="A2960" s="367" t="s">
        <v>12659</v>
      </c>
      <c r="B2960" s="368" t="s">
        <v>13753</v>
      </c>
      <c r="C2960" s="367" t="s">
        <v>9</v>
      </c>
      <c r="D2960" s="367" t="s">
        <v>1822</v>
      </c>
      <c r="E2960" s="517" t="s">
        <v>12730</v>
      </c>
      <c r="F2960" s="517"/>
      <c r="G2960" s="369" t="s">
        <v>19</v>
      </c>
      <c r="H2960" s="370">
        <v>1</v>
      </c>
      <c r="I2960" s="371">
        <v>0.06</v>
      </c>
      <c r="J2960" s="371">
        <v>0.06</v>
      </c>
    </row>
    <row r="2961" spans="1:10" ht="72" customHeight="1">
      <c r="A2961" s="377" t="s">
        <v>12664</v>
      </c>
      <c r="B2961" s="378" t="s">
        <v>13756</v>
      </c>
      <c r="C2961" s="377" t="s">
        <v>9</v>
      </c>
      <c r="D2961" s="377" t="s">
        <v>13757</v>
      </c>
      <c r="E2961" s="518" t="s">
        <v>12667</v>
      </c>
      <c r="F2961" s="518"/>
      <c r="G2961" s="379" t="s">
        <v>27</v>
      </c>
      <c r="H2961" s="380">
        <v>7.4000000000000003E-6</v>
      </c>
      <c r="I2961" s="381">
        <v>8730.2999999999993</v>
      </c>
      <c r="J2961" s="381">
        <v>0.06</v>
      </c>
    </row>
    <row r="2962" spans="1:10" ht="25.5">
      <c r="A2962" s="382"/>
      <c r="B2962" s="382"/>
      <c r="C2962" s="382"/>
      <c r="D2962" s="382"/>
      <c r="E2962" s="382" t="s">
        <v>12679</v>
      </c>
      <c r="F2962" s="383">
        <v>0</v>
      </c>
      <c r="G2962" s="382" t="s">
        <v>12680</v>
      </c>
      <c r="H2962" s="383">
        <v>0</v>
      </c>
      <c r="I2962" s="382" t="s">
        <v>12681</v>
      </c>
      <c r="J2962" s="383">
        <v>0</v>
      </c>
    </row>
    <row r="2963" spans="1:10" ht="13.5" thickBot="1">
      <c r="A2963" s="382"/>
      <c r="B2963" s="382"/>
      <c r="C2963" s="382"/>
      <c r="D2963" s="382"/>
      <c r="E2963" s="382" t="s">
        <v>12682</v>
      </c>
      <c r="F2963" s="383">
        <v>0.01</v>
      </c>
      <c r="G2963" s="382"/>
      <c r="H2963" s="515" t="s">
        <v>12683</v>
      </c>
      <c r="I2963" s="515"/>
      <c r="J2963" s="383">
        <v>7.0000000000000007E-2</v>
      </c>
    </row>
    <row r="2964" spans="1:10" ht="0.95" customHeight="1" thickTop="1">
      <c r="A2964" s="384"/>
      <c r="B2964" s="384"/>
      <c r="C2964" s="384"/>
      <c r="D2964" s="384"/>
      <c r="E2964" s="384"/>
      <c r="F2964" s="384"/>
      <c r="G2964" s="384"/>
      <c r="H2964" s="384"/>
      <c r="I2964" s="384"/>
      <c r="J2964" s="384"/>
    </row>
    <row r="2965" spans="1:10" ht="18" customHeight="1">
      <c r="A2965" s="364"/>
      <c r="B2965" s="365" t="s">
        <v>12651</v>
      </c>
      <c r="C2965" s="364" t="s">
        <v>12652</v>
      </c>
      <c r="D2965" s="364" t="s">
        <v>12653</v>
      </c>
      <c r="E2965" s="516" t="s">
        <v>12654</v>
      </c>
      <c r="F2965" s="516"/>
      <c r="G2965" s="366" t="s">
        <v>12655</v>
      </c>
      <c r="H2965" s="365" t="s">
        <v>12656</v>
      </c>
      <c r="I2965" s="365" t="s">
        <v>12657</v>
      </c>
      <c r="J2965" s="365" t="s">
        <v>12658</v>
      </c>
    </row>
    <row r="2966" spans="1:10" ht="36" customHeight="1">
      <c r="A2966" s="367" t="s">
        <v>12659</v>
      </c>
      <c r="B2966" s="368" t="s">
        <v>13754</v>
      </c>
      <c r="C2966" s="367" t="s">
        <v>9</v>
      </c>
      <c r="D2966" s="367" t="s">
        <v>1823</v>
      </c>
      <c r="E2966" s="517" t="s">
        <v>12730</v>
      </c>
      <c r="F2966" s="517"/>
      <c r="G2966" s="369" t="s">
        <v>19</v>
      </c>
      <c r="H2966" s="370">
        <v>1</v>
      </c>
      <c r="I2966" s="371">
        <v>0.57999999999999996</v>
      </c>
      <c r="J2966" s="371">
        <v>0.57999999999999996</v>
      </c>
    </row>
    <row r="2967" spans="1:10" ht="72" customHeight="1">
      <c r="A2967" s="377" t="s">
        <v>12664</v>
      </c>
      <c r="B2967" s="378" t="s">
        <v>13756</v>
      </c>
      <c r="C2967" s="377" t="s">
        <v>9</v>
      </c>
      <c r="D2967" s="377" t="s">
        <v>13757</v>
      </c>
      <c r="E2967" s="518" t="s">
        <v>12667</v>
      </c>
      <c r="F2967" s="518"/>
      <c r="G2967" s="379" t="s">
        <v>27</v>
      </c>
      <c r="H2967" s="380">
        <v>6.6699999999999995E-5</v>
      </c>
      <c r="I2967" s="381">
        <v>8730.2999999999993</v>
      </c>
      <c r="J2967" s="381">
        <v>0.57999999999999996</v>
      </c>
    </row>
    <row r="2968" spans="1:10" ht="25.5">
      <c r="A2968" s="382"/>
      <c r="B2968" s="382"/>
      <c r="C2968" s="382"/>
      <c r="D2968" s="382"/>
      <c r="E2968" s="382" t="s">
        <v>12679</v>
      </c>
      <c r="F2968" s="383">
        <v>0</v>
      </c>
      <c r="G2968" s="382" t="s">
        <v>12680</v>
      </c>
      <c r="H2968" s="383">
        <v>0</v>
      </c>
      <c r="I2968" s="382" t="s">
        <v>12681</v>
      </c>
      <c r="J2968" s="383">
        <v>0</v>
      </c>
    </row>
    <row r="2969" spans="1:10" ht="13.5" thickBot="1">
      <c r="A2969" s="382"/>
      <c r="B2969" s="382"/>
      <c r="C2969" s="382"/>
      <c r="D2969" s="382"/>
      <c r="E2969" s="382" t="s">
        <v>12682</v>
      </c>
      <c r="F2969" s="383">
        <v>0.16</v>
      </c>
      <c r="G2969" s="382"/>
      <c r="H2969" s="515" t="s">
        <v>12683</v>
      </c>
      <c r="I2969" s="515"/>
      <c r="J2969" s="383">
        <v>0.74</v>
      </c>
    </row>
    <row r="2970" spans="1:10" ht="0.95" customHeight="1" thickTop="1">
      <c r="A2970" s="384"/>
      <c r="B2970" s="384"/>
      <c r="C2970" s="384"/>
      <c r="D2970" s="384"/>
      <c r="E2970" s="384"/>
      <c r="F2970" s="384"/>
      <c r="G2970" s="384"/>
      <c r="H2970" s="384"/>
      <c r="I2970" s="384"/>
      <c r="J2970" s="384"/>
    </row>
    <row r="2971" spans="1:10" ht="18" customHeight="1">
      <c r="A2971" s="364"/>
      <c r="B2971" s="365" t="s">
        <v>12651</v>
      </c>
      <c r="C2971" s="364" t="s">
        <v>12652</v>
      </c>
      <c r="D2971" s="364" t="s">
        <v>12653</v>
      </c>
      <c r="E2971" s="516" t="s">
        <v>12654</v>
      </c>
      <c r="F2971" s="516"/>
      <c r="G2971" s="366" t="s">
        <v>12655</v>
      </c>
      <c r="H2971" s="365" t="s">
        <v>12656</v>
      </c>
      <c r="I2971" s="365" t="s">
        <v>12657</v>
      </c>
      <c r="J2971" s="365" t="s">
        <v>12658</v>
      </c>
    </row>
    <row r="2972" spans="1:10" ht="36" customHeight="1">
      <c r="A2972" s="367" t="s">
        <v>12659</v>
      </c>
      <c r="B2972" s="368" t="s">
        <v>13755</v>
      </c>
      <c r="C2972" s="367" t="s">
        <v>9</v>
      </c>
      <c r="D2972" s="367" t="s">
        <v>1824</v>
      </c>
      <c r="E2972" s="517" t="s">
        <v>12730</v>
      </c>
      <c r="F2972" s="517"/>
      <c r="G2972" s="369" t="s">
        <v>19</v>
      </c>
      <c r="H2972" s="370">
        <v>1</v>
      </c>
      <c r="I2972" s="371">
        <v>8.39</v>
      </c>
      <c r="J2972" s="371">
        <v>8.39</v>
      </c>
    </row>
    <row r="2973" spans="1:10" ht="24" customHeight="1">
      <c r="A2973" s="377" t="s">
        <v>12664</v>
      </c>
      <c r="B2973" s="378" t="s">
        <v>13573</v>
      </c>
      <c r="C2973" s="377" t="s">
        <v>9</v>
      </c>
      <c r="D2973" s="377" t="s">
        <v>13574</v>
      </c>
      <c r="E2973" s="518" t="s">
        <v>12693</v>
      </c>
      <c r="F2973" s="518"/>
      <c r="G2973" s="379" t="s">
        <v>44</v>
      </c>
      <c r="H2973" s="380">
        <v>1.42</v>
      </c>
      <c r="I2973" s="381">
        <v>5.91</v>
      </c>
      <c r="J2973" s="381">
        <v>8.39</v>
      </c>
    </row>
    <row r="2974" spans="1:10" ht="25.5">
      <c r="A2974" s="382"/>
      <c r="B2974" s="382"/>
      <c r="C2974" s="382"/>
      <c r="D2974" s="382"/>
      <c r="E2974" s="382" t="s">
        <v>12679</v>
      </c>
      <c r="F2974" s="383">
        <v>0</v>
      </c>
      <c r="G2974" s="382" t="s">
        <v>12680</v>
      </c>
      <c r="H2974" s="383">
        <v>0</v>
      </c>
      <c r="I2974" s="382" t="s">
        <v>12681</v>
      </c>
      <c r="J2974" s="383">
        <v>0</v>
      </c>
    </row>
    <row r="2975" spans="1:10" ht="13.5" thickBot="1">
      <c r="A2975" s="382"/>
      <c r="B2975" s="382"/>
      <c r="C2975" s="382"/>
      <c r="D2975" s="382"/>
      <c r="E2975" s="382" t="s">
        <v>12682</v>
      </c>
      <c r="F2975" s="383">
        <v>2.36</v>
      </c>
      <c r="G2975" s="382"/>
      <c r="H2975" s="515" t="s">
        <v>12683</v>
      </c>
      <c r="I2975" s="515"/>
      <c r="J2975" s="383">
        <v>10.75</v>
      </c>
    </row>
    <row r="2976" spans="1:10" ht="0.95" customHeight="1" thickTop="1">
      <c r="A2976" s="384"/>
      <c r="B2976" s="384"/>
      <c r="C2976" s="384"/>
      <c r="D2976" s="384"/>
      <c r="E2976" s="384"/>
      <c r="F2976" s="384"/>
      <c r="G2976" s="384"/>
      <c r="H2976" s="384"/>
      <c r="I2976" s="384"/>
      <c r="J2976" s="384"/>
    </row>
    <row r="2977" spans="1:10" ht="18" customHeight="1">
      <c r="A2977" s="364"/>
      <c r="B2977" s="365" t="s">
        <v>12651</v>
      </c>
      <c r="C2977" s="364" t="s">
        <v>12652</v>
      </c>
      <c r="D2977" s="364" t="s">
        <v>12653</v>
      </c>
      <c r="E2977" s="516" t="s">
        <v>12654</v>
      </c>
      <c r="F2977" s="516"/>
      <c r="G2977" s="366" t="s">
        <v>12655</v>
      </c>
      <c r="H2977" s="365" t="s">
        <v>12656</v>
      </c>
      <c r="I2977" s="365" t="s">
        <v>12657</v>
      </c>
      <c r="J2977" s="365" t="s">
        <v>12658</v>
      </c>
    </row>
    <row r="2978" spans="1:10" ht="36" customHeight="1">
      <c r="A2978" s="367" t="s">
        <v>12659</v>
      </c>
      <c r="B2978" s="368" t="s">
        <v>13003</v>
      </c>
      <c r="C2978" s="367" t="s">
        <v>9</v>
      </c>
      <c r="D2978" s="367" t="s">
        <v>2679</v>
      </c>
      <c r="E2978" s="517" t="s">
        <v>12730</v>
      </c>
      <c r="F2978" s="517"/>
      <c r="G2978" s="369" t="s">
        <v>47</v>
      </c>
      <c r="H2978" s="370">
        <v>1</v>
      </c>
      <c r="I2978" s="371">
        <v>0.45</v>
      </c>
      <c r="J2978" s="371">
        <v>0.45</v>
      </c>
    </row>
    <row r="2979" spans="1:10" ht="36" customHeight="1">
      <c r="A2979" s="372" t="s">
        <v>12662</v>
      </c>
      <c r="B2979" s="373" t="s">
        <v>13758</v>
      </c>
      <c r="C2979" s="372" t="s">
        <v>9</v>
      </c>
      <c r="D2979" s="372" t="s">
        <v>2675</v>
      </c>
      <c r="E2979" s="519" t="s">
        <v>12730</v>
      </c>
      <c r="F2979" s="519"/>
      <c r="G2979" s="374" t="s">
        <v>19</v>
      </c>
      <c r="H2979" s="375">
        <v>1</v>
      </c>
      <c r="I2979" s="376">
        <v>0.04</v>
      </c>
      <c r="J2979" s="376">
        <v>0.04</v>
      </c>
    </row>
    <row r="2980" spans="1:10" ht="36" customHeight="1">
      <c r="A2980" s="372" t="s">
        <v>12662</v>
      </c>
      <c r="B2980" s="373" t="s">
        <v>13759</v>
      </c>
      <c r="C2980" s="372" t="s">
        <v>9</v>
      </c>
      <c r="D2980" s="372" t="s">
        <v>2674</v>
      </c>
      <c r="E2980" s="519" t="s">
        <v>12730</v>
      </c>
      <c r="F2980" s="519"/>
      <c r="G2980" s="374" t="s">
        <v>19</v>
      </c>
      <c r="H2980" s="375">
        <v>1</v>
      </c>
      <c r="I2980" s="376">
        <v>0.41</v>
      </c>
      <c r="J2980" s="376">
        <v>0.41</v>
      </c>
    </row>
    <row r="2981" spans="1:10" ht="25.5">
      <c r="A2981" s="382"/>
      <c r="B2981" s="382"/>
      <c r="C2981" s="382"/>
      <c r="D2981" s="382"/>
      <c r="E2981" s="382" t="s">
        <v>12679</v>
      </c>
      <c r="F2981" s="383">
        <v>0</v>
      </c>
      <c r="G2981" s="382" t="s">
        <v>12680</v>
      </c>
      <c r="H2981" s="383">
        <v>0</v>
      </c>
      <c r="I2981" s="382" t="s">
        <v>12681</v>
      </c>
      <c r="J2981" s="383">
        <v>0</v>
      </c>
    </row>
    <row r="2982" spans="1:10" ht="13.5" thickBot="1">
      <c r="A2982" s="382"/>
      <c r="B2982" s="382"/>
      <c r="C2982" s="382"/>
      <c r="D2982" s="382"/>
      <c r="E2982" s="382" t="s">
        <v>12682</v>
      </c>
      <c r="F2982" s="383">
        <v>0.12</v>
      </c>
      <c r="G2982" s="382"/>
      <c r="H2982" s="515" t="s">
        <v>12683</v>
      </c>
      <c r="I2982" s="515"/>
      <c r="J2982" s="383">
        <v>0.56999999999999995</v>
      </c>
    </row>
    <row r="2983" spans="1:10" ht="0.95" customHeight="1" thickTop="1">
      <c r="A2983" s="384"/>
      <c r="B2983" s="384"/>
      <c r="C2983" s="384"/>
      <c r="D2983" s="384"/>
      <c r="E2983" s="384"/>
      <c r="F2983" s="384"/>
      <c r="G2983" s="384"/>
      <c r="H2983" s="384"/>
      <c r="I2983" s="384"/>
      <c r="J2983" s="384"/>
    </row>
    <row r="2984" spans="1:10" ht="18" customHeight="1">
      <c r="A2984" s="364"/>
      <c r="B2984" s="365" t="s">
        <v>12651</v>
      </c>
      <c r="C2984" s="364" t="s">
        <v>12652</v>
      </c>
      <c r="D2984" s="364" t="s">
        <v>12653</v>
      </c>
      <c r="E2984" s="516" t="s">
        <v>12654</v>
      </c>
      <c r="F2984" s="516"/>
      <c r="G2984" s="366" t="s">
        <v>12655</v>
      </c>
      <c r="H2984" s="365" t="s">
        <v>12656</v>
      </c>
      <c r="I2984" s="365" t="s">
        <v>12657</v>
      </c>
      <c r="J2984" s="365" t="s">
        <v>12658</v>
      </c>
    </row>
    <row r="2985" spans="1:10" ht="36" customHeight="1">
      <c r="A2985" s="367" t="s">
        <v>12659</v>
      </c>
      <c r="B2985" s="368" t="s">
        <v>13002</v>
      </c>
      <c r="C2985" s="367" t="s">
        <v>9</v>
      </c>
      <c r="D2985" s="367" t="s">
        <v>2678</v>
      </c>
      <c r="E2985" s="517" t="s">
        <v>12730</v>
      </c>
      <c r="F2985" s="517"/>
      <c r="G2985" s="369" t="s">
        <v>32</v>
      </c>
      <c r="H2985" s="370">
        <v>1</v>
      </c>
      <c r="I2985" s="371">
        <v>2.9</v>
      </c>
      <c r="J2985" s="371">
        <v>2.9</v>
      </c>
    </row>
    <row r="2986" spans="1:10" ht="36" customHeight="1">
      <c r="A2986" s="372" t="s">
        <v>12662</v>
      </c>
      <c r="B2986" s="373" t="s">
        <v>13760</v>
      </c>
      <c r="C2986" s="372" t="s">
        <v>9</v>
      </c>
      <c r="D2986" s="372" t="s">
        <v>2676</v>
      </c>
      <c r="E2986" s="519" t="s">
        <v>12730</v>
      </c>
      <c r="F2986" s="519"/>
      <c r="G2986" s="374" t="s">
        <v>19</v>
      </c>
      <c r="H2986" s="375">
        <v>1</v>
      </c>
      <c r="I2986" s="376">
        <v>0.32</v>
      </c>
      <c r="J2986" s="376">
        <v>0.32</v>
      </c>
    </row>
    <row r="2987" spans="1:10" ht="36" customHeight="1">
      <c r="A2987" s="372" t="s">
        <v>12662</v>
      </c>
      <c r="B2987" s="373" t="s">
        <v>13758</v>
      </c>
      <c r="C2987" s="372" t="s">
        <v>9</v>
      </c>
      <c r="D2987" s="372" t="s">
        <v>2675</v>
      </c>
      <c r="E2987" s="519" t="s">
        <v>12730</v>
      </c>
      <c r="F2987" s="519"/>
      <c r="G2987" s="374" t="s">
        <v>19</v>
      </c>
      <c r="H2987" s="375">
        <v>1</v>
      </c>
      <c r="I2987" s="376">
        <v>0.04</v>
      </c>
      <c r="J2987" s="376">
        <v>0.04</v>
      </c>
    </row>
    <row r="2988" spans="1:10" ht="36" customHeight="1">
      <c r="A2988" s="372" t="s">
        <v>12662</v>
      </c>
      <c r="B2988" s="373" t="s">
        <v>13761</v>
      </c>
      <c r="C2988" s="372" t="s">
        <v>9</v>
      </c>
      <c r="D2988" s="372" t="s">
        <v>2677</v>
      </c>
      <c r="E2988" s="519" t="s">
        <v>12730</v>
      </c>
      <c r="F2988" s="519"/>
      <c r="G2988" s="374" t="s">
        <v>19</v>
      </c>
      <c r="H2988" s="375">
        <v>1</v>
      </c>
      <c r="I2988" s="376">
        <v>2.13</v>
      </c>
      <c r="J2988" s="376">
        <v>2.13</v>
      </c>
    </row>
    <row r="2989" spans="1:10" ht="36" customHeight="1">
      <c r="A2989" s="372" t="s">
        <v>12662</v>
      </c>
      <c r="B2989" s="373" t="s">
        <v>13759</v>
      </c>
      <c r="C2989" s="372" t="s">
        <v>9</v>
      </c>
      <c r="D2989" s="372" t="s">
        <v>2674</v>
      </c>
      <c r="E2989" s="519" t="s">
        <v>12730</v>
      </c>
      <c r="F2989" s="519"/>
      <c r="G2989" s="374" t="s">
        <v>19</v>
      </c>
      <c r="H2989" s="375">
        <v>1</v>
      </c>
      <c r="I2989" s="376">
        <v>0.41</v>
      </c>
      <c r="J2989" s="376">
        <v>0.41</v>
      </c>
    </row>
    <row r="2990" spans="1:10" ht="25.5">
      <c r="A2990" s="382"/>
      <c r="B2990" s="382"/>
      <c r="C2990" s="382"/>
      <c r="D2990" s="382"/>
      <c r="E2990" s="382" t="s">
        <v>12679</v>
      </c>
      <c r="F2990" s="383">
        <v>0</v>
      </c>
      <c r="G2990" s="382" t="s">
        <v>12680</v>
      </c>
      <c r="H2990" s="383">
        <v>0</v>
      </c>
      <c r="I2990" s="382" t="s">
        <v>12681</v>
      </c>
      <c r="J2990" s="383">
        <v>0</v>
      </c>
    </row>
    <row r="2991" spans="1:10" ht="13.5" thickBot="1">
      <c r="A2991" s="382"/>
      <c r="B2991" s="382"/>
      <c r="C2991" s="382"/>
      <c r="D2991" s="382"/>
      <c r="E2991" s="382" t="s">
        <v>12682</v>
      </c>
      <c r="F2991" s="383">
        <v>0.81</v>
      </c>
      <c r="G2991" s="382"/>
      <c r="H2991" s="515" t="s">
        <v>12683</v>
      </c>
      <c r="I2991" s="515"/>
      <c r="J2991" s="383">
        <v>3.71</v>
      </c>
    </row>
    <row r="2992" spans="1:10" ht="0.95" customHeight="1" thickTop="1">
      <c r="A2992" s="384"/>
      <c r="B2992" s="384"/>
      <c r="C2992" s="384"/>
      <c r="D2992" s="384"/>
      <c r="E2992" s="384"/>
      <c r="F2992" s="384"/>
      <c r="G2992" s="384"/>
      <c r="H2992" s="384"/>
      <c r="I2992" s="384"/>
      <c r="J2992" s="384"/>
    </row>
    <row r="2993" spans="1:10" ht="18" customHeight="1">
      <c r="A2993" s="364"/>
      <c r="B2993" s="365" t="s">
        <v>12651</v>
      </c>
      <c r="C2993" s="364" t="s">
        <v>12652</v>
      </c>
      <c r="D2993" s="364" t="s">
        <v>12653</v>
      </c>
      <c r="E2993" s="516" t="s">
        <v>12654</v>
      </c>
      <c r="F2993" s="516"/>
      <c r="G2993" s="366" t="s">
        <v>12655</v>
      </c>
      <c r="H2993" s="365" t="s">
        <v>12656</v>
      </c>
      <c r="I2993" s="365" t="s">
        <v>12657</v>
      </c>
      <c r="J2993" s="365" t="s">
        <v>12658</v>
      </c>
    </row>
    <row r="2994" spans="1:10" ht="36" customHeight="1">
      <c r="A2994" s="367" t="s">
        <v>12659</v>
      </c>
      <c r="B2994" s="368" t="s">
        <v>13759</v>
      </c>
      <c r="C2994" s="367" t="s">
        <v>9</v>
      </c>
      <c r="D2994" s="367" t="s">
        <v>2674</v>
      </c>
      <c r="E2994" s="517" t="s">
        <v>12730</v>
      </c>
      <c r="F2994" s="517"/>
      <c r="G2994" s="369" t="s">
        <v>19</v>
      </c>
      <c r="H2994" s="370">
        <v>1</v>
      </c>
      <c r="I2994" s="371">
        <v>0.41</v>
      </c>
      <c r="J2994" s="371">
        <v>0.41</v>
      </c>
    </row>
    <row r="2995" spans="1:10" ht="36" customHeight="1">
      <c r="A2995" s="377" t="s">
        <v>12664</v>
      </c>
      <c r="B2995" s="378" t="s">
        <v>13762</v>
      </c>
      <c r="C2995" s="377" t="s">
        <v>9</v>
      </c>
      <c r="D2995" s="377" t="s">
        <v>13763</v>
      </c>
      <c r="E2995" s="518" t="s">
        <v>12667</v>
      </c>
      <c r="F2995" s="518"/>
      <c r="G2995" s="379" t="s">
        <v>27</v>
      </c>
      <c r="H2995" s="380">
        <v>6.3999999999999997E-5</v>
      </c>
      <c r="I2995" s="381">
        <v>6438.55</v>
      </c>
      <c r="J2995" s="381">
        <v>0.41</v>
      </c>
    </row>
    <row r="2996" spans="1:10" ht="25.5">
      <c r="A2996" s="382"/>
      <c r="B2996" s="382"/>
      <c r="C2996" s="382"/>
      <c r="D2996" s="382"/>
      <c r="E2996" s="382" t="s">
        <v>12679</v>
      </c>
      <c r="F2996" s="383">
        <v>0</v>
      </c>
      <c r="G2996" s="382" t="s">
        <v>12680</v>
      </c>
      <c r="H2996" s="383">
        <v>0</v>
      </c>
      <c r="I2996" s="382" t="s">
        <v>12681</v>
      </c>
      <c r="J2996" s="383">
        <v>0</v>
      </c>
    </row>
    <row r="2997" spans="1:10" ht="13.5" thickBot="1">
      <c r="A2997" s="382"/>
      <c r="B2997" s="382"/>
      <c r="C2997" s="382"/>
      <c r="D2997" s="382"/>
      <c r="E2997" s="382" t="s">
        <v>12682</v>
      </c>
      <c r="F2997" s="383">
        <v>0.11</v>
      </c>
      <c r="G2997" s="382"/>
      <c r="H2997" s="515" t="s">
        <v>12683</v>
      </c>
      <c r="I2997" s="515"/>
      <c r="J2997" s="383">
        <v>0.52</v>
      </c>
    </row>
    <row r="2998" spans="1:10" ht="0.95" customHeight="1" thickTop="1">
      <c r="A2998" s="384"/>
      <c r="B2998" s="384"/>
      <c r="C2998" s="384"/>
      <c r="D2998" s="384"/>
      <c r="E2998" s="384"/>
      <c r="F2998" s="384"/>
      <c r="G2998" s="384"/>
      <c r="H2998" s="384"/>
      <c r="I2998" s="384"/>
      <c r="J2998" s="384"/>
    </row>
    <row r="2999" spans="1:10" ht="18" customHeight="1">
      <c r="A2999" s="364"/>
      <c r="B2999" s="365" t="s">
        <v>12651</v>
      </c>
      <c r="C2999" s="364" t="s">
        <v>12652</v>
      </c>
      <c r="D2999" s="364" t="s">
        <v>12653</v>
      </c>
      <c r="E2999" s="516" t="s">
        <v>12654</v>
      </c>
      <c r="F2999" s="516"/>
      <c r="G2999" s="366" t="s">
        <v>12655</v>
      </c>
      <c r="H2999" s="365" t="s">
        <v>12656</v>
      </c>
      <c r="I2999" s="365" t="s">
        <v>12657</v>
      </c>
      <c r="J2999" s="365" t="s">
        <v>12658</v>
      </c>
    </row>
    <row r="3000" spans="1:10" ht="36" customHeight="1">
      <c r="A3000" s="367" t="s">
        <v>12659</v>
      </c>
      <c r="B3000" s="368" t="s">
        <v>13758</v>
      </c>
      <c r="C3000" s="367" t="s">
        <v>9</v>
      </c>
      <c r="D3000" s="367" t="s">
        <v>2675</v>
      </c>
      <c r="E3000" s="517" t="s">
        <v>12730</v>
      </c>
      <c r="F3000" s="517"/>
      <c r="G3000" s="369" t="s">
        <v>19</v>
      </c>
      <c r="H3000" s="370">
        <v>1</v>
      </c>
      <c r="I3000" s="371">
        <v>0.04</v>
      </c>
      <c r="J3000" s="371">
        <v>0.04</v>
      </c>
    </row>
    <row r="3001" spans="1:10" ht="36" customHeight="1">
      <c r="A3001" s="377" t="s">
        <v>12664</v>
      </c>
      <c r="B3001" s="378" t="s">
        <v>13762</v>
      </c>
      <c r="C3001" s="377" t="s">
        <v>9</v>
      </c>
      <c r="D3001" s="377" t="s">
        <v>13763</v>
      </c>
      <c r="E3001" s="518" t="s">
        <v>12667</v>
      </c>
      <c r="F3001" s="518"/>
      <c r="G3001" s="379" t="s">
        <v>27</v>
      </c>
      <c r="H3001" s="380">
        <v>7.6000000000000001E-6</v>
      </c>
      <c r="I3001" s="381">
        <v>6438.55</v>
      </c>
      <c r="J3001" s="381">
        <v>0.04</v>
      </c>
    </row>
    <row r="3002" spans="1:10" ht="25.5">
      <c r="A3002" s="382"/>
      <c r="B3002" s="382"/>
      <c r="C3002" s="382"/>
      <c r="D3002" s="382"/>
      <c r="E3002" s="382" t="s">
        <v>12679</v>
      </c>
      <c r="F3002" s="383">
        <v>0</v>
      </c>
      <c r="G3002" s="382" t="s">
        <v>12680</v>
      </c>
      <c r="H3002" s="383">
        <v>0</v>
      </c>
      <c r="I3002" s="382" t="s">
        <v>12681</v>
      </c>
      <c r="J3002" s="383">
        <v>0</v>
      </c>
    </row>
    <row r="3003" spans="1:10" ht="13.5" thickBot="1">
      <c r="A3003" s="382"/>
      <c r="B3003" s="382"/>
      <c r="C3003" s="382"/>
      <c r="D3003" s="382"/>
      <c r="E3003" s="382" t="s">
        <v>12682</v>
      </c>
      <c r="F3003" s="383">
        <v>0.01</v>
      </c>
      <c r="G3003" s="382"/>
      <c r="H3003" s="515" t="s">
        <v>12683</v>
      </c>
      <c r="I3003" s="515"/>
      <c r="J3003" s="383">
        <v>0.05</v>
      </c>
    </row>
    <row r="3004" spans="1:10" ht="0.95" customHeight="1" thickTop="1">
      <c r="A3004" s="384"/>
      <c r="B3004" s="384"/>
      <c r="C3004" s="384"/>
      <c r="D3004" s="384"/>
      <c r="E3004" s="384"/>
      <c r="F3004" s="384"/>
      <c r="G3004" s="384"/>
      <c r="H3004" s="384"/>
      <c r="I3004" s="384"/>
      <c r="J3004" s="384"/>
    </row>
    <row r="3005" spans="1:10" ht="18" customHeight="1">
      <c r="A3005" s="364"/>
      <c r="B3005" s="365" t="s">
        <v>12651</v>
      </c>
      <c r="C3005" s="364" t="s">
        <v>12652</v>
      </c>
      <c r="D3005" s="364" t="s">
        <v>12653</v>
      </c>
      <c r="E3005" s="516" t="s">
        <v>12654</v>
      </c>
      <c r="F3005" s="516"/>
      <c r="G3005" s="366" t="s">
        <v>12655</v>
      </c>
      <c r="H3005" s="365" t="s">
        <v>12656</v>
      </c>
      <c r="I3005" s="365" t="s">
        <v>12657</v>
      </c>
      <c r="J3005" s="365" t="s">
        <v>12658</v>
      </c>
    </row>
    <row r="3006" spans="1:10" ht="36" customHeight="1">
      <c r="A3006" s="367" t="s">
        <v>12659</v>
      </c>
      <c r="B3006" s="368" t="s">
        <v>13760</v>
      </c>
      <c r="C3006" s="367" t="s">
        <v>9</v>
      </c>
      <c r="D3006" s="367" t="s">
        <v>2676</v>
      </c>
      <c r="E3006" s="517" t="s">
        <v>12730</v>
      </c>
      <c r="F3006" s="517"/>
      <c r="G3006" s="369" t="s">
        <v>19</v>
      </c>
      <c r="H3006" s="370">
        <v>1</v>
      </c>
      <c r="I3006" s="371">
        <v>0.32</v>
      </c>
      <c r="J3006" s="371">
        <v>0.32</v>
      </c>
    </row>
    <row r="3007" spans="1:10" ht="36" customHeight="1">
      <c r="A3007" s="377" t="s">
        <v>12664</v>
      </c>
      <c r="B3007" s="378" t="s">
        <v>13762</v>
      </c>
      <c r="C3007" s="377" t="s">
        <v>9</v>
      </c>
      <c r="D3007" s="377" t="s">
        <v>13763</v>
      </c>
      <c r="E3007" s="518" t="s">
        <v>12667</v>
      </c>
      <c r="F3007" s="518"/>
      <c r="G3007" s="379" t="s">
        <v>27</v>
      </c>
      <c r="H3007" s="380">
        <v>5.0000000000000002E-5</v>
      </c>
      <c r="I3007" s="381">
        <v>6438.55</v>
      </c>
      <c r="J3007" s="381">
        <v>0.32</v>
      </c>
    </row>
    <row r="3008" spans="1:10" ht="25.5">
      <c r="A3008" s="382"/>
      <c r="B3008" s="382"/>
      <c r="C3008" s="382"/>
      <c r="D3008" s="382"/>
      <c r="E3008" s="382" t="s">
        <v>12679</v>
      </c>
      <c r="F3008" s="383">
        <v>0</v>
      </c>
      <c r="G3008" s="382" t="s">
        <v>12680</v>
      </c>
      <c r="H3008" s="383">
        <v>0</v>
      </c>
      <c r="I3008" s="382" t="s">
        <v>12681</v>
      </c>
      <c r="J3008" s="383">
        <v>0</v>
      </c>
    </row>
    <row r="3009" spans="1:10" ht="13.5" thickBot="1">
      <c r="A3009" s="382"/>
      <c r="B3009" s="382"/>
      <c r="C3009" s="382"/>
      <c r="D3009" s="382"/>
      <c r="E3009" s="382" t="s">
        <v>12682</v>
      </c>
      <c r="F3009" s="383">
        <v>0.09</v>
      </c>
      <c r="G3009" s="382"/>
      <c r="H3009" s="515" t="s">
        <v>12683</v>
      </c>
      <c r="I3009" s="515"/>
      <c r="J3009" s="383">
        <v>0.41</v>
      </c>
    </row>
    <row r="3010" spans="1:10" ht="0.95" customHeight="1" thickTop="1">
      <c r="A3010" s="384"/>
      <c r="B3010" s="384"/>
      <c r="C3010" s="384"/>
      <c r="D3010" s="384"/>
      <c r="E3010" s="384"/>
      <c r="F3010" s="384"/>
      <c r="G3010" s="384"/>
      <c r="H3010" s="384"/>
      <c r="I3010" s="384"/>
      <c r="J3010" s="384"/>
    </row>
    <row r="3011" spans="1:10" ht="18" customHeight="1">
      <c r="A3011" s="364"/>
      <c r="B3011" s="365" t="s">
        <v>12651</v>
      </c>
      <c r="C3011" s="364" t="s">
        <v>12652</v>
      </c>
      <c r="D3011" s="364" t="s">
        <v>12653</v>
      </c>
      <c r="E3011" s="516" t="s">
        <v>12654</v>
      </c>
      <c r="F3011" s="516"/>
      <c r="G3011" s="366" t="s">
        <v>12655</v>
      </c>
      <c r="H3011" s="365" t="s">
        <v>12656</v>
      </c>
      <c r="I3011" s="365" t="s">
        <v>12657</v>
      </c>
      <c r="J3011" s="365" t="s">
        <v>12658</v>
      </c>
    </row>
    <row r="3012" spans="1:10" ht="36" customHeight="1">
      <c r="A3012" s="367" t="s">
        <v>12659</v>
      </c>
      <c r="B3012" s="368" t="s">
        <v>13761</v>
      </c>
      <c r="C3012" s="367" t="s">
        <v>9</v>
      </c>
      <c r="D3012" s="367" t="s">
        <v>2677</v>
      </c>
      <c r="E3012" s="517" t="s">
        <v>12730</v>
      </c>
      <c r="F3012" s="517"/>
      <c r="G3012" s="369" t="s">
        <v>19</v>
      </c>
      <c r="H3012" s="370">
        <v>1</v>
      </c>
      <c r="I3012" s="371">
        <v>2.13</v>
      </c>
      <c r="J3012" s="371">
        <v>2.13</v>
      </c>
    </row>
    <row r="3013" spans="1:10" ht="24" customHeight="1">
      <c r="A3013" s="377" t="s">
        <v>12664</v>
      </c>
      <c r="B3013" s="378" t="s">
        <v>13522</v>
      </c>
      <c r="C3013" s="377" t="s">
        <v>9</v>
      </c>
      <c r="D3013" s="377" t="s">
        <v>13523</v>
      </c>
      <c r="E3013" s="518" t="s">
        <v>12693</v>
      </c>
      <c r="F3013" s="518"/>
      <c r="G3013" s="379" t="s">
        <v>13524</v>
      </c>
      <c r="H3013" s="380">
        <v>2.54</v>
      </c>
      <c r="I3013" s="381">
        <v>0.84</v>
      </c>
      <c r="J3013" s="381">
        <v>2.13</v>
      </c>
    </row>
    <row r="3014" spans="1:10" ht="25.5">
      <c r="A3014" s="382"/>
      <c r="B3014" s="382"/>
      <c r="C3014" s="382"/>
      <c r="D3014" s="382"/>
      <c r="E3014" s="382" t="s">
        <v>12679</v>
      </c>
      <c r="F3014" s="383">
        <v>0</v>
      </c>
      <c r="G3014" s="382" t="s">
        <v>12680</v>
      </c>
      <c r="H3014" s="383">
        <v>0</v>
      </c>
      <c r="I3014" s="382" t="s">
        <v>12681</v>
      </c>
      <c r="J3014" s="383">
        <v>0</v>
      </c>
    </row>
    <row r="3015" spans="1:10" ht="13.5" thickBot="1">
      <c r="A3015" s="382"/>
      <c r="B3015" s="382"/>
      <c r="C3015" s="382"/>
      <c r="D3015" s="382"/>
      <c r="E3015" s="382" t="s">
        <v>12682</v>
      </c>
      <c r="F3015" s="383">
        <v>0.6</v>
      </c>
      <c r="G3015" s="382"/>
      <c r="H3015" s="515" t="s">
        <v>12683</v>
      </c>
      <c r="I3015" s="515"/>
      <c r="J3015" s="383">
        <v>2.73</v>
      </c>
    </row>
    <row r="3016" spans="1:10" ht="0.95" customHeight="1" thickTop="1">
      <c r="A3016" s="384"/>
      <c r="B3016" s="384"/>
      <c r="C3016" s="384"/>
      <c r="D3016" s="384"/>
      <c r="E3016" s="384"/>
      <c r="F3016" s="384"/>
      <c r="G3016" s="384"/>
      <c r="H3016" s="384"/>
      <c r="I3016" s="384"/>
      <c r="J3016" s="384"/>
    </row>
    <row r="3017" spans="1:10" ht="18" customHeight="1">
      <c r="A3017" s="364"/>
      <c r="B3017" s="365" t="s">
        <v>12651</v>
      </c>
      <c r="C3017" s="364" t="s">
        <v>12652</v>
      </c>
      <c r="D3017" s="364" t="s">
        <v>12653</v>
      </c>
      <c r="E3017" s="516" t="s">
        <v>12654</v>
      </c>
      <c r="F3017" s="516"/>
      <c r="G3017" s="366" t="s">
        <v>12655</v>
      </c>
      <c r="H3017" s="365" t="s">
        <v>12656</v>
      </c>
      <c r="I3017" s="365" t="s">
        <v>12657</v>
      </c>
      <c r="J3017" s="365" t="s">
        <v>12658</v>
      </c>
    </row>
    <row r="3018" spans="1:10" ht="36" customHeight="1">
      <c r="A3018" s="367" t="s">
        <v>12659</v>
      </c>
      <c r="B3018" s="368" t="s">
        <v>13270</v>
      </c>
      <c r="C3018" s="367" t="s">
        <v>9</v>
      </c>
      <c r="D3018" s="367" t="s">
        <v>6204</v>
      </c>
      <c r="E3018" s="517" t="s">
        <v>12766</v>
      </c>
      <c r="F3018" s="517"/>
      <c r="G3018" s="369" t="s">
        <v>12734</v>
      </c>
      <c r="H3018" s="370">
        <v>1</v>
      </c>
      <c r="I3018" s="371">
        <v>117.8</v>
      </c>
      <c r="J3018" s="371">
        <v>117.8</v>
      </c>
    </row>
    <row r="3019" spans="1:10" ht="60" customHeight="1">
      <c r="A3019" s="372" t="s">
        <v>12662</v>
      </c>
      <c r="B3019" s="373" t="s">
        <v>12788</v>
      </c>
      <c r="C3019" s="372" t="s">
        <v>9</v>
      </c>
      <c r="D3019" s="372" t="s">
        <v>664</v>
      </c>
      <c r="E3019" s="519" t="s">
        <v>12730</v>
      </c>
      <c r="F3019" s="519"/>
      <c r="G3019" s="374" t="s">
        <v>32</v>
      </c>
      <c r="H3019" s="375">
        <v>6.1699999999999998E-2</v>
      </c>
      <c r="I3019" s="376">
        <v>101.95</v>
      </c>
      <c r="J3019" s="376">
        <v>6.29</v>
      </c>
    </row>
    <row r="3020" spans="1:10" ht="36" customHeight="1">
      <c r="A3020" s="372" t="s">
        <v>12662</v>
      </c>
      <c r="B3020" s="373" t="s">
        <v>12767</v>
      </c>
      <c r="C3020" s="372" t="s">
        <v>9</v>
      </c>
      <c r="D3020" s="372" t="s">
        <v>1874</v>
      </c>
      <c r="E3020" s="519" t="s">
        <v>12730</v>
      </c>
      <c r="F3020" s="519"/>
      <c r="G3020" s="374" t="s">
        <v>32</v>
      </c>
      <c r="H3020" s="375">
        <v>3.2500000000000001E-2</v>
      </c>
      <c r="I3020" s="376">
        <v>21.1</v>
      </c>
      <c r="J3020" s="376">
        <v>0.68</v>
      </c>
    </row>
    <row r="3021" spans="1:10" ht="60" customHeight="1">
      <c r="A3021" s="372" t="s">
        <v>12662</v>
      </c>
      <c r="B3021" s="373" t="s">
        <v>12789</v>
      </c>
      <c r="C3021" s="372" t="s">
        <v>9</v>
      </c>
      <c r="D3021" s="372" t="s">
        <v>665</v>
      </c>
      <c r="E3021" s="519" t="s">
        <v>12730</v>
      </c>
      <c r="F3021" s="519"/>
      <c r="G3021" s="374" t="s">
        <v>47</v>
      </c>
      <c r="H3021" s="375">
        <v>0.30830000000000002</v>
      </c>
      <c r="I3021" s="376">
        <v>36.340000000000003</v>
      </c>
      <c r="J3021" s="376">
        <v>11.2</v>
      </c>
    </row>
    <row r="3022" spans="1:10" ht="36" customHeight="1">
      <c r="A3022" s="372" t="s">
        <v>12662</v>
      </c>
      <c r="B3022" s="373" t="s">
        <v>12770</v>
      </c>
      <c r="C3022" s="372" t="s">
        <v>9</v>
      </c>
      <c r="D3022" s="372" t="s">
        <v>1875</v>
      </c>
      <c r="E3022" s="519" t="s">
        <v>12730</v>
      </c>
      <c r="F3022" s="519"/>
      <c r="G3022" s="374" t="s">
        <v>47</v>
      </c>
      <c r="H3022" s="375">
        <v>3.0200000000000001E-2</v>
      </c>
      <c r="I3022" s="376">
        <v>14.17</v>
      </c>
      <c r="J3022" s="376">
        <v>0.42</v>
      </c>
    </row>
    <row r="3023" spans="1:10" ht="24" customHeight="1">
      <c r="A3023" s="372" t="s">
        <v>12662</v>
      </c>
      <c r="B3023" s="373" t="s">
        <v>12771</v>
      </c>
      <c r="C3023" s="372" t="s">
        <v>9</v>
      </c>
      <c r="D3023" s="372" t="s">
        <v>21</v>
      </c>
      <c r="E3023" s="519" t="s">
        <v>12661</v>
      </c>
      <c r="F3023" s="519"/>
      <c r="G3023" s="374" t="s">
        <v>19</v>
      </c>
      <c r="H3023" s="375">
        <v>0.66600000000000004</v>
      </c>
      <c r="I3023" s="376">
        <v>14.02</v>
      </c>
      <c r="J3023" s="376">
        <v>9.33</v>
      </c>
    </row>
    <row r="3024" spans="1:10" ht="24" customHeight="1">
      <c r="A3024" s="372" t="s">
        <v>12662</v>
      </c>
      <c r="B3024" s="373" t="s">
        <v>12813</v>
      </c>
      <c r="C3024" s="372" t="s">
        <v>9</v>
      </c>
      <c r="D3024" s="372" t="s">
        <v>35</v>
      </c>
      <c r="E3024" s="519" t="s">
        <v>12661</v>
      </c>
      <c r="F3024" s="519"/>
      <c r="G3024" s="374" t="s">
        <v>19</v>
      </c>
      <c r="H3024" s="375">
        <v>0.44400000000000001</v>
      </c>
      <c r="I3024" s="376">
        <v>17.670000000000002</v>
      </c>
      <c r="J3024" s="376">
        <v>7.84</v>
      </c>
    </row>
    <row r="3025" spans="1:10" ht="24" customHeight="1">
      <c r="A3025" s="377" t="s">
        <v>12664</v>
      </c>
      <c r="B3025" s="378" t="s">
        <v>13472</v>
      </c>
      <c r="C3025" s="377" t="s">
        <v>9</v>
      </c>
      <c r="D3025" s="377" t="s">
        <v>13473</v>
      </c>
      <c r="E3025" s="518" t="s">
        <v>12693</v>
      </c>
      <c r="F3025" s="518"/>
      <c r="G3025" s="379" t="s">
        <v>12734</v>
      </c>
      <c r="H3025" s="380">
        <v>1.1000000000000001</v>
      </c>
      <c r="I3025" s="381">
        <v>74.59</v>
      </c>
      <c r="J3025" s="381">
        <v>82.04</v>
      </c>
    </row>
    <row r="3026" spans="1:10" ht="25.5">
      <c r="A3026" s="382"/>
      <c r="B3026" s="382"/>
      <c r="C3026" s="382"/>
      <c r="D3026" s="382"/>
      <c r="E3026" s="382" t="s">
        <v>12679</v>
      </c>
      <c r="F3026" s="383">
        <v>10.186895577529066</v>
      </c>
      <c r="G3026" s="382" t="s">
        <v>12680</v>
      </c>
      <c r="H3026" s="383">
        <v>8.56</v>
      </c>
      <c r="I3026" s="382" t="s">
        <v>12681</v>
      </c>
      <c r="J3026" s="383">
        <v>18.75</v>
      </c>
    </row>
    <row r="3027" spans="1:10" ht="13.5" thickBot="1">
      <c r="A3027" s="382"/>
      <c r="B3027" s="382"/>
      <c r="C3027" s="382"/>
      <c r="D3027" s="382"/>
      <c r="E3027" s="382" t="s">
        <v>12682</v>
      </c>
      <c r="F3027" s="383">
        <v>33.26</v>
      </c>
      <c r="G3027" s="382"/>
      <c r="H3027" s="515" t="s">
        <v>12683</v>
      </c>
      <c r="I3027" s="515"/>
      <c r="J3027" s="383">
        <v>151.06</v>
      </c>
    </row>
    <row r="3028" spans="1:10" ht="0.95" customHeight="1" thickTop="1">
      <c r="A3028" s="384"/>
      <c r="B3028" s="384"/>
      <c r="C3028" s="384"/>
      <c r="D3028" s="384"/>
      <c r="E3028" s="384"/>
      <c r="F3028" s="384"/>
      <c r="G3028" s="384"/>
      <c r="H3028" s="384"/>
      <c r="I3028" s="384"/>
      <c r="J3028" s="384"/>
    </row>
    <row r="3029" spans="1:10" ht="18" customHeight="1">
      <c r="A3029" s="364"/>
      <c r="B3029" s="365" t="s">
        <v>12651</v>
      </c>
      <c r="C3029" s="364" t="s">
        <v>12652</v>
      </c>
      <c r="D3029" s="364" t="s">
        <v>12653</v>
      </c>
      <c r="E3029" s="516" t="s">
        <v>12654</v>
      </c>
      <c r="F3029" s="516"/>
      <c r="G3029" s="366" t="s">
        <v>12655</v>
      </c>
      <c r="H3029" s="365" t="s">
        <v>12656</v>
      </c>
      <c r="I3029" s="365" t="s">
        <v>12657</v>
      </c>
      <c r="J3029" s="365" t="s">
        <v>12658</v>
      </c>
    </row>
    <row r="3030" spans="1:10" ht="24" customHeight="1">
      <c r="A3030" s="367" t="s">
        <v>12659</v>
      </c>
      <c r="B3030" s="368" t="s">
        <v>13171</v>
      </c>
      <c r="C3030" s="367" t="s">
        <v>9</v>
      </c>
      <c r="D3030" s="367" t="s">
        <v>6195</v>
      </c>
      <c r="E3030" s="517" t="s">
        <v>12766</v>
      </c>
      <c r="F3030" s="517"/>
      <c r="G3030" s="369" t="s">
        <v>12728</v>
      </c>
      <c r="H3030" s="370">
        <v>1</v>
      </c>
      <c r="I3030" s="371">
        <v>4.0599999999999996</v>
      </c>
      <c r="J3030" s="371">
        <v>4.0599999999999996</v>
      </c>
    </row>
    <row r="3031" spans="1:10" ht="36" customHeight="1">
      <c r="A3031" s="372" t="s">
        <v>12662</v>
      </c>
      <c r="B3031" s="373" t="s">
        <v>12767</v>
      </c>
      <c r="C3031" s="372" t="s">
        <v>9</v>
      </c>
      <c r="D3031" s="372" t="s">
        <v>1874</v>
      </c>
      <c r="E3031" s="519" t="s">
        <v>12730</v>
      </c>
      <c r="F3031" s="519"/>
      <c r="G3031" s="374" t="s">
        <v>32</v>
      </c>
      <c r="H3031" s="375">
        <v>3.5999999999999999E-3</v>
      </c>
      <c r="I3031" s="376">
        <v>21.1</v>
      </c>
      <c r="J3031" s="376">
        <v>7.0000000000000007E-2</v>
      </c>
    </row>
    <row r="3032" spans="1:10" ht="36" customHeight="1">
      <c r="A3032" s="372" t="s">
        <v>12662</v>
      </c>
      <c r="B3032" s="373" t="s">
        <v>12770</v>
      </c>
      <c r="C3032" s="372" t="s">
        <v>9</v>
      </c>
      <c r="D3032" s="372" t="s">
        <v>1875</v>
      </c>
      <c r="E3032" s="519" t="s">
        <v>12730</v>
      </c>
      <c r="F3032" s="519"/>
      <c r="G3032" s="374" t="s">
        <v>47</v>
      </c>
      <c r="H3032" s="375">
        <v>3.5999999999999999E-3</v>
      </c>
      <c r="I3032" s="376">
        <v>14.17</v>
      </c>
      <c r="J3032" s="376">
        <v>0.05</v>
      </c>
    </row>
    <row r="3033" spans="1:10" ht="24" customHeight="1">
      <c r="A3033" s="372" t="s">
        <v>12662</v>
      </c>
      <c r="B3033" s="373" t="s">
        <v>12771</v>
      </c>
      <c r="C3033" s="372" t="s">
        <v>9</v>
      </c>
      <c r="D3033" s="372" t="s">
        <v>21</v>
      </c>
      <c r="E3033" s="519" t="s">
        <v>12661</v>
      </c>
      <c r="F3033" s="519"/>
      <c r="G3033" s="374" t="s">
        <v>19</v>
      </c>
      <c r="H3033" s="375">
        <v>0.15310000000000001</v>
      </c>
      <c r="I3033" s="376">
        <v>14.02</v>
      </c>
      <c r="J3033" s="376">
        <v>2.14</v>
      </c>
    </row>
    <row r="3034" spans="1:10" ht="24" customHeight="1">
      <c r="A3034" s="372" t="s">
        <v>12662</v>
      </c>
      <c r="B3034" s="373" t="s">
        <v>12813</v>
      </c>
      <c r="C3034" s="372" t="s">
        <v>9</v>
      </c>
      <c r="D3034" s="372" t="s">
        <v>35</v>
      </c>
      <c r="E3034" s="519" t="s">
        <v>12661</v>
      </c>
      <c r="F3034" s="519"/>
      <c r="G3034" s="374" t="s">
        <v>19</v>
      </c>
      <c r="H3034" s="375">
        <v>0.10199999999999999</v>
      </c>
      <c r="I3034" s="376">
        <v>17.670000000000002</v>
      </c>
      <c r="J3034" s="376">
        <v>1.8</v>
      </c>
    </row>
    <row r="3035" spans="1:10" ht="25.5">
      <c r="A3035" s="382"/>
      <c r="B3035" s="382"/>
      <c r="C3035" s="382"/>
      <c r="D3035" s="382"/>
      <c r="E3035" s="382" t="s">
        <v>12679</v>
      </c>
      <c r="F3035" s="383">
        <v>1.6516353363033793</v>
      </c>
      <c r="G3035" s="382" t="s">
        <v>12680</v>
      </c>
      <c r="H3035" s="383">
        <v>1.39</v>
      </c>
      <c r="I3035" s="382" t="s">
        <v>12681</v>
      </c>
      <c r="J3035" s="383">
        <v>3.04</v>
      </c>
    </row>
    <row r="3036" spans="1:10" ht="13.5" thickBot="1">
      <c r="A3036" s="382"/>
      <c r="B3036" s="382"/>
      <c r="C3036" s="382"/>
      <c r="D3036" s="382"/>
      <c r="E3036" s="382" t="s">
        <v>12682</v>
      </c>
      <c r="F3036" s="383">
        <v>1.1399999999999999</v>
      </c>
      <c r="G3036" s="382"/>
      <c r="H3036" s="515" t="s">
        <v>12683</v>
      </c>
      <c r="I3036" s="515"/>
      <c r="J3036" s="383">
        <v>5.2</v>
      </c>
    </row>
    <row r="3037" spans="1:10" ht="0.95" customHeight="1" thickTop="1">
      <c r="A3037" s="384"/>
      <c r="B3037" s="384"/>
      <c r="C3037" s="384"/>
      <c r="D3037" s="384"/>
      <c r="E3037" s="384"/>
      <c r="F3037" s="384"/>
      <c r="G3037" s="384"/>
      <c r="H3037" s="384"/>
      <c r="I3037" s="384"/>
      <c r="J3037" s="384"/>
    </row>
    <row r="3038" spans="1:10" ht="18" customHeight="1">
      <c r="A3038" s="364"/>
      <c r="B3038" s="365" t="s">
        <v>12651</v>
      </c>
      <c r="C3038" s="364" t="s">
        <v>12652</v>
      </c>
      <c r="D3038" s="364" t="s">
        <v>12653</v>
      </c>
      <c r="E3038" s="516" t="s">
        <v>12654</v>
      </c>
      <c r="F3038" s="516"/>
      <c r="G3038" s="366" t="s">
        <v>12655</v>
      </c>
      <c r="H3038" s="365" t="s">
        <v>12656</v>
      </c>
      <c r="I3038" s="365" t="s">
        <v>12657</v>
      </c>
      <c r="J3038" s="365" t="s">
        <v>12658</v>
      </c>
    </row>
    <row r="3039" spans="1:10" ht="36" customHeight="1">
      <c r="A3039" s="367" t="s">
        <v>12659</v>
      </c>
      <c r="B3039" s="368" t="s">
        <v>13361</v>
      </c>
      <c r="C3039" s="367" t="s">
        <v>9</v>
      </c>
      <c r="D3039" s="367" t="s">
        <v>6198</v>
      </c>
      <c r="E3039" s="517" t="s">
        <v>12766</v>
      </c>
      <c r="F3039" s="517"/>
      <c r="G3039" s="369" t="s">
        <v>12734</v>
      </c>
      <c r="H3039" s="370">
        <v>1</v>
      </c>
      <c r="I3039" s="371">
        <v>199.82</v>
      </c>
      <c r="J3039" s="371">
        <v>199.82</v>
      </c>
    </row>
    <row r="3040" spans="1:10" ht="36" customHeight="1">
      <c r="A3040" s="372" t="s">
        <v>12662</v>
      </c>
      <c r="B3040" s="373" t="s">
        <v>12767</v>
      </c>
      <c r="C3040" s="372" t="s">
        <v>9</v>
      </c>
      <c r="D3040" s="372" t="s">
        <v>1874</v>
      </c>
      <c r="E3040" s="519" t="s">
        <v>12730</v>
      </c>
      <c r="F3040" s="519"/>
      <c r="G3040" s="374" t="s">
        <v>32</v>
      </c>
      <c r="H3040" s="375">
        <v>7.1800000000000003E-2</v>
      </c>
      <c r="I3040" s="376">
        <v>21.1</v>
      </c>
      <c r="J3040" s="376">
        <v>1.51</v>
      </c>
    </row>
    <row r="3041" spans="1:10" ht="36" customHeight="1">
      <c r="A3041" s="372" t="s">
        <v>12662</v>
      </c>
      <c r="B3041" s="373" t="s">
        <v>12770</v>
      </c>
      <c r="C3041" s="372" t="s">
        <v>9</v>
      </c>
      <c r="D3041" s="372" t="s">
        <v>1875</v>
      </c>
      <c r="E3041" s="519" t="s">
        <v>12730</v>
      </c>
      <c r="F3041" s="519"/>
      <c r="G3041" s="374" t="s">
        <v>47</v>
      </c>
      <c r="H3041" s="375">
        <v>6.6600000000000006E-2</v>
      </c>
      <c r="I3041" s="376">
        <v>14.17</v>
      </c>
      <c r="J3041" s="376">
        <v>0.94</v>
      </c>
    </row>
    <row r="3042" spans="1:10" ht="24" customHeight="1">
      <c r="A3042" s="372" t="s">
        <v>12662</v>
      </c>
      <c r="B3042" s="373" t="s">
        <v>12771</v>
      </c>
      <c r="C3042" s="372" t="s">
        <v>9</v>
      </c>
      <c r="D3042" s="372" t="s">
        <v>21</v>
      </c>
      <c r="E3042" s="519" t="s">
        <v>12661</v>
      </c>
      <c r="F3042" s="519"/>
      <c r="G3042" s="374" t="s">
        <v>19</v>
      </c>
      <c r="H3042" s="375">
        <v>3.7406999999999999</v>
      </c>
      <c r="I3042" s="376">
        <v>14.02</v>
      </c>
      <c r="J3042" s="376">
        <v>52.44</v>
      </c>
    </row>
    <row r="3043" spans="1:10" ht="24" customHeight="1">
      <c r="A3043" s="372" t="s">
        <v>12662</v>
      </c>
      <c r="B3043" s="373" t="s">
        <v>12813</v>
      </c>
      <c r="C3043" s="372" t="s">
        <v>9</v>
      </c>
      <c r="D3043" s="372" t="s">
        <v>35</v>
      </c>
      <c r="E3043" s="519" t="s">
        <v>12661</v>
      </c>
      <c r="F3043" s="519"/>
      <c r="G3043" s="374" t="s">
        <v>19</v>
      </c>
      <c r="H3043" s="375">
        <v>2.4937999999999998</v>
      </c>
      <c r="I3043" s="376">
        <v>17.670000000000002</v>
      </c>
      <c r="J3043" s="376">
        <v>44.06</v>
      </c>
    </row>
    <row r="3044" spans="1:10" ht="24" customHeight="1">
      <c r="A3044" s="377" t="s">
        <v>12664</v>
      </c>
      <c r="B3044" s="378" t="s">
        <v>13280</v>
      </c>
      <c r="C3044" s="377" t="s">
        <v>9</v>
      </c>
      <c r="D3044" s="377" t="s">
        <v>13281</v>
      </c>
      <c r="E3044" s="518" t="s">
        <v>12693</v>
      </c>
      <c r="F3044" s="518"/>
      <c r="G3044" s="379" t="s">
        <v>12734</v>
      </c>
      <c r="H3044" s="380">
        <v>1.1000000000000001</v>
      </c>
      <c r="I3044" s="381">
        <v>91.7</v>
      </c>
      <c r="J3044" s="381">
        <v>100.87</v>
      </c>
    </row>
    <row r="3045" spans="1:10" ht="25.5">
      <c r="A3045" s="382"/>
      <c r="B3045" s="382"/>
      <c r="C3045" s="382"/>
      <c r="D3045" s="382"/>
      <c r="E3045" s="382" t="s">
        <v>12679</v>
      </c>
      <c r="F3045" s="383">
        <v>40.530261871128978</v>
      </c>
      <c r="G3045" s="382" t="s">
        <v>12680</v>
      </c>
      <c r="H3045" s="383">
        <v>34.07</v>
      </c>
      <c r="I3045" s="382" t="s">
        <v>12681</v>
      </c>
      <c r="J3045" s="383">
        <v>74.599999999999994</v>
      </c>
    </row>
    <row r="3046" spans="1:10" ht="13.5" thickBot="1">
      <c r="A3046" s="382"/>
      <c r="B3046" s="382"/>
      <c r="C3046" s="382"/>
      <c r="D3046" s="382"/>
      <c r="E3046" s="382" t="s">
        <v>12682</v>
      </c>
      <c r="F3046" s="383">
        <v>56.42</v>
      </c>
      <c r="G3046" s="382"/>
      <c r="H3046" s="515" t="s">
        <v>12683</v>
      </c>
      <c r="I3046" s="515"/>
      <c r="J3046" s="383">
        <v>256.24</v>
      </c>
    </row>
    <row r="3047" spans="1:10" ht="0.95" customHeight="1" thickTop="1">
      <c r="A3047" s="384"/>
      <c r="B3047" s="384"/>
      <c r="C3047" s="384"/>
      <c r="D3047" s="384"/>
      <c r="E3047" s="384"/>
      <c r="F3047" s="384"/>
      <c r="G3047" s="384"/>
      <c r="H3047" s="384"/>
      <c r="I3047" s="384"/>
      <c r="J3047" s="384"/>
    </row>
    <row r="3048" spans="1:10" ht="18" customHeight="1">
      <c r="A3048" s="364"/>
      <c r="B3048" s="365" t="s">
        <v>12651</v>
      </c>
      <c r="C3048" s="364" t="s">
        <v>12652</v>
      </c>
      <c r="D3048" s="364" t="s">
        <v>12653</v>
      </c>
      <c r="E3048" s="516" t="s">
        <v>12654</v>
      </c>
      <c r="F3048" s="516"/>
      <c r="G3048" s="366" t="s">
        <v>12655</v>
      </c>
      <c r="H3048" s="365" t="s">
        <v>12656</v>
      </c>
      <c r="I3048" s="365" t="s">
        <v>12657</v>
      </c>
      <c r="J3048" s="365" t="s">
        <v>12658</v>
      </c>
    </row>
    <row r="3049" spans="1:10" ht="60" customHeight="1">
      <c r="A3049" s="367" t="s">
        <v>12659</v>
      </c>
      <c r="B3049" s="368" t="s">
        <v>12789</v>
      </c>
      <c r="C3049" s="367" t="s">
        <v>9</v>
      </c>
      <c r="D3049" s="367" t="s">
        <v>665</v>
      </c>
      <c r="E3049" s="517" t="s">
        <v>12730</v>
      </c>
      <c r="F3049" s="517"/>
      <c r="G3049" s="369" t="s">
        <v>47</v>
      </c>
      <c r="H3049" s="370">
        <v>1</v>
      </c>
      <c r="I3049" s="371">
        <v>36.340000000000003</v>
      </c>
      <c r="J3049" s="371">
        <v>36.340000000000003</v>
      </c>
    </row>
    <row r="3050" spans="1:10" ht="60" customHeight="1">
      <c r="A3050" s="372" t="s">
        <v>12662</v>
      </c>
      <c r="B3050" s="373" t="s">
        <v>13764</v>
      </c>
      <c r="C3050" s="372" t="s">
        <v>9</v>
      </c>
      <c r="D3050" s="372" t="s">
        <v>1129</v>
      </c>
      <c r="E3050" s="519" t="s">
        <v>12730</v>
      </c>
      <c r="F3050" s="519"/>
      <c r="G3050" s="374" t="s">
        <v>19</v>
      </c>
      <c r="H3050" s="375">
        <v>1</v>
      </c>
      <c r="I3050" s="376">
        <v>2.34</v>
      </c>
      <c r="J3050" s="376">
        <v>2.34</v>
      </c>
    </row>
    <row r="3051" spans="1:10" ht="60" customHeight="1">
      <c r="A3051" s="372" t="s">
        <v>12662</v>
      </c>
      <c r="B3051" s="373" t="s">
        <v>13765</v>
      </c>
      <c r="C3051" s="372" t="s">
        <v>9</v>
      </c>
      <c r="D3051" s="372" t="s">
        <v>1128</v>
      </c>
      <c r="E3051" s="519" t="s">
        <v>12730</v>
      </c>
      <c r="F3051" s="519"/>
      <c r="G3051" s="374" t="s">
        <v>19</v>
      </c>
      <c r="H3051" s="375">
        <v>1</v>
      </c>
      <c r="I3051" s="376">
        <v>17.309999999999999</v>
      </c>
      <c r="J3051" s="376">
        <v>17.309999999999999</v>
      </c>
    </row>
    <row r="3052" spans="1:10" ht="24" customHeight="1">
      <c r="A3052" s="372" t="s">
        <v>12662</v>
      </c>
      <c r="B3052" s="373" t="s">
        <v>13666</v>
      </c>
      <c r="C3052" s="372" t="s">
        <v>9</v>
      </c>
      <c r="D3052" s="372" t="s">
        <v>150</v>
      </c>
      <c r="E3052" s="519" t="s">
        <v>12661</v>
      </c>
      <c r="F3052" s="519"/>
      <c r="G3052" s="374" t="s">
        <v>19</v>
      </c>
      <c r="H3052" s="375">
        <v>1</v>
      </c>
      <c r="I3052" s="376">
        <v>16.690000000000001</v>
      </c>
      <c r="J3052" s="376">
        <v>16.690000000000001</v>
      </c>
    </row>
    <row r="3053" spans="1:10" ht="25.5">
      <c r="A3053" s="382"/>
      <c r="B3053" s="382"/>
      <c r="C3053" s="382"/>
      <c r="D3053" s="382"/>
      <c r="E3053" s="382" t="s">
        <v>12679</v>
      </c>
      <c r="F3053" s="383">
        <v>7.4812561000000004</v>
      </c>
      <c r="G3053" s="382" t="s">
        <v>12680</v>
      </c>
      <c r="H3053" s="383">
        <v>6.29</v>
      </c>
      <c r="I3053" s="382" t="s">
        <v>12681</v>
      </c>
      <c r="J3053" s="383">
        <v>13.77</v>
      </c>
    </row>
    <row r="3054" spans="1:10" ht="13.5" thickBot="1">
      <c r="A3054" s="382"/>
      <c r="B3054" s="382"/>
      <c r="C3054" s="382"/>
      <c r="D3054" s="382"/>
      <c r="E3054" s="382" t="s">
        <v>12682</v>
      </c>
      <c r="F3054" s="383">
        <v>10.26</v>
      </c>
      <c r="G3054" s="382"/>
      <c r="H3054" s="515" t="s">
        <v>12683</v>
      </c>
      <c r="I3054" s="515"/>
      <c r="J3054" s="383">
        <v>46.6</v>
      </c>
    </row>
    <row r="3055" spans="1:10" ht="0.95" customHeight="1" thickTop="1">
      <c r="A3055" s="384"/>
      <c r="B3055" s="384"/>
      <c r="C3055" s="384"/>
      <c r="D3055" s="384"/>
      <c r="E3055" s="384"/>
      <c r="F3055" s="384"/>
      <c r="G3055" s="384"/>
      <c r="H3055" s="384"/>
      <c r="I3055" s="384"/>
      <c r="J3055" s="384"/>
    </row>
    <row r="3056" spans="1:10" ht="18" customHeight="1">
      <c r="A3056" s="364"/>
      <c r="B3056" s="365" t="s">
        <v>12651</v>
      </c>
      <c r="C3056" s="364" t="s">
        <v>12652</v>
      </c>
      <c r="D3056" s="364" t="s">
        <v>12653</v>
      </c>
      <c r="E3056" s="516" t="s">
        <v>12654</v>
      </c>
      <c r="F3056" s="516"/>
      <c r="G3056" s="366" t="s">
        <v>12655</v>
      </c>
      <c r="H3056" s="365" t="s">
        <v>12656</v>
      </c>
      <c r="I3056" s="365" t="s">
        <v>12657</v>
      </c>
      <c r="J3056" s="365" t="s">
        <v>12658</v>
      </c>
    </row>
    <row r="3057" spans="1:10" ht="60" customHeight="1">
      <c r="A3057" s="367" t="s">
        <v>12659</v>
      </c>
      <c r="B3057" s="368" t="s">
        <v>12788</v>
      </c>
      <c r="C3057" s="367" t="s">
        <v>9</v>
      </c>
      <c r="D3057" s="367" t="s">
        <v>664</v>
      </c>
      <c r="E3057" s="517" t="s">
        <v>12730</v>
      </c>
      <c r="F3057" s="517"/>
      <c r="G3057" s="369" t="s">
        <v>32</v>
      </c>
      <c r="H3057" s="370">
        <v>1</v>
      </c>
      <c r="I3057" s="371">
        <v>101.95</v>
      </c>
      <c r="J3057" s="371">
        <v>101.95</v>
      </c>
    </row>
    <row r="3058" spans="1:10" ht="60" customHeight="1">
      <c r="A3058" s="372" t="s">
        <v>12662</v>
      </c>
      <c r="B3058" s="373" t="s">
        <v>13764</v>
      </c>
      <c r="C3058" s="372" t="s">
        <v>9</v>
      </c>
      <c r="D3058" s="372" t="s">
        <v>1129</v>
      </c>
      <c r="E3058" s="519" t="s">
        <v>12730</v>
      </c>
      <c r="F3058" s="519"/>
      <c r="G3058" s="374" t="s">
        <v>19</v>
      </c>
      <c r="H3058" s="375">
        <v>1</v>
      </c>
      <c r="I3058" s="376">
        <v>2.34</v>
      </c>
      <c r="J3058" s="376">
        <v>2.34</v>
      </c>
    </row>
    <row r="3059" spans="1:10" ht="60" customHeight="1">
      <c r="A3059" s="372" t="s">
        <v>12662</v>
      </c>
      <c r="B3059" s="373" t="s">
        <v>13766</v>
      </c>
      <c r="C3059" s="372" t="s">
        <v>9</v>
      </c>
      <c r="D3059" s="372" t="s">
        <v>763</v>
      </c>
      <c r="E3059" s="519" t="s">
        <v>12730</v>
      </c>
      <c r="F3059" s="519"/>
      <c r="G3059" s="374" t="s">
        <v>19</v>
      </c>
      <c r="H3059" s="375">
        <v>1</v>
      </c>
      <c r="I3059" s="376">
        <v>43.97</v>
      </c>
      <c r="J3059" s="376">
        <v>43.97</v>
      </c>
    </row>
    <row r="3060" spans="1:10" ht="60" customHeight="1">
      <c r="A3060" s="372" t="s">
        <v>12662</v>
      </c>
      <c r="B3060" s="373" t="s">
        <v>13765</v>
      </c>
      <c r="C3060" s="372" t="s">
        <v>9</v>
      </c>
      <c r="D3060" s="372" t="s">
        <v>1128</v>
      </c>
      <c r="E3060" s="519" t="s">
        <v>12730</v>
      </c>
      <c r="F3060" s="519"/>
      <c r="G3060" s="374" t="s">
        <v>19</v>
      </c>
      <c r="H3060" s="375">
        <v>1</v>
      </c>
      <c r="I3060" s="376">
        <v>17.309999999999999</v>
      </c>
      <c r="J3060" s="376">
        <v>17.309999999999999</v>
      </c>
    </row>
    <row r="3061" spans="1:10" ht="60" customHeight="1">
      <c r="A3061" s="372" t="s">
        <v>12662</v>
      </c>
      <c r="B3061" s="373" t="s">
        <v>13767</v>
      </c>
      <c r="C3061" s="372" t="s">
        <v>9</v>
      </c>
      <c r="D3061" s="372" t="s">
        <v>660</v>
      </c>
      <c r="E3061" s="519" t="s">
        <v>12730</v>
      </c>
      <c r="F3061" s="519"/>
      <c r="G3061" s="374" t="s">
        <v>19</v>
      </c>
      <c r="H3061" s="375">
        <v>1</v>
      </c>
      <c r="I3061" s="376">
        <v>21.64</v>
      </c>
      <c r="J3061" s="376">
        <v>21.64</v>
      </c>
    </row>
    <row r="3062" spans="1:10" ht="24" customHeight="1">
      <c r="A3062" s="372" t="s">
        <v>12662</v>
      </c>
      <c r="B3062" s="373" t="s">
        <v>13666</v>
      </c>
      <c r="C3062" s="372" t="s">
        <v>9</v>
      </c>
      <c r="D3062" s="372" t="s">
        <v>150</v>
      </c>
      <c r="E3062" s="519" t="s">
        <v>12661</v>
      </c>
      <c r="F3062" s="519"/>
      <c r="G3062" s="374" t="s">
        <v>19</v>
      </c>
      <c r="H3062" s="375">
        <v>1</v>
      </c>
      <c r="I3062" s="376">
        <v>16.690000000000001</v>
      </c>
      <c r="J3062" s="376">
        <v>16.690000000000001</v>
      </c>
    </row>
    <row r="3063" spans="1:10" ht="25.5">
      <c r="A3063" s="382"/>
      <c r="B3063" s="382"/>
      <c r="C3063" s="382"/>
      <c r="D3063" s="382"/>
      <c r="E3063" s="382" t="s">
        <v>12679</v>
      </c>
      <c r="F3063" s="383">
        <v>7.4812561000000004</v>
      </c>
      <c r="G3063" s="382" t="s">
        <v>12680</v>
      </c>
      <c r="H3063" s="383">
        <v>6.29</v>
      </c>
      <c r="I3063" s="382" t="s">
        <v>12681</v>
      </c>
      <c r="J3063" s="383">
        <v>13.77</v>
      </c>
    </row>
    <row r="3064" spans="1:10" ht="13.5" thickBot="1">
      <c r="A3064" s="382"/>
      <c r="B3064" s="382"/>
      <c r="C3064" s="382"/>
      <c r="D3064" s="382"/>
      <c r="E3064" s="382" t="s">
        <v>12682</v>
      </c>
      <c r="F3064" s="383">
        <v>28.79</v>
      </c>
      <c r="G3064" s="382"/>
      <c r="H3064" s="515" t="s">
        <v>12683</v>
      </c>
      <c r="I3064" s="515"/>
      <c r="J3064" s="383">
        <v>130.74</v>
      </c>
    </row>
    <row r="3065" spans="1:10" ht="0.95" customHeight="1" thickTop="1">
      <c r="A3065" s="384"/>
      <c r="B3065" s="384"/>
      <c r="C3065" s="384"/>
      <c r="D3065" s="384"/>
      <c r="E3065" s="384"/>
      <c r="F3065" s="384"/>
      <c r="G3065" s="384"/>
      <c r="H3065" s="384"/>
      <c r="I3065" s="384"/>
      <c r="J3065" s="384"/>
    </row>
    <row r="3066" spans="1:10" ht="18" customHeight="1">
      <c r="A3066" s="364"/>
      <c r="B3066" s="365" t="s">
        <v>12651</v>
      </c>
      <c r="C3066" s="364" t="s">
        <v>12652</v>
      </c>
      <c r="D3066" s="364" t="s">
        <v>12653</v>
      </c>
      <c r="E3066" s="516" t="s">
        <v>12654</v>
      </c>
      <c r="F3066" s="516"/>
      <c r="G3066" s="366" t="s">
        <v>12655</v>
      </c>
      <c r="H3066" s="365" t="s">
        <v>12656</v>
      </c>
      <c r="I3066" s="365" t="s">
        <v>12657</v>
      </c>
      <c r="J3066" s="365" t="s">
        <v>12658</v>
      </c>
    </row>
    <row r="3067" spans="1:10" ht="60" customHeight="1">
      <c r="A3067" s="367" t="s">
        <v>12659</v>
      </c>
      <c r="B3067" s="368" t="s">
        <v>13765</v>
      </c>
      <c r="C3067" s="367" t="s">
        <v>9</v>
      </c>
      <c r="D3067" s="367" t="s">
        <v>1128</v>
      </c>
      <c r="E3067" s="517" t="s">
        <v>12730</v>
      </c>
      <c r="F3067" s="517"/>
      <c r="G3067" s="369" t="s">
        <v>19</v>
      </c>
      <c r="H3067" s="370">
        <v>1</v>
      </c>
      <c r="I3067" s="371">
        <v>17.309999999999999</v>
      </c>
      <c r="J3067" s="371">
        <v>17.309999999999999</v>
      </c>
    </row>
    <row r="3068" spans="1:10" ht="60" customHeight="1">
      <c r="A3068" s="377" t="s">
        <v>12664</v>
      </c>
      <c r="B3068" s="378" t="s">
        <v>13768</v>
      </c>
      <c r="C3068" s="377" t="s">
        <v>9</v>
      </c>
      <c r="D3068" s="377" t="s">
        <v>13769</v>
      </c>
      <c r="E3068" s="518" t="s">
        <v>12667</v>
      </c>
      <c r="F3068" s="518"/>
      <c r="G3068" s="379" t="s">
        <v>27</v>
      </c>
      <c r="H3068" s="380">
        <v>5.5999999999999999E-5</v>
      </c>
      <c r="I3068" s="381">
        <v>309161.56</v>
      </c>
      <c r="J3068" s="381">
        <v>17.309999999999999</v>
      </c>
    </row>
    <row r="3069" spans="1:10" ht="25.5">
      <c r="A3069" s="382"/>
      <c r="B3069" s="382"/>
      <c r="C3069" s="382"/>
      <c r="D3069" s="382"/>
      <c r="E3069" s="382" t="s">
        <v>12679</v>
      </c>
      <c r="F3069" s="383">
        <v>0</v>
      </c>
      <c r="G3069" s="382" t="s">
        <v>12680</v>
      </c>
      <c r="H3069" s="383">
        <v>0</v>
      </c>
      <c r="I3069" s="382" t="s">
        <v>12681</v>
      </c>
      <c r="J3069" s="383">
        <v>0</v>
      </c>
    </row>
    <row r="3070" spans="1:10" ht="13.5" thickBot="1">
      <c r="A3070" s="382"/>
      <c r="B3070" s="382"/>
      <c r="C3070" s="382"/>
      <c r="D3070" s="382"/>
      <c r="E3070" s="382" t="s">
        <v>12682</v>
      </c>
      <c r="F3070" s="383">
        <v>4.88</v>
      </c>
      <c r="G3070" s="382"/>
      <c r="H3070" s="515" t="s">
        <v>12683</v>
      </c>
      <c r="I3070" s="515"/>
      <c r="J3070" s="383">
        <v>22.19</v>
      </c>
    </row>
    <row r="3071" spans="1:10" ht="0.95" customHeight="1" thickTop="1">
      <c r="A3071" s="384"/>
      <c r="B3071" s="384"/>
      <c r="C3071" s="384"/>
      <c r="D3071" s="384"/>
      <c r="E3071" s="384"/>
      <c r="F3071" s="384"/>
      <c r="G3071" s="384"/>
      <c r="H3071" s="384"/>
      <c r="I3071" s="384"/>
      <c r="J3071" s="384"/>
    </row>
    <row r="3072" spans="1:10" ht="18" customHeight="1">
      <c r="A3072" s="364"/>
      <c r="B3072" s="365" t="s">
        <v>12651</v>
      </c>
      <c r="C3072" s="364" t="s">
        <v>12652</v>
      </c>
      <c r="D3072" s="364" t="s">
        <v>12653</v>
      </c>
      <c r="E3072" s="516" t="s">
        <v>12654</v>
      </c>
      <c r="F3072" s="516"/>
      <c r="G3072" s="366" t="s">
        <v>12655</v>
      </c>
      <c r="H3072" s="365" t="s">
        <v>12656</v>
      </c>
      <c r="I3072" s="365" t="s">
        <v>12657</v>
      </c>
      <c r="J3072" s="365" t="s">
        <v>12658</v>
      </c>
    </row>
    <row r="3073" spans="1:10" ht="60" customHeight="1">
      <c r="A3073" s="367" t="s">
        <v>12659</v>
      </c>
      <c r="B3073" s="368" t="s">
        <v>13764</v>
      </c>
      <c r="C3073" s="367" t="s">
        <v>9</v>
      </c>
      <c r="D3073" s="367" t="s">
        <v>1129</v>
      </c>
      <c r="E3073" s="517" t="s">
        <v>12730</v>
      </c>
      <c r="F3073" s="517"/>
      <c r="G3073" s="369" t="s">
        <v>19</v>
      </c>
      <c r="H3073" s="370">
        <v>1</v>
      </c>
      <c r="I3073" s="371">
        <v>2.34</v>
      </c>
      <c r="J3073" s="371">
        <v>2.34</v>
      </c>
    </row>
    <row r="3074" spans="1:10" ht="60" customHeight="1">
      <c r="A3074" s="377" t="s">
        <v>12664</v>
      </c>
      <c r="B3074" s="378" t="s">
        <v>13768</v>
      </c>
      <c r="C3074" s="377" t="s">
        <v>9</v>
      </c>
      <c r="D3074" s="377" t="s">
        <v>13769</v>
      </c>
      <c r="E3074" s="518" t="s">
        <v>12667</v>
      </c>
      <c r="F3074" s="518"/>
      <c r="G3074" s="379" t="s">
        <v>27</v>
      </c>
      <c r="H3074" s="380">
        <v>7.6000000000000001E-6</v>
      </c>
      <c r="I3074" s="381">
        <v>309161.56</v>
      </c>
      <c r="J3074" s="381">
        <v>2.34</v>
      </c>
    </row>
    <row r="3075" spans="1:10" ht="25.5">
      <c r="A3075" s="382"/>
      <c r="B3075" s="382"/>
      <c r="C3075" s="382"/>
      <c r="D3075" s="382"/>
      <c r="E3075" s="382" t="s">
        <v>12679</v>
      </c>
      <c r="F3075" s="383">
        <v>0</v>
      </c>
      <c r="G3075" s="382" t="s">
        <v>12680</v>
      </c>
      <c r="H3075" s="383">
        <v>0</v>
      </c>
      <c r="I3075" s="382" t="s">
        <v>12681</v>
      </c>
      <c r="J3075" s="383">
        <v>0</v>
      </c>
    </row>
    <row r="3076" spans="1:10" ht="13.5" thickBot="1">
      <c r="A3076" s="382"/>
      <c r="B3076" s="382"/>
      <c r="C3076" s="382"/>
      <c r="D3076" s="382"/>
      <c r="E3076" s="382" t="s">
        <v>12682</v>
      </c>
      <c r="F3076" s="383">
        <v>0.66</v>
      </c>
      <c r="G3076" s="382"/>
      <c r="H3076" s="515" t="s">
        <v>12683</v>
      </c>
      <c r="I3076" s="515"/>
      <c r="J3076" s="383">
        <v>3</v>
      </c>
    </row>
    <row r="3077" spans="1:10" ht="0.95" customHeight="1" thickTop="1">
      <c r="A3077" s="384"/>
      <c r="B3077" s="384"/>
      <c r="C3077" s="384"/>
      <c r="D3077" s="384"/>
      <c r="E3077" s="384"/>
      <c r="F3077" s="384"/>
      <c r="G3077" s="384"/>
      <c r="H3077" s="384"/>
      <c r="I3077" s="384"/>
      <c r="J3077" s="384"/>
    </row>
    <row r="3078" spans="1:10" ht="18" customHeight="1">
      <c r="A3078" s="364"/>
      <c r="B3078" s="365" t="s">
        <v>12651</v>
      </c>
      <c r="C3078" s="364" t="s">
        <v>12652</v>
      </c>
      <c r="D3078" s="364" t="s">
        <v>12653</v>
      </c>
      <c r="E3078" s="516" t="s">
        <v>12654</v>
      </c>
      <c r="F3078" s="516"/>
      <c r="G3078" s="366" t="s">
        <v>12655</v>
      </c>
      <c r="H3078" s="365" t="s">
        <v>12656</v>
      </c>
      <c r="I3078" s="365" t="s">
        <v>12657</v>
      </c>
      <c r="J3078" s="365" t="s">
        <v>12658</v>
      </c>
    </row>
    <row r="3079" spans="1:10" ht="60" customHeight="1">
      <c r="A3079" s="367" t="s">
        <v>12659</v>
      </c>
      <c r="B3079" s="368" t="s">
        <v>13767</v>
      </c>
      <c r="C3079" s="367" t="s">
        <v>9</v>
      </c>
      <c r="D3079" s="367" t="s">
        <v>660</v>
      </c>
      <c r="E3079" s="517" t="s">
        <v>12730</v>
      </c>
      <c r="F3079" s="517"/>
      <c r="G3079" s="369" t="s">
        <v>19</v>
      </c>
      <c r="H3079" s="370">
        <v>1</v>
      </c>
      <c r="I3079" s="371">
        <v>21.64</v>
      </c>
      <c r="J3079" s="371">
        <v>21.64</v>
      </c>
    </row>
    <row r="3080" spans="1:10" ht="60" customHeight="1">
      <c r="A3080" s="377" t="s">
        <v>12664</v>
      </c>
      <c r="B3080" s="378" t="s">
        <v>13768</v>
      </c>
      <c r="C3080" s="377" t="s">
        <v>9</v>
      </c>
      <c r="D3080" s="377" t="s">
        <v>13769</v>
      </c>
      <c r="E3080" s="518" t="s">
        <v>12667</v>
      </c>
      <c r="F3080" s="518"/>
      <c r="G3080" s="379" t="s">
        <v>27</v>
      </c>
      <c r="H3080" s="380">
        <v>6.9999999999999994E-5</v>
      </c>
      <c r="I3080" s="381">
        <v>309161.56</v>
      </c>
      <c r="J3080" s="381">
        <v>21.64</v>
      </c>
    </row>
    <row r="3081" spans="1:10" ht="25.5">
      <c r="A3081" s="382"/>
      <c r="B3081" s="382"/>
      <c r="C3081" s="382"/>
      <c r="D3081" s="382"/>
      <c r="E3081" s="382" t="s">
        <v>12679</v>
      </c>
      <c r="F3081" s="383">
        <v>0</v>
      </c>
      <c r="G3081" s="382" t="s">
        <v>12680</v>
      </c>
      <c r="H3081" s="383">
        <v>0</v>
      </c>
      <c r="I3081" s="382" t="s">
        <v>12681</v>
      </c>
      <c r="J3081" s="383">
        <v>0</v>
      </c>
    </row>
    <row r="3082" spans="1:10" ht="13.5" thickBot="1">
      <c r="A3082" s="382"/>
      <c r="B3082" s="382"/>
      <c r="C3082" s="382"/>
      <c r="D3082" s="382"/>
      <c r="E3082" s="382" t="s">
        <v>12682</v>
      </c>
      <c r="F3082" s="383">
        <v>6.11</v>
      </c>
      <c r="G3082" s="382"/>
      <c r="H3082" s="515" t="s">
        <v>12683</v>
      </c>
      <c r="I3082" s="515"/>
      <c r="J3082" s="383">
        <v>27.75</v>
      </c>
    </row>
    <row r="3083" spans="1:10" ht="0.95" customHeight="1" thickTop="1">
      <c r="A3083" s="384"/>
      <c r="B3083" s="384"/>
      <c r="C3083" s="384"/>
      <c r="D3083" s="384"/>
      <c r="E3083" s="384"/>
      <c r="F3083" s="384"/>
      <c r="G3083" s="384"/>
      <c r="H3083" s="384"/>
      <c r="I3083" s="384"/>
      <c r="J3083" s="384"/>
    </row>
    <row r="3084" spans="1:10" ht="18" customHeight="1">
      <c r="A3084" s="364"/>
      <c r="B3084" s="365" t="s">
        <v>12651</v>
      </c>
      <c r="C3084" s="364" t="s">
        <v>12652</v>
      </c>
      <c r="D3084" s="364" t="s">
        <v>12653</v>
      </c>
      <c r="E3084" s="516" t="s">
        <v>12654</v>
      </c>
      <c r="F3084" s="516"/>
      <c r="G3084" s="366" t="s">
        <v>12655</v>
      </c>
      <c r="H3084" s="365" t="s">
        <v>12656</v>
      </c>
      <c r="I3084" s="365" t="s">
        <v>12657</v>
      </c>
      <c r="J3084" s="365" t="s">
        <v>12658</v>
      </c>
    </row>
    <row r="3085" spans="1:10" ht="60" customHeight="1">
      <c r="A3085" s="367" t="s">
        <v>12659</v>
      </c>
      <c r="B3085" s="368" t="s">
        <v>13766</v>
      </c>
      <c r="C3085" s="367" t="s">
        <v>9</v>
      </c>
      <c r="D3085" s="367" t="s">
        <v>763</v>
      </c>
      <c r="E3085" s="517" t="s">
        <v>12730</v>
      </c>
      <c r="F3085" s="517"/>
      <c r="G3085" s="369" t="s">
        <v>19</v>
      </c>
      <c r="H3085" s="370">
        <v>1</v>
      </c>
      <c r="I3085" s="371">
        <v>43.97</v>
      </c>
      <c r="J3085" s="371">
        <v>43.97</v>
      </c>
    </row>
    <row r="3086" spans="1:10" ht="24" customHeight="1">
      <c r="A3086" s="377" t="s">
        <v>12664</v>
      </c>
      <c r="B3086" s="378" t="s">
        <v>13547</v>
      </c>
      <c r="C3086" s="377" t="s">
        <v>9</v>
      </c>
      <c r="D3086" s="377" t="s">
        <v>13548</v>
      </c>
      <c r="E3086" s="518" t="s">
        <v>12693</v>
      </c>
      <c r="F3086" s="518"/>
      <c r="G3086" s="379" t="s">
        <v>44</v>
      </c>
      <c r="H3086" s="380">
        <v>8.92</v>
      </c>
      <c r="I3086" s="381">
        <v>4.93</v>
      </c>
      <c r="J3086" s="381">
        <v>43.97</v>
      </c>
    </row>
    <row r="3087" spans="1:10" ht="25.5">
      <c r="A3087" s="382"/>
      <c r="B3087" s="382"/>
      <c r="C3087" s="382"/>
      <c r="D3087" s="382"/>
      <c r="E3087" s="382" t="s">
        <v>12679</v>
      </c>
      <c r="F3087" s="383">
        <v>0</v>
      </c>
      <c r="G3087" s="382" t="s">
        <v>12680</v>
      </c>
      <c r="H3087" s="383">
        <v>0</v>
      </c>
      <c r="I3087" s="382" t="s">
        <v>12681</v>
      </c>
      <c r="J3087" s="383">
        <v>0</v>
      </c>
    </row>
    <row r="3088" spans="1:10" ht="13.5" thickBot="1">
      <c r="A3088" s="382"/>
      <c r="B3088" s="382"/>
      <c r="C3088" s="382"/>
      <c r="D3088" s="382"/>
      <c r="E3088" s="382" t="s">
        <v>12682</v>
      </c>
      <c r="F3088" s="383">
        <v>12.41</v>
      </c>
      <c r="G3088" s="382"/>
      <c r="H3088" s="515" t="s">
        <v>12683</v>
      </c>
      <c r="I3088" s="515"/>
      <c r="J3088" s="383">
        <v>56.38</v>
      </c>
    </row>
    <row r="3089" spans="1:10" ht="0.95" customHeight="1" thickTop="1">
      <c r="A3089" s="384"/>
      <c r="B3089" s="384"/>
      <c r="C3089" s="384"/>
      <c r="D3089" s="384"/>
      <c r="E3089" s="384"/>
      <c r="F3089" s="384"/>
      <c r="G3089" s="384"/>
      <c r="H3089" s="384"/>
      <c r="I3089" s="384"/>
      <c r="J3089" s="384"/>
    </row>
    <row r="3090" spans="1:10" ht="18" customHeight="1">
      <c r="A3090" s="364"/>
      <c r="B3090" s="365" t="s">
        <v>12651</v>
      </c>
      <c r="C3090" s="364" t="s">
        <v>12652</v>
      </c>
      <c r="D3090" s="364" t="s">
        <v>12653</v>
      </c>
      <c r="E3090" s="516" t="s">
        <v>12654</v>
      </c>
      <c r="F3090" s="516"/>
      <c r="G3090" s="366" t="s">
        <v>12655</v>
      </c>
      <c r="H3090" s="365" t="s">
        <v>12656</v>
      </c>
      <c r="I3090" s="365" t="s">
        <v>12657</v>
      </c>
      <c r="J3090" s="365" t="s">
        <v>12658</v>
      </c>
    </row>
    <row r="3091" spans="1:10" ht="36" customHeight="1">
      <c r="A3091" s="367" t="s">
        <v>12659</v>
      </c>
      <c r="B3091" s="368" t="s">
        <v>12731</v>
      </c>
      <c r="C3091" s="367" t="s">
        <v>9</v>
      </c>
      <c r="D3091" s="367" t="s">
        <v>1895</v>
      </c>
      <c r="E3091" s="517" t="s">
        <v>12730</v>
      </c>
      <c r="F3091" s="517"/>
      <c r="G3091" s="369" t="s">
        <v>47</v>
      </c>
      <c r="H3091" s="370">
        <v>1</v>
      </c>
      <c r="I3091" s="371">
        <v>13.53</v>
      </c>
      <c r="J3091" s="371">
        <v>13.53</v>
      </c>
    </row>
    <row r="3092" spans="1:10" ht="36" customHeight="1">
      <c r="A3092" s="372" t="s">
        <v>12662</v>
      </c>
      <c r="B3092" s="373" t="s">
        <v>13770</v>
      </c>
      <c r="C3092" s="372" t="s">
        <v>9</v>
      </c>
      <c r="D3092" s="372" t="s">
        <v>1891</v>
      </c>
      <c r="E3092" s="519" t="s">
        <v>12730</v>
      </c>
      <c r="F3092" s="519"/>
      <c r="G3092" s="374" t="s">
        <v>19</v>
      </c>
      <c r="H3092" s="375">
        <v>1</v>
      </c>
      <c r="I3092" s="376">
        <v>0.02</v>
      </c>
      <c r="J3092" s="376">
        <v>0.02</v>
      </c>
    </row>
    <row r="3093" spans="1:10" ht="36" customHeight="1">
      <c r="A3093" s="372" t="s">
        <v>12662</v>
      </c>
      <c r="B3093" s="373" t="s">
        <v>13771</v>
      </c>
      <c r="C3093" s="372" t="s">
        <v>9</v>
      </c>
      <c r="D3093" s="372" t="s">
        <v>1890</v>
      </c>
      <c r="E3093" s="519" t="s">
        <v>12730</v>
      </c>
      <c r="F3093" s="519"/>
      <c r="G3093" s="374" t="s">
        <v>19</v>
      </c>
      <c r="H3093" s="375">
        <v>1</v>
      </c>
      <c r="I3093" s="376">
        <v>0.11</v>
      </c>
      <c r="J3093" s="376">
        <v>0.11</v>
      </c>
    </row>
    <row r="3094" spans="1:10" ht="24" customHeight="1">
      <c r="A3094" s="372" t="s">
        <v>12662</v>
      </c>
      <c r="B3094" s="373" t="s">
        <v>13568</v>
      </c>
      <c r="C3094" s="372" t="s">
        <v>9</v>
      </c>
      <c r="D3094" s="372" t="s">
        <v>153</v>
      </c>
      <c r="E3094" s="519" t="s">
        <v>12661</v>
      </c>
      <c r="F3094" s="519"/>
      <c r="G3094" s="374" t="s">
        <v>19</v>
      </c>
      <c r="H3094" s="375">
        <v>1</v>
      </c>
      <c r="I3094" s="376">
        <v>13.4</v>
      </c>
      <c r="J3094" s="376">
        <v>13.4</v>
      </c>
    </row>
    <row r="3095" spans="1:10" ht="25.5">
      <c r="A3095" s="382"/>
      <c r="B3095" s="382"/>
      <c r="C3095" s="382"/>
      <c r="D3095" s="382"/>
      <c r="E3095" s="382" t="s">
        <v>12679</v>
      </c>
      <c r="F3095" s="383">
        <v>5.6937955000000002</v>
      </c>
      <c r="G3095" s="382" t="s">
        <v>12680</v>
      </c>
      <c r="H3095" s="383">
        <v>4.79</v>
      </c>
      <c r="I3095" s="382" t="s">
        <v>12681</v>
      </c>
      <c r="J3095" s="383">
        <v>10.48</v>
      </c>
    </row>
    <row r="3096" spans="1:10" ht="13.5" thickBot="1">
      <c r="A3096" s="382"/>
      <c r="B3096" s="382"/>
      <c r="C3096" s="382"/>
      <c r="D3096" s="382"/>
      <c r="E3096" s="382" t="s">
        <v>12682</v>
      </c>
      <c r="F3096" s="383">
        <v>3.82</v>
      </c>
      <c r="G3096" s="382"/>
      <c r="H3096" s="515" t="s">
        <v>12683</v>
      </c>
      <c r="I3096" s="515"/>
      <c r="J3096" s="383">
        <v>17.350000000000001</v>
      </c>
    </row>
    <row r="3097" spans="1:10" ht="0.95" customHeight="1" thickTop="1">
      <c r="A3097" s="384"/>
      <c r="B3097" s="384"/>
      <c r="C3097" s="384"/>
      <c r="D3097" s="384"/>
      <c r="E3097" s="384"/>
      <c r="F3097" s="384"/>
      <c r="G3097" s="384"/>
      <c r="H3097" s="384"/>
      <c r="I3097" s="384"/>
      <c r="J3097" s="384"/>
    </row>
    <row r="3098" spans="1:10" ht="18" customHeight="1">
      <c r="A3098" s="364"/>
      <c r="B3098" s="365" t="s">
        <v>12651</v>
      </c>
      <c r="C3098" s="364" t="s">
        <v>12652</v>
      </c>
      <c r="D3098" s="364" t="s">
        <v>12653</v>
      </c>
      <c r="E3098" s="516" t="s">
        <v>12654</v>
      </c>
      <c r="F3098" s="516"/>
      <c r="G3098" s="366" t="s">
        <v>12655</v>
      </c>
      <c r="H3098" s="365" t="s">
        <v>12656</v>
      </c>
      <c r="I3098" s="365" t="s">
        <v>12657</v>
      </c>
      <c r="J3098" s="365" t="s">
        <v>12658</v>
      </c>
    </row>
    <row r="3099" spans="1:10" ht="36" customHeight="1">
      <c r="A3099" s="367" t="s">
        <v>12659</v>
      </c>
      <c r="B3099" s="368" t="s">
        <v>12729</v>
      </c>
      <c r="C3099" s="367" t="s">
        <v>9</v>
      </c>
      <c r="D3099" s="367" t="s">
        <v>1894</v>
      </c>
      <c r="E3099" s="517" t="s">
        <v>12730</v>
      </c>
      <c r="F3099" s="517"/>
      <c r="G3099" s="369" t="s">
        <v>32</v>
      </c>
      <c r="H3099" s="370">
        <v>1</v>
      </c>
      <c r="I3099" s="371">
        <v>16.260000000000002</v>
      </c>
      <c r="J3099" s="371">
        <v>16.260000000000002</v>
      </c>
    </row>
    <row r="3100" spans="1:10" ht="36" customHeight="1">
      <c r="A3100" s="372" t="s">
        <v>12662</v>
      </c>
      <c r="B3100" s="373" t="s">
        <v>13771</v>
      </c>
      <c r="C3100" s="372" t="s">
        <v>9</v>
      </c>
      <c r="D3100" s="372" t="s">
        <v>1890</v>
      </c>
      <c r="E3100" s="519" t="s">
        <v>12730</v>
      </c>
      <c r="F3100" s="519"/>
      <c r="G3100" s="374" t="s">
        <v>19</v>
      </c>
      <c r="H3100" s="375">
        <v>1</v>
      </c>
      <c r="I3100" s="376">
        <v>0.11</v>
      </c>
      <c r="J3100" s="376">
        <v>0.11</v>
      </c>
    </row>
    <row r="3101" spans="1:10" ht="36" customHeight="1">
      <c r="A3101" s="372" t="s">
        <v>12662</v>
      </c>
      <c r="B3101" s="373" t="s">
        <v>13770</v>
      </c>
      <c r="C3101" s="372" t="s">
        <v>9</v>
      </c>
      <c r="D3101" s="372" t="s">
        <v>1891</v>
      </c>
      <c r="E3101" s="519" t="s">
        <v>12730</v>
      </c>
      <c r="F3101" s="519"/>
      <c r="G3101" s="374" t="s">
        <v>19</v>
      </c>
      <c r="H3101" s="375">
        <v>1</v>
      </c>
      <c r="I3101" s="376">
        <v>0.02</v>
      </c>
      <c r="J3101" s="376">
        <v>0.02</v>
      </c>
    </row>
    <row r="3102" spans="1:10" ht="36" customHeight="1">
      <c r="A3102" s="372" t="s">
        <v>12662</v>
      </c>
      <c r="B3102" s="373" t="s">
        <v>13772</v>
      </c>
      <c r="C3102" s="372" t="s">
        <v>9</v>
      </c>
      <c r="D3102" s="372" t="s">
        <v>1892</v>
      </c>
      <c r="E3102" s="519" t="s">
        <v>12730</v>
      </c>
      <c r="F3102" s="519"/>
      <c r="G3102" s="374" t="s">
        <v>19</v>
      </c>
      <c r="H3102" s="375">
        <v>1</v>
      </c>
      <c r="I3102" s="376">
        <v>7.0000000000000007E-2</v>
      </c>
      <c r="J3102" s="376">
        <v>7.0000000000000007E-2</v>
      </c>
    </row>
    <row r="3103" spans="1:10" ht="36" customHeight="1">
      <c r="A3103" s="372" t="s">
        <v>12662</v>
      </c>
      <c r="B3103" s="373" t="s">
        <v>13773</v>
      </c>
      <c r="C3103" s="372" t="s">
        <v>9</v>
      </c>
      <c r="D3103" s="372" t="s">
        <v>1893</v>
      </c>
      <c r="E3103" s="519" t="s">
        <v>12730</v>
      </c>
      <c r="F3103" s="519"/>
      <c r="G3103" s="374" t="s">
        <v>19</v>
      </c>
      <c r="H3103" s="375">
        <v>1</v>
      </c>
      <c r="I3103" s="376">
        <v>2.66</v>
      </c>
      <c r="J3103" s="376">
        <v>2.66</v>
      </c>
    </row>
    <row r="3104" spans="1:10" ht="24" customHeight="1">
      <c r="A3104" s="372" t="s">
        <v>12662</v>
      </c>
      <c r="B3104" s="373" t="s">
        <v>13568</v>
      </c>
      <c r="C3104" s="372" t="s">
        <v>9</v>
      </c>
      <c r="D3104" s="372" t="s">
        <v>153</v>
      </c>
      <c r="E3104" s="519" t="s">
        <v>12661</v>
      </c>
      <c r="F3104" s="519"/>
      <c r="G3104" s="374" t="s">
        <v>19</v>
      </c>
      <c r="H3104" s="375">
        <v>1</v>
      </c>
      <c r="I3104" s="376">
        <v>13.4</v>
      </c>
      <c r="J3104" s="376">
        <v>13.4</v>
      </c>
    </row>
    <row r="3105" spans="1:10" ht="25.5">
      <c r="A3105" s="382"/>
      <c r="B3105" s="382"/>
      <c r="C3105" s="382"/>
      <c r="D3105" s="382"/>
      <c r="E3105" s="382" t="s">
        <v>12679</v>
      </c>
      <c r="F3105" s="383">
        <v>5.6937955000000002</v>
      </c>
      <c r="G3105" s="382" t="s">
        <v>12680</v>
      </c>
      <c r="H3105" s="383">
        <v>4.79</v>
      </c>
      <c r="I3105" s="382" t="s">
        <v>12681</v>
      </c>
      <c r="J3105" s="383">
        <v>10.48</v>
      </c>
    </row>
    <row r="3106" spans="1:10" ht="13.5" thickBot="1">
      <c r="A3106" s="382"/>
      <c r="B3106" s="382"/>
      <c r="C3106" s="382"/>
      <c r="D3106" s="382"/>
      <c r="E3106" s="382" t="s">
        <v>12682</v>
      </c>
      <c r="F3106" s="383">
        <v>4.59</v>
      </c>
      <c r="G3106" s="382"/>
      <c r="H3106" s="515" t="s">
        <v>12683</v>
      </c>
      <c r="I3106" s="515"/>
      <c r="J3106" s="383">
        <v>20.85</v>
      </c>
    </row>
    <row r="3107" spans="1:10" ht="0.95" customHeight="1" thickTop="1">
      <c r="A3107" s="384"/>
      <c r="B3107" s="384"/>
      <c r="C3107" s="384"/>
      <c r="D3107" s="384"/>
      <c r="E3107" s="384"/>
      <c r="F3107" s="384"/>
      <c r="G3107" s="384"/>
      <c r="H3107" s="384"/>
      <c r="I3107" s="384"/>
      <c r="J3107" s="384"/>
    </row>
    <row r="3108" spans="1:10" ht="18" customHeight="1">
      <c r="A3108" s="364"/>
      <c r="B3108" s="365" t="s">
        <v>12651</v>
      </c>
      <c r="C3108" s="364" t="s">
        <v>12652</v>
      </c>
      <c r="D3108" s="364" t="s">
        <v>12653</v>
      </c>
      <c r="E3108" s="516" t="s">
        <v>12654</v>
      </c>
      <c r="F3108" s="516"/>
      <c r="G3108" s="366" t="s">
        <v>12655</v>
      </c>
      <c r="H3108" s="365" t="s">
        <v>12656</v>
      </c>
      <c r="I3108" s="365" t="s">
        <v>12657</v>
      </c>
      <c r="J3108" s="365" t="s">
        <v>12658</v>
      </c>
    </row>
    <row r="3109" spans="1:10" ht="36" customHeight="1">
      <c r="A3109" s="367" t="s">
        <v>12659</v>
      </c>
      <c r="B3109" s="368" t="s">
        <v>13771</v>
      </c>
      <c r="C3109" s="367" t="s">
        <v>9</v>
      </c>
      <c r="D3109" s="367" t="s">
        <v>1890</v>
      </c>
      <c r="E3109" s="517" t="s">
        <v>12730</v>
      </c>
      <c r="F3109" s="517"/>
      <c r="G3109" s="369" t="s">
        <v>19</v>
      </c>
      <c r="H3109" s="370">
        <v>1</v>
      </c>
      <c r="I3109" s="371">
        <v>0.11</v>
      </c>
      <c r="J3109" s="371">
        <v>0.11</v>
      </c>
    </row>
    <row r="3110" spans="1:10" ht="36" customHeight="1">
      <c r="A3110" s="377" t="s">
        <v>12664</v>
      </c>
      <c r="B3110" s="378" t="s">
        <v>13774</v>
      </c>
      <c r="C3110" s="377" t="s">
        <v>9</v>
      </c>
      <c r="D3110" s="377" t="s">
        <v>13775</v>
      </c>
      <c r="E3110" s="518" t="s">
        <v>12693</v>
      </c>
      <c r="F3110" s="518"/>
      <c r="G3110" s="379" t="s">
        <v>27</v>
      </c>
      <c r="H3110" s="380">
        <v>7.2000000000000002E-5</v>
      </c>
      <c r="I3110" s="381">
        <v>1536.17</v>
      </c>
      <c r="J3110" s="381">
        <v>0.11</v>
      </c>
    </row>
    <row r="3111" spans="1:10" ht="25.5">
      <c r="A3111" s="382"/>
      <c r="B3111" s="382"/>
      <c r="C3111" s="382"/>
      <c r="D3111" s="382"/>
      <c r="E3111" s="382" t="s">
        <v>12679</v>
      </c>
      <c r="F3111" s="383">
        <v>0</v>
      </c>
      <c r="G3111" s="382" t="s">
        <v>12680</v>
      </c>
      <c r="H3111" s="383">
        <v>0</v>
      </c>
      <c r="I3111" s="382" t="s">
        <v>12681</v>
      </c>
      <c r="J3111" s="383">
        <v>0</v>
      </c>
    </row>
    <row r="3112" spans="1:10" ht="13.5" thickBot="1">
      <c r="A3112" s="382"/>
      <c r="B3112" s="382"/>
      <c r="C3112" s="382"/>
      <c r="D3112" s="382"/>
      <c r="E3112" s="382" t="s">
        <v>12682</v>
      </c>
      <c r="F3112" s="383">
        <v>0.03</v>
      </c>
      <c r="G3112" s="382"/>
      <c r="H3112" s="515" t="s">
        <v>12683</v>
      </c>
      <c r="I3112" s="515"/>
      <c r="J3112" s="383">
        <v>0.14000000000000001</v>
      </c>
    </row>
    <row r="3113" spans="1:10" ht="0.95" customHeight="1" thickTop="1">
      <c r="A3113" s="384"/>
      <c r="B3113" s="384"/>
      <c r="C3113" s="384"/>
      <c r="D3113" s="384"/>
      <c r="E3113" s="384"/>
      <c r="F3113" s="384"/>
      <c r="G3113" s="384"/>
      <c r="H3113" s="384"/>
      <c r="I3113" s="384"/>
      <c r="J3113" s="384"/>
    </row>
    <row r="3114" spans="1:10" ht="18" customHeight="1">
      <c r="A3114" s="364"/>
      <c r="B3114" s="365" t="s">
        <v>12651</v>
      </c>
      <c r="C3114" s="364" t="s">
        <v>12652</v>
      </c>
      <c r="D3114" s="364" t="s">
        <v>12653</v>
      </c>
      <c r="E3114" s="516" t="s">
        <v>12654</v>
      </c>
      <c r="F3114" s="516"/>
      <c r="G3114" s="366" t="s">
        <v>12655</v>
      </c>
      <c r="H3114" s="365" t="s">
        <v>12656</v>
      </c>
      <c r="I3114" s="365" t="s">
        <v>12657</v>
      </c>
      <c r="J3114" s="365" t="s">
        <v>12658</v>
      </c>
    </row>
    <row r="3115" spans="1:10" ht="36" customHeight="1">
      <c r="A3115" s="367" t="s">
        <v>12659</v>
      </c>
      <c r="B3115" s="368" t="s">
        <v>13770</v>
      </c>
      <c r="C3115" s="367" t="s">
        <v>9</v>
      </c>
      <c r="D3115" s="367" t="s">
        <v>1891</v>
      </c>
      <c r="E3115" s="517" t="s">
        <v>12730</v>
      </c>
      <c r="F3115" s="517"/>
      <c r="G3115" s="369" t="s">
        <v>19</v>
      </c>
      <c r="H3115" s="370">
        <v>1</v>
      </c>
      <c r="I3115" s="371">
        <v>0.02</v>
      </c>
      <c r="J3115" s="371">
        <v>0.02</v>
      </c>
    </row>
    <row r="3116" spans="1:10" ht="36" customHeight="1">
      <c r="A3116" s="377" t="s">
        <v>12664</v>
      </c>
      <c r="B3116" s="378" t="s">
        <v>13774</v>
      </c>
      <c r="C3116" s="377" t="s">
        <v>9</v>
      </c>
      <c r="D3116" s="377" t="s">
        <v>13775</v>
      </c>
      <c r="E3116" s="518" t="s">
        <v>12693</v>
      </c>
      <c r="F3116" s="518"/>
      <c r="G3116" s="379" t="s">
        <v>27</v>
      </c>
      <c r="H3116" s="380">
        <v>1.4399999999999999E-5</v>
      </c>
      <c r="I3116" s="381">
        <v>1536.17</v>
      </c>
      <c r="J3116" s="381">
        <v>0.02</v>
      </c>
    </row>
    <row r="3117" spans="1:10" ht="25.5">
      <c r="A3117" s="382"/>
      <c r="B3117" s="382"/>
      <c r="C3117" s="382"/>
      <c r="D3117" s="382"/>
      <c r="E3117" s="382" t="s">
        <v>12679</v>
      </c>
      <c r="F3117" s="383">
        <v>0</v>
      </c>
      <c r="G3117" s="382" t="s">
        <v>12680</v>
      </c>
      <c r="H3117" s="383">
        <v>0</v>
      </c>
      <c r="I3117" s="382" t="s">
        <v>12681</v>
      </c>
      <c r="J3117" s="383">
        <v>0</v>
      </c>
    </row>
    <row r="3118" spans="1:10" ht="13.5" thickBot="1">
      <c r="A3118" s="382"/>
      <c r="B3118" s="382"/>
      <c r="C3118" s="382"/>
      <c r="D3118" s="382"/>
      <c r="E3118" s="382" t="s">
        <v>12682</v>
      </c>
      <c r="F3118" s="383">
        <v>0</v>
      </c>
      <c r="G3118" s="382"/>
      <c r="H3118" s="515" t="s">
        <v>12683</v>
      </c>
      <c r="I3118" s="515"/>
      <c r="J3118" s="383">
        <v>0.02</v>
      </c>
    </row>
    <row r="3119" spans="1:10" ht="0.95" customHeight="1" thickTop="1">
      <c r="A3119" s="384"/>
      <c r="B3119" s="384"/>
      <c r="C3119" s="384"/>
      <c r="D3119" s="384"/>
      <c r="E3119" s="384"/>
      <c r="F3119" s="384"/>
      <c r="G3119" s="384"/>
      <c r="H3119" s="384"/>
      <c r="I3119" s="384"/>
      <c r="J3119" s="384"/>
    </row>
    <row r="3120" spans="1:10" ht="18" customHeight="1">
      <c r="A3120" s="364"/>
      <c r="B3120" s="365" t="s">
        <v>12651</v>
      </c>
      <c r="C3120" s="364" t="s">
        <v>12652</v>
      </c>
      <c r="D3120" s="364" t="s">
        <v>12653</v>
      </c>
      <c r="E3120" s="516" t="s">
        <v>12654</v>
      </c>
      <c r="F3120" s="516"/>
      <c r="G3120" s="366" t="s">
        <v>12655</v>
      </c>
      <c r="H3120" s="365" t="s">
        <v>12656</v>
      </c>
      <c r="I3120" s="365" t="s">
        <v>12657</v>
      </c>
      <c r="J3120" s="365" t="s">
        <v>12658</v>
      </c>
    </row>
    <row r="3121" spans="1:10" ht="36" customHeight="1">
      <c r="A3121" s="367" t="s">
        <v>12659</v>
      </c>
      <c r="B3121" s="368" t="s">
        <v>13772</v>
      </c>
      <c r="C3121" s="367" t="s">
        <v>9</v>
      </c>
      <c r="D3121" s="367" t="s">
        <v>1892</v>
      </c>
      <c r="E3121" s="517" t="s">
        <v>12730</v>
      </c>
      <c r="F3121" s="517"/>
      <c r="G3121" s="369" t="s">
        <v>19</v>
      </c>
      <c r="H3121" s="370">
        <v>1</v>
      </c>
      <c r="I3121" s="371">
        <v>7.0000000000000007E-2</v>
      </c>
      <c r="J3121" s="371">
        <v>7.0000000000000007E-2</v>
      </c>
    </row>
    <row r="3122" spans="1:10" ht="36" customHeight="1">
      <c r="A3122" s="377" t="s">
        <v>12664</v>
      </c>
      <c r="B3122" s="378" t="s">
        <v>13774</v>
      </c>
      <c r="C3122" s="377" t="s">
        <v>9</v>
      </c>
      <c r="D3122" s="377" t="s">
        <v>13775</v>
      </c>
      <c r="E3122" s="518" t="s">
        <v>12693</v>
      </c>
      <c r="F3122" s="518"/>
      <c r="G3122" s="379" t="s">
        <v>27</v>
      </c>
      <c r="H3122" s="380">
        <v>5.0000000000000002E-5</v>
      </c>
      <c r="I3122" s="381">
        <v>1536.17</v>
      </c>
      <c r="J3122" s="381">
        <v>7.0000000000000007E-2</v>
      </c>
    </row>
    <row r="3123" spans="1:10" ht="25.5">
      <c r="A3123" s="382"/>
      <c r="B3123" s="382"/>
      <c r="C3123" s="382"/>
      <c r="D3123" s="382"/>
      <c r="E3123" s="382" t="s">
        <v>12679</v>
      </c>
      <c r="F3123" s="383">
        <v>0</v>
      </c>
      <c r="G3123" s="382" t="s">
        <v>12680</v>
      </c>
      <c r="H3123" s="383">
        <v>0</v>
      </c>
      <c r="I3123" s="382" t="s">
        <v>12681</v>
      </c>
      <c r="J3123" s="383">
        <v>0</v>
      </c>
    </row>
    <row r="3124" spans="1:10" ht="13.5" thickBot="1">
      <c r="A3124" s="382"/>
      <c r="B3124" s="382"/>
      <c r="C3124" s="382"/>
      <c r="D3124" s="382"/>
      <c r="E3124" s="382" t="s">
        <v>12682</v>
      </c>
      <c r="F3124" s="383">
        <v>0.01</v>
      </c>
      <c r="G3124" s="382"/>
      <c r="H3124" s="515" t="s">
        <v>12683</v>
      </c>
      <c r="I3124" s="515"/>
      <c r="J3124" s="383">
        <v>0.08</v>
      </c>
    </row>
    <row r="3125" spans="1:10" ht="0.95" customHeight="1" thickTop="1">
      <c r="A3125" s="384"/>
      <c r="B3125" s="384"/>
      <c r="C3125" s="384"/>
      <c r="D3125" s="384"/>
      <c r="E3125" s="384"/>
      <c r="F3125" s="384"/>
      <c r="G3125" s="384"/>
      <c r="H3125" s="384"/>
      <c r="I3125" s="384"/>
      <c r="J3125" s="384"/>
    </row>
    <row r="3126" spans="1:10" ht="18" customHeight="1">
      <c r="A3126" s="364"/>
      <c r="B3126" s="365" t="s">
        <v>12651</v>
      </c>
      <c r="C3126" s="364" t="s">
        <v>12652</v>
      </c>
      <c r="D3126" s="364" t="s">
        <v>12653</v>
      </c>
      <c r="E3126" s="516" t="s">
        <v>12654</v>
      </c>
      <c r="F3126" s="516"/>
      <c r="G3126" s="366" t="s">
        <v>12655</v>
      </c>
      <c r="H3126" s="365" t="s">
        <v>12656</v>
      </c>
      <c r="I3126" s="365" t="s">
        <v>12657</v>
      </c>
      <c r="J3126" s="365" t="s">
        <v>12658</v>
      </c>
    </row>
    <row r="3127" spans="1:10" ht="36" customHeight="1">
      <c r="A3127" s="367" t="s">
        <v>12659</v>
      </c>
      <c r="B3127" s="368" t="s">
        <v>13773</v>
      </c>
      <c r="C3127" s="367" t="s">
        <v>9</v>
      </c>
      <c r="D3127" s="367" t="s">
        <v>1893</v>
      </c>
      <c r="E3127" s="517" t="s">
        <v>12730</v>
      </c>
      <c r="F3127" s="517"/>
      <c r="G3127" s="369" t="s">
        <v>19</v>
      </c>
      <c r="H3127" s="370">
        <v>1</v>
      </c>
      <c r="I3127" s="371">
        <v>2.66</v>
      </c>
      <c r="J3127" s="371">
        <v>2.66</v>
      </c>
    </row>
    <row r="3128" spans="1:10" ht="24" customHeight="1">
      <c r="A3128" s="377" t="s">
        <v>12664</v>
      </c>
      <c r="B3128" s="378" t="s">
        <v>13522</v>
      </c>
      <c r="C3128" s="377" t="s">
        <v>9</v>
      </c>
      <c r="D3128" s="377" t="s">
        <v>13523</v>
      </c>
      <c r="E3128" s="518" t="s">
        <v>12693</v>
      </c>
      <c r="F3128" s="518"/>
      <c r="G3128" s="379" t="s">
        <v>13524</v>
      </c>
      <c r="H3128" s="380">
        <v>3.17</v>
      </c>
      <c r="I3128" s="381">
        <v>0.84</v>
      </c>
      <c r="J3128" s="381">
        <v>2.66</v>
      </c>
    </row>
    <row r="3129" spans="1:10" ht="25.5">
      <c r="A3129" s="382"/>
      <c r="B3129" s="382"/>
      <c r="C3129" s="382"/>
      <c r="D3129" s="382"/>
      <c r="E3129" s="382" t="s">
        <v>12679</v>
      </c>
      <c r="F3129" s="383">
        <v>0</v>
      </c>
      <c r="G3129" s="382" t="s">
        <v>12680</v>
      </c>
      <c r="H3129" s="383">
        <v>0</v>
      </c>
      <c r="I3129" s="382" t="s">
        <v>12681</v>
      </c>
      <c r="J3129" s="383">
        <v>0</v>
      </c>
    </row>
    <row r="3130" spans="1:10" ht="13.5" thickBot="1">
      <c r="A3130" s="382"/>
      <c r="B3130" s="382"/>
      <c r="C3130" s="382"/>
      <c r="D3130" s="382"/>
      <c r="E3130" s="382" t="s">
        <v>12682</v>
      </c>
      <c r="F3130" s="383">
        <v>0.75</v>
      </c>
      <c r="G3130" s="382"/>
      <c r="H3130" s="515" t="s">
        <v>12683</v>
      </c>
      <c r="I3130" s="515"/>
      <c r="J3130" s="383">
        <v>3.41</v>
      </c>
    </row>
    <row r="3131" spans="1:10" ht="0.95" customHeight="1" thickTop="1">
      <c r="A3131" s="384"/>
      <c r="B3131" s="384"/>
      <c r="C3131" s="384"/>
      <c r="D3131" s="384"/>
      <c r="E3131" s="384"/>
      <c r="F3131" s="384"/>
      <c r="G3131" s="384"/>
      <c r="H3131" s="384"/>
      <c r="I3131" s="384"/>
      <c r="J3131" s="384"/>
    </row>
    <row r="3132" spans="1:10" ht="18" customHeight="1">
      <c r="A3132" s="364"/>
      <c r="B3132" s="365" t="s">
        <v>12651</v>
      </c>
      <c r="C3132" s="364" t="s">
        <v>12652</v>
      </c>
      <c r="D3132" s="364" t="s">
        <v>12653</v>
      </c>
      <c r="E3132" s="516" t="s">
        <v>12654</v>
      </c>
      <c r="F3132" s="516"/>
      <c r="G3132" s="366" t="s">
        <v>12655</v>
      </c>
      <c r="H3132" s="365" t="s">
        <v>12656</v>
      </c>
      <c r="I3132" s="365" t="s">
        <v>12657</v>
      </c>
      <c r="J3132" s="365" t="s">
        <v>12658</v>
      </c>
    </row>
    <row r="3133" spans="1:10" ht="24" customHeight="1">
      <c r="A3133" s="367" t="s">
        <v>12659</v>
      </c>
      <c r="B3133" s="368" t="s">
        <v>12771</v>
      </c>
      <c r="C3133" s="367" t="s">
        <v>9</v>
      </c>
      <c r="D3133" s="367" t="s">
        <v>21</v>
      </c>
      <c r="E3133" s="517" t="s">
        <v>12661</v>
      </c>
      <c r="F3133" s="517"/>
      <c r="G3133" s="369" t="s">
        <v>19</v>
      </c>
      <c r="H3133" s="370">
        <v>1</v>
      </c>
      <c r="I3133" s="371">
        <v>14.02</v>
      </c>
      <c r="J3133" s="371">
        <v>14.02</v>
      </c>
    </row>
    <row r="3134" spans="1:10" ht="24" customHeight="1">
      <c r="A3134" s="372" t="s">
        <v>12662</v>
      </c>
      <c r="B3134" s="373" t="s">
        <v>13649</v>
      </c>
      <c r="C3134" s="372" t="s">
        <v>9</v>
      </c>
      <c r="D3134" s="372" t="s">
        <v>554</v>
      </c>
      <c r="E3134" s="519" t="s">
        <v>12661</v>
      </c>
      <c r="F3134" s="519"/>
      <c r="G3134" s="374" t="s">
        <v>19</v>
      </c>
      <c r="H3134" s="375">
        <v>1</v>
      </c>
      <c r="I3134" s="376">
        <v>0.15</v>
      </c>
      <c r="J3134" s="376">
        <v>0.15</v>
      </c>
    </row>
    <row r="3135" spans="1:10" ht="24" customHeight="1">
      <c r="A3135" s="377" t="s">
        <v>12664</v>
      </c>
      <c r="B3135" s="378" t="s">
        <v>12714</v>
      </c>
      <c r="C3135" s="377" t="s">
        <v>9</v>
      </c>
      <c r="D3135" s="377" t="s">
        <v>12715</v>
      </c>
      <c r="E3135" s="518" t="s">
        <v>12673</v>
      </c>
      <c r="F3135" s="518"/>
      <c r="G3135" s="379" t="s">
        <v>19</v>
      </c>
      <c r="H3135" s="380">
        <v>1</v>
      </c>
      <c r="I3135" s="381">
        <v>0.96</v>
      </c>
      <c r="J3135" s="381">
        <v>0.96</v>
      </c>
    </row>
    <row r="3136" spans="1:10" ht="24" customHeight="1">
      <c r="A3136" s="377" t="s">
        <v>12664</v>
      </c>
      <c r="B3136" s="378" t="s">
        <v>12716</v>
      </c>
      <c r="C3136" s="377" t="s">
        <v>9</v>
      </c>
      <c r="D3136" s="377" t="s">
        <v>12717</v>
      </c>
      <c r="E3136" s="518" t="s">
        <v>12667</v>
      </c>
      <c r="F3136" s="518"/>
      <c r="G3136" s="379" t="s">
        <v>19</v>
      </c>
      <c r="H3136" s="380">
        <v>1</v>
      </c>
      <c r="I3136" s="381">
        <v>1.01</v>
      </c>
      <c r="J3136" s="381">
        <v>1.01</v>
      </c>
    </row>
    <row r="3137" spans="1:10" ht="24" customHeight="1">
      <c r="A3137" s="377" t="s">
        <v>12664</v>
      </c>
      <c r="B3137" s="378" t="s">
        <v>12671</v>
      </c>
      <c r="C3137" s="377" t="s">
        <v>9</v>
      </c>
      <c r="D3137" s="377" t="s">
        <v>12672</v>
      </c>
      <c r="E3137" s="518" t="s">
        <v>12673</v>
      </c>
      <c r="F3137" s="518"/>
      <c r="G3137" s="379" t="s">
        <v>19</v>
      </c>
      <c r="H3137" s="380">
        <v>1</v>
      </c>
      <c r="I3137" s="381">
        <v>0.55000000000000004</v>
      </c>
      <c r="J3137" s="381">
        <v>0.55000000000000004</v>
      </c>
    </row>
    <row r="3138" spans="1:10" ht="24" customHeight="1">
      <c r="A3138" s="377" t="s">
        <v>12664</v>
      </c>
      <c r="B3138" s="378" t="s">
        <v>12718</v>
      </c>
      <c r="C3138" s="377" t="s">
        <v>9</v>
      </c>
      <c r="D3138" s="377" t="s">
        <v>12719</v>
      </c>
      <c r="E3138" s="518" t="s">
        <v>12667</v>
      </c>
      <c r="F3138" s="518"/>
      <c r="G3138" s="379" t="s">
        <v>19</v>
      </c>
      <c r="H3138" s="380">
        <v>1</v>
      </c>
      <c r="I3138" s="381">
        <v>0.41</v>
      </c>
      <c r="J3138" s="381">
        <v>0.41</v>
      </c>
    </row>
    <row r="3139" spans="1:10" ht="24" customHeight="1">
      <c r="A3139" s="377" t="s">
        <v>12664</v>
      </c>
      <c r="B3139" s="378" t="s">
        <v>12676</v>
      </c>
      <c r="C3139" s="377" t="s">
        <v>9</v>
      </c>
      <c r="D3139" s="377" t="s">
        <v>12677</v>
      </c>
      <c r="E3139" s="518" t="s">
        <v>12678</v>
      </c>
      <c r="F3139" s="518"/>
      <c r="G3139" s="379" t="s">
        <v>19</v>
      </c>
      <c r="H3139" s="380">
        <v>1</v>
      </c>
      <c r="I3139" s="381">
        <v>0.06</v>
      </c>
      <c r="J3139" s="381">
        <v>0.06</v>
      </c>
    </row>
    <row r="3140" spans="1:10" ht="24" customHeight="1">
      <c r="A3140" s="377" t="s">
        <v>12664</v>
      </c>
      <c r="B3140" s="378" t="s">
        <v>13650</v>
      </c>
      <c r="C3140" s="377" t="s">
        <v>9</v>
      </c>
      <c r="D3140" s="377" t="s">
        <v>13651</v>
      </c>
      <c r="E3140" s="518" t="s">
        <v>12670</v>
      </c>
      <c r="F3140" s="518"/>
      <c r="G3140" s="379" t="s">
        <v>19</v>
      </c>
      <c r="H3140" s="380">
        <v>1</v>
      </c>
      <c r="I3140" s="381">
        <v>10.17</v>
      </c>
      <c r="J3140" s="381">
        <v>10.17</v>
      </c>
    </row>
    <row r="3141" spans="1:10" ht="24" customHeight="1">
      <c r="A3141" s="377" t="s">
        <v>12664</v>
      </c>
      <c r="B3141" s="378" t="s">
        <v>12720</v>
      </c>
      <c r="C3141" s="377" t="s">
        <v>9</v>
      </c>
      <c r="D3141" s="377" t="s">
        <v>12721</v>
      </c>
      <c r="E3141" s="518" t="s">
        <v>12722</v>
      </c>
      <c r="F3141" s="518"/>
      <c r="G3141" s="379" t="s">
        <v>19</v>
      </c>
      <c r="H3141" s="380">
        <v>1</v>
      </c>
      <c r="I3141" s="381">
        <v>0.71</v>
      </c>
      <c r="J3141" s="381">
        <v>0.71</v>
      </c>
    </row>
    <row r="3142" spans="1:10" ht="25.5">
      <c r="A3142" s="382"/>
      <c r="B3142" s="382"/>
      <c r="C3142" s="382"/>
      <c r="D3142" s="382"/>
      <c r="E3142" s="382" t="s">
        <v>12679</v>
      </c>
      <c r="F3142" s="383">
        <v>5.6068673000000002</v>
      </c>
      <c r="G3142" s="382" t="s">
        <v>12680</v>
      </c>
      <c r="H3142" s="383">
        <v>4.71</v>
      </c>
      <c r="I3142" s="382" t="s">
        <v>12681</v>
      </c>
      <c r="J3142" s="383">
        <v>10.32</v>
      </c>
    </row>
    <row r="3143" spans="1:10" ht="13.5" thickBot="1">
      <c r="A3143" s="382"/>
      <c r="B3143" s="382"/>
      <c r="C3143" s="382"/>
      <c r="D3143" s="382"/>
      <c r="E3143" s="382" t="s">
        <v>12682</v>
      </c>
      <c r="F3143" s="383">
        <v>3.95</v>
      </c>
      <c r="G3143" s="382"/>
      <c r="H3143" s="515" t="s">
        <v>12683</v>
      </c>
      <c r="I3143" s="515"/>
      <c r="J3143" s="383">
        <v>17.97</v>
      </c>
    </row>
    <row r="3144" spans="1:10" ht="0.95" customHeight="1" thickTop="1">
      <c r="A3144" s="384"/>
      <c r="B3144" s="384"/>
      <c r="C3144" s="384"/>
      <c r="D3144" s="384"/>
      <c r="E3144" s="384"/>
      <c r="F3144" s="384"/>
      <c r="G3144" s="384"/>
      <c r="H3144" s="384"/>
      <c r="I3144" s="384"/>
      <c r="J3144" s="384"/>
    </row>
    <row r="3145" spans="1:10" ht="18" customHeight="1">
      <c r="A3145" s="364"/>
      <c r="B3145" s="365" t="s">
        <v>12651</v>
      </c>
      <c r="C3145" s="364" t="s">
        <v>12652</v>
      </c>
      <c r="D3145" s="364" t="s">
        <v>12653</v>
      </c>
      <c r="E3145" s="516" t="s">
        <v>12654</v>
      </c>
      <c r="F3145" s="516"/>
      <c r="G3145" s="366" t="s">
        <v>12655</v>
      </c>
      <c r="H3145" s="365" t="s">
        <v>12656</v>
      </c>
      <c r="I3145" s="365" t="s">
        <v>12657</v>
      </c>
      <c r="J3145" s="365" t="s">
        <v>12658</v>
      </c>
    </row>
    <row r="3146" spans="1:10" ht="36" customHeight="1">
      <c r="A3146" s="367" t="s">
        <v>12659</v>
      </c>
      <c r="B3146" s="368" t="s">
        <v>13339</v>
      </c>
      <c r="C3146" s="367" t="s">
        <v>9</v>
      </c>
      <c r="D3146" s="367" t="s">
        <v>428</v>
      </c>
      <c r="E3146" s="517" t="s">
        <v>12747</v>
      </c>
      <c r="F3146" s="517"/>
      <c r="G3146" s="369" t="s">
        <v>27</v>
      </c>
      <c r="H3146" s="370">
        <v>1</v>
      </c>
      <c r="I3146" s="371">
        <v>5.84</v>
      </c>
      <c r="J3146" s="371">
        <v>5.84</v>
      </c>
    </row>
    <row r="3147" spans="1:10" ht="24" customHeight="1">
      <c r="A3147" s="372" t="s">
        <v>12662</v>
      </c>
      <c r="B3147" s="373" t="s">
        <v>12754</v>
      </c>
      <c r="C3147" s="372" t="s">
        <v>9</v>
      </c>
      <c r="D3147" s="372" t="s">
        <v>39</v>
      </c>
      <c r="E3147" s="519" t="s">
        <v>12661</v>
      </c>
      <c r="F3147" s="519"/>
      <c r="G3147" s="374" t="s">
        <v>19</v>
      </c>
      <c r="H3147" s="375">
        <v>0.124</v>
      </c>
      <c r="I3147" s="376">
        <v>18.3</v>
      </c>
      <c r="J3147" s="376">
        <v>2.2599999999999998</v>
      </c>
    </row>
    <row r="3148" spans="1:10" ht="24" customHeight="1">
      <c r="A3148" s="377" t="s">
        <v>12664</v>
      </c>
      <c r="B3148" s="378" t="s">
        <v>13776</v>
      </c>
      <c r="C3148" s="377" t="s">
        <v>9</v>
      </c>
      <c r="D3148" s="377" t="s">
        <v>13777</v>
      </c>
      <c r="E3148" s="518" t="s">
        <v>12693</v>
      </c>
      <c r="F3148" s="518"/>
      <c r="G3148" s="379" t="s">
        <v>27</v>
      </c>
      <c r="H3148" s="380">
        <v>1</v>
      </c>
      <c r="I3148" s="381">
        <v>2.36</v>
      </c>
      <c r="J3148" s="381">
        <v>2.36</v>
      </c>
    </row>
    <row r="3149" spans="1:10" ht="36" customHeight="1">
      <c r="A3149" s="377" t="s">
        <v>12664</v>
      </c>
      <c r="B3149" s="378" t="s">
        <v>13778</v>
      </c>
      <c r="C3149" s="377" t="s">
        <v>9</v>
      </c>
      <c r="D3149" s="377" t="s">
        <v>13779</v>
      </c>
      <c r="E3149" s="518" t="s">
        <v>12693</v>
      </c>
      <c r="F3149" s="518"/>
      <c r="G3149" s="379" t="s">
        <v>27</v>
      </c>
      <c r="H3149" s="380">
        <v>1</v>
      </c>
      <c r="I3149" s="381">
        <v>1.22</v>
      </c>
      <c r="J3149" s="381">
        <v>1.22</v>
      </c>
    </row>
    <row r="3150" spans="1:10" ht="25.5">
      <c r="A3150" s="382"/>
      <c r="B3150" s="382"/>
      <c r="C3150" s="382"/>
      <c r="D3150" s="382"/>
      <c r="E3150" s="382" t="s">
        <v>12679</v>
      </c>
      <c r="F3150" s="383">
        <v>0.97250896446810819</v>
      </c>
      <c r="G3150" s="382" t="s">
        <v>12680</v>
      </c>
      <c r="H3150" s="383">
        <v>0.82</v>
      </c>
      <c r="I3150" s="382" t="s">
        <v>12681</v>
      </c>
      <c r="J3150" s="383">
        <v>1.79</v>
      </c>
    </row>
    <row r="3151" spans="1:10" ht="13.5" thickBot="1">
      <c r="A3151" s="382"/>
      <c r="B3151" s="382"/>
      <c r="C3151" s="382"/>
      <c r="D3151" s="382"/>
      <c r="E3151" s="382" t="s">
        <v>12682</v>
      </c>
      <c r="F3151" s="383">
        <v>1.64</v>
      </c>
      <c r="G3151" s="382"/>
      <c r="H3151" s="515" t="s">
        <v>12683</v>
      </c>
      <c r="I3151" s="515"/>
      <c r="J3151" s="383">
        <v>7.48</v>
      </c>
    </row>
    <row r="3152" spans="1:10" ht="0.95" customHeight="1" thickTop="1">
      <c r="A3152" s="384"/>
      <c r="B3152" s="384"/>
      <c r="C3152" s="384"/>
      <c r="D3152" s="384"/>
      <c r="E3152" s="384"/>
      <c r="F3152" s="384"/>
      <c r="G3152" s="384"/>
      <c r="H3152" s="384"/>
      <c r="I3152" s="384"/>
      <c r="J3152" s="384"/>
    </row>
    <row r="3153" spans="1:10" ht="18" customHeight="1">
      <c r="A3153" s="364"/>
      <c r="B3153" s="365" t="s">
        <v>12651</v>
      </c>
      <c r="C3153" s="364" t="s">
        <v>12652</v>
      </c>
      <c r="D3153" s="364" t="s">
        <v>12653</v>
      </c>
      <c r="E3153" s="516" t="s">
        <v>12654</v>
      </c>
      <c r="F3153" s="516"/>
      <c r="G3153" s="366" t="s">
        <v>12655</v>
      </c>
      <c r="H3153" s="365" t="s">
        <v>12656</v>
      </c>
      <c r="I3153" s="365" t="s">
        <v>12657</v>
      </c>
      <c r="J3153" s="365" t="s">
        <v>12658</v>
      </c>
    </row>
    <row r="3154" spans="1:10" ht="24" customHeight="1">
      <c r="A3154" s="367" t="s">
        <v>12659</v>
      </c>
      <c r="B3154" s="368" t="s">
        <v>12793</v>
      </c>
      <c r="C3154" s="367" t="s">
        <v>9</v>
      </c>
      <c r="D3154" s="367" t="s">
        <v>172</v>
      </c>
      <c r="E3154" s="517" t="s">
        <v>12661</v>
      </c>
      <c r="F3154" s="517"/>
      <c r="G3154" s="369" t="s">
        <v>19</v>
      </c>
      <c r="H3154" s="370">
        <v>1</v>
      </c>
      <c r="I3154" s="371">
        <v>18.739999999999998</v>
      </c>
      <c r="J3154" s="371">
        <v>18.739999999999998</v>
      </c>
    </row>
    <row r="3155" spans="1:10" ht="24" customHeight="1">
      <c r="A3155" s="372" t="s">
        <v>12662</v>
      </c>
      <c r="B3155" s="373" t="s">
        <v>13652</v>
      </c>
      <c r="C3155" s="372" t="s">
        <v>9</v>
      </c>
      <c r="D3155" s="372" t="s">
        <v>2752</v>
      </c>
      <c r="E3155" s="519" t="s">
        <v>12661</v>
      </c>
      <c r="F3155" s="519"/>
      <c r="G3155" s="374" t="s">
        <v>19</v>
      </c>
      <c r="H3155" s="375">
        <v>1</v>
      </c>
      <c r="I3155" s="376">
        <v>0.12</v>
      </c>
      <c r="J3155" s="376">
        <v>0.12</v>
      </c>
    </row>
    <row r="3156" spans="1:10" ht="24" customHeight="1">
      <c r="A3156" s="377" t="s">
        <v>12664</v>
      </c>
      <c r="B3156" s="378" t="s">
        <v>12714</v>
      </c>
      <c r="C3156" s="377" t="s">
        <v>9</v>
      </c>
      <c r="D3156" s="377" t="s">
        <v>12715</v>
      </c>
      <c r="E3156" s="518" t="s">
        <v>12673</v>
      </c>
      <c r="F3156" s="518"/>
      <c r="G3156" s="379" t="s">
        <v>19</v>
      </c>
      <c r="H3156" s="380">
        <v>1</v>
      </c>
      <c r="I3156" s="381">
        <v>0.96</v>
      </c>
      <c r="J3156" s="381">
        <v>0.96</v>
      </c>
    </row>
    <row r="3157" spans="1:10" ht="24" customHeight="1">
      <c r="A3157" s="377" t="s">
        <v>12664</v>
      </c>
      <c r="B3157" s="378" t="s">
        <v>13468</v>
      </c>
      <c r="C3157" s="377" t="s">
        <v>9</v>
      </c>
      <c r="D3157" s="377" t="s">
        <v>13469</v>
      </c>
      <c r="E3157" s="518" t="s">
        <v>12667</v>
      </c>
      <c r="F3157" s="518"/>
      <c r="G3157" s="379" t="s">
        <v>19</v>
      </c>
      <c r="H3157" s="380">
        <v>1</v>
      </c>
      <c r="I3157" s="381">
        <v>1.05</v>
      </c>
      <c r="J3157" s="381">
        <v>1.05</v>
      </c>
    </row>
    <row r="3158" spans="1:10" ht="24" customHeight="1">
      <c r="A3158" s="377" t="s">
        <v>12664</v>
      </c>
      <c r="B3158" s="378" t="s">
        <v>12671</v>
      </c>
      <c r="C3158" s="377" t="s">
        <v>9</v>
      </c>
      <c r="D3158" s="377" t="s">
        <v>12672</v>
      </c>
      <c r="E3158" s="518" t="s">
        <v>12673</v>
      </c>
      <c r="F3158" s="518"/>
      <c r="G3158" s="379" t="s">
        <v>19</v>
      </c>
      <c r="H3158" s="380">
        <v>1</v>
      </c>
      <c r="I3158" s="381">
        <v>0.55000000000000004</v>
      </c>
      <c r="J3158" s="381">
        <v>0.55000000000000004</v>
      </c>
    </row>
    <row r="3159" spans="1:10" ht="24" customHeight="1">
      <c r="A3159" s="377" t="s">
        <v>12664</v>
      </c>
      <c r="B3159" s="378" t="s">
        <v>13470</v>
      </c>
      <c r="C3159" s="377" t="s">
        <v>9</v>
      </c>
      <c r="D3159" s="377" t="s">
        <v>13471</v>
      </c>
      <c r="E3159" s="518" t="s">
        <v>12667</v>
      </c>
      <c r="F3159" s="518"/>
      <c r="G3159" s="379" t="s">
        <v>19</v>
      </c>
      <c r="H3159" s="380">
        <v>1</v>
      </c>
      <c r="I3159" s="381">
        <v>0.38</v>
      </c>
      <c r="J3159" s="381">
        <v>0.38</v>
      </c>
    </row>
    <row r="3160" spans="1:10" ht="24" customHeight="1">
      <c r="A3160" s="377" t="s">
        <v>12664</v>
      </c>
      <c r="B3160" s="378" t="s">
        <v>12676</v>
      </c>
      <c r="C3160" s="377" t="s">
        <v>9</v>
      </c>
      <c r="D3160" s="377" t="s">
        <v>12677</v>
      </c>
      <c r="E3160" s="518" t="s">
        <v>12678</v>
      </c>
      <c r="F3160" s="518"/>
      <c r="G3160" s="379" t="s">
        <v>19</v>
      </c>
      <c r="H3160" s="380">
        <v>1</v>
      </c>
      <c r="I3160" s="381">
        <v>0.06</v>
      </c>
      <c r="J3160" s="381">
        <v>0.06</v>
      </c>
    </row>
    <row r="3161" spans="1:10" ht="24" customHeight="1">
      <c r="A3161" s="377" t="s">
        <v>12664</v>
      </c>
      <c r="B3161" s="378" t="s">
        <v>13653</v>
      </c>
      <c r="C3161" s="377" t="s">
        <v>9</v>
      </c>
      <c r="D3161" s="377" t="s">
        <v>13654</v>
      </c>
      <c r="E3161" s="518" t="s">
        <v>12670</v>
      </c>
      <c r="F3161" s="518"/>
      <c r="G3161" s="379" t="s">
        <v>19</v>
      </c>
      <c r="H3161" s="380">
        <v>1</v>
      </c>
      <c r="I3161" s="381">
        <v>14.91</v>
      </c>
      <c r="J3161" s="381">
        <v>14.91</v>
      </c>
    </row>
    <row r="3162" spans="1:10" ht="24" customHeight="1">
      <c r="A3162" s="377" t="s">
        <v>12664</v>
      </c>
      <c r="B3162" s="378" t="s">
        <v>12720</v>
      </c>
      <c r="C3162" s="377" t="s">
        <v>9</v>
      </c>
      <c r="D3162" s="377" t="s">
        <v>12721</v>
      </c>
      <c r="E3162" s="518" t="s">
        <v>12722</v>
      </c>
      <c r="F3162" s="518"/>
      <c r="G3162" s="379" t="s">
        <v>19</v>
      </c>
      <c r="H3162" s="380">
        <v>1</v>
      </c>
      <c r="I3162" s="381">
        <v>0.71</v>
      </c>
      <c r="J3162" s="381">
        <v>0.71</v>
      </c>
    </row>
    <row r="3163" spans="1:10" ht="25.5">
      <c r="A3163" s="382"/>
      <c r="B3163" s="382"/>
      <c r="C3163" s="382"/>
      <c r="D3163" s="382"/>
      <c r="E3163" s="382" t="s">
        <v>12679</v>
      </c>
      <c r="F3163" s="383">
        <v>8.1658155000000008</v>
      </c>
      <c r="G3163" s="382" t="s">
        <v>12680</v>
      </c>
      <c r="H3163" s="383">
        <v>6.86</v>
      </c>
      <c r="I3163" s="382" t="s">
        <v>12681</v>
      </c>
      <c r="J3163" s="383">
        <v>15.03</v>
      </c>
    </row>
    <row r="3164" spans="1:10" ht="13.5" thickBot="1">
      <c r="A3164" s="382"/>
      <c r="B3164" s="382"/>
      <c r="C3164" s="382"/>
      <c r="D3164" s="382"/>
      <c r="E3164" s="382" t="s">
        <v>12682</v>
      </c>
      <c r="F3164" s="383">
        <v>5.29</v>
      </c>
      <c r="G3164" s="382"/>
      <c r="H3164" s="515" t="s">
        <v>12683</v>
      </c>
      <c r="I3164" s="515"/>
      <c r="J3164" s="383">
        <v>24.03</v>
      </c>
    </row>
    <row r="3165" spans="1:10" ht="0.95" customHeight="1" thickTop="1">
      <c r="A3165" s="384"/>
      <c r="B3165" s="384"/>
      <c r="C3165" s="384"/>
      <c r="D3165" s="384"/>
      <c r="E3165" s="384"/>
      <c r="F3165" s="384"/>
      <c r="G3165" s="384"/>
      <c r="H3165" s="384"/>
      <c r="I3165" s="384"/>
      <c r="J3165" s="384"/>
    </row>
    <row r="3166" spans="1:10" ht="18" customHeight="1">
      <c r="A3166" s="364"/>
      <c r="B3166" s="365" t="s">
        <v>12651</v>
      </c>
      <c r="C3166" s="364" t="s">
        <v>12652</v>
      </c>
      <c r="D3166" s="364" t="s">
        <v>12653</v>
      </c>
      <c r="E3166" s="516" t="s">
        <v>12654</v>
      </c>
      <c r="F3166" s="516"/>
      <c r="G3166" s="366" t="s">
        <v>12655</v>
      </c>
      <c r="H3166" s="365" t="s">
        <v>12656</v>
      </c>
      <c r="I3166" s="365" t="s">
        <v>12657</v>
      </c>
      <c r="J3166" s="365" t="s">
        <v>12658</v>
      </c>
    </row>
    <row r="3167" spans="1:10" ht="36" customHeight="1">
      <c r="A3167" s="367" t="s">
        <v>12659</v>
      </c>
      <c r="B3167" s="368" t="s">
        <v>13346</v>
      </c>
      <c r="C3167" s="367" t="s">
        <v>9</v>
      </c>
      <c r="D3167" s="367" t="s">
        <v>43</v>
      </c>
      <c r="E3167" s="517" t="s">
        <v>12747</v>
      </c>
      <c r="F3167" s="517"/>
      <c r="G3167" s="369" t="s">
        <v>27</v>
      </c>
      <c r="H3167" s="370">
        <v>1</v>
      </c>
      <c r="I3167" s="371">
        <v>22.36</v>
      </c>
      <c r="J3167" s="371">
        <v>22.36</v>
      </c>
    </row>
    <row r="3168" spans="1:10" ht="24" customHeight="1">
      <c r="A3168" s="372" t="s">
        <v>12662</v>
      </c>
      <c r="B3168" s="373" t="s">
        <v>12754</v>
      </c>
      <c r="C3168" s="372" t="s">
        <v>9</v>
      </c>
      <c r="D3168" s="372" t="s">
        <v>39</v>
      </c>
      <c r="E3168" s="519" t="s">
        <v>12661</v>
      </c>
      <c r="F3168" s="519"/>
      <c r="G3168" s="374" t="s">
        <v>19</v>
      </c>
      <c r="H3168" s="375">
        <v>0.496</v>
      </c>
      <c r="I3168" s="376">
        <v>18.3</v>
      </c>
      <c r="J3168" s="376">
        <v>9.07</v>
      </c>
    </row>
    <row r="3169" spans="1:10" ht="24" customHeight="1">
      <c r="A3169" s="372" t="s">
        <v>12662</v>
      </c>
      <c r="B3169" s="373" t="s">
        <v>12755</v>
      </c>
      <c r="C3169" s="372" t="s">
        <v>9</v>
      </c>
      <c r="D3169" s="372" t="s">
        <v>41</v>
      </c>
      <c r="E3169" s="519" t="s">
        <v>12661</v>
      </c>
      <c r="F3169" s="519"/>
      <c r="G3169" s="374" t="s">
        <v>19</v>
      </c>
      <c r="H3169" s="375">
        <v>0.496</v>
      </c>
      <c r="I3169" s="376">
        <v>14</v>
      </c>
      <c r="J3169" s="376">
        <v>6.94</v>
      </c>
    </row>
    <row r="3170" spans="1:10" ht="24" customHeight="1">
      <c r="A3170" s="377" t="s">
        <v>12664</v>
      </c>
      <c r="B3170" s="378" t="s">
        <v>13710</v>
      </c>
      <c r="C3170" s="377" t="s">
        <v>9</v>
      </c>
      <c r="D3170" s="377" t="s">
        <v>13711</v>
      </c>
      <c r="E3170" s="518" t="s">
        <v>12693</v>
      </c>
      <c r="F3170" s="518"/>
      <c r="G3170" s="379" t="s">
        <v>27</v>
      </c>
      <c r="H3170" s="380">
        <v>1</v>
      </c>
      <c r="I3170" s="381">
        <v>6.35</v>
      </c>
      <c r="J3170" s="381">
        <v>6.35</v>
      </c>
    </row>
    <row r="3171" spans="1:10" ht="25.5">
      <c r="A3171" s="382"/>
      <c r="B3171" s="382"/>
      <c r="C3171" s="382"/>
      <c r="D3171" s="382"/>
      <c r="E3171" s="382" t="s">
        <v>12679</v>
      </c>
      <c r="F3171" s="383">
        <v>6.6445724220362923</v>
      </c>
      <c r="G3171" s="382" t="s">
        <v>12680</v>
      </c>
      <c r="H3171" s="383">
        <v>5.59</v>
      </c>
      <c r="I3171" s="382" t="s">
        <v>12681</v>
      </c>
      <c r="J3171" s="383">
        <v>12.23</v>
      </c>
    </row>
    <row r="3172" spans="1:10" ht="13.5" thickBot="1">
      <c r="A3172" s="382"/>
      <c r="B3172" s="382"/>
      <c r="C3172" s="382"/>
      <c r="D3172" s="382"/>
      <c r="E3172" s="382" t="s">
        <v>12682</v>
      </c>
      <c r="F3172" s="383">
        <v>6.31</v>
      </c>
      <c r="G3172" s="382"/>
      <c r="H3172" s="515" t="s">
        <v>12683</v>
      </c>
      <c r="I3172" s="515"/>
      <c r="J3172" s="383">
        <v>28.67</v>
      </c>
    </row>
    <row r="3173" spans="1:10" ht="0.95" customHeight="1" thickTop="1">
      <c r="A3173" s="384"/>
      <c r="B3173" s="384"/>
      <c r="C3173" s="384"/>
      <c r="D3173" s="384"/>
      <c r="E3173" s="384"/>
      <c r="F3173" s="384"/>
      <c r="G3173" s="384"/>
      <c r="H3173" s="384"/>
      <c r="I3173" s="384"/>
      <c r="J3173" s="384"/>
    </row>
    <row r="3174" spans="1:10" ht="18" customHeight="1">
      <c r="A3174" s="364"/>
      <c r="B3174" s="365" t="s">
        <v>12651</v>
      </c>
      <c r="C3174" s="364" t="s">
        <v>12652</v>
      </c>
      <c r="D3174" s="364" t="s">
        <v>12653</v>
      </c>
      <c r="E3174" s="516" t="s">
        <v>12654</v>
      </c>
      <c r="F3174" s="516"/>
      <c r="G3174" s="366" t="s">
        <v>12655</v>
      </c>
      <c r="H3174" s="365" t="s">
        <v>12656</v>
      </c>
      <c r="I3174" s="365" t="s">
        <v>12657</v>
      </c>
      <c r="J3174" s="365" t="s">
        <v>12658</v>
      </c>
    </row>
    <row r="3175" spans="1:10" ht="36" customHeight="1">
      <c r="A3175" s="367" t="s">
        <v>12659</v>
      </c>
      <c r="B3175" s="368" t="s">
        <v>13349</v>
      </c>
      <c r="C3175" s="367" t="s">
        <v>9</v>
      </c>
      <c r="D3175" s="367" t="s">
        <v>443</v>
      </c>
      <c r="E3175" s="517" t="s">
        <v>12747</v>
      </c>
      <c r="F3175" s="517"/>
      <c r="G3175" s="369" t="s">
        <v>27</v>
      </c>
      <c r="H3175" s="370">
        <v>1</v>
      </c>
      <c r="I3175" s="371">
        <v>24.13</v>
      </c>
      <c r="J3175" s="371">
        <v>24.13</v>
      </c>
    </row>
    <row r="3176" spans="1:10" ht="24" customHeight="1">
      <c r="A3176" s="372" t="s">
        <v>12662</v>
      </c>
      <c r="B3176" s="373" t="s">
        <v>12754</v>
      </c>
      <c r="C3176" s="372" t="s">
        <v>9</v>
      </c>
      <c r="D3176" s="372" t="s">
        <v>39</v>
      </c>
      <c r="E3176" s="519" t="s">
        <v>12661</v>
      </c>
      <c r="F3176" s="519"/>
      <c r="G3176" s="374" t="s">
        <v>19</v>
      </c>
      <c r="H3176" s="375">
        <v>0.496</v>
      </c>
      <c r="I3176" s="376">
        <v>18.3</v>
      </c>
      <c r="J3176" s="376">
        <v>9.07</v>
      </c>
    </row>
    <row r="3177" spans="1:10" ht="24" customHeight="1">
      <c r="A3177" s="372" t="s">
        <v>12662</v>
      </c>
      <c r="B3177" s="373" t="s">
        <v>12755</v>
      </c>
      <c r="C3177" s="372" t="s">
        <v>9</v>
      </c>
      <c r="D3177" s="372" t="s">
        <v>41</v>
      </c>
      <c r="E3177" s="519" t="s">
        <v>12661</v>
      </c>
      <c r="F3177" s="519"/>
      <c r="G3177" s="374" t="s">
        <v>19</v>
      </c>
      <c r="H3177" s="375">
        <v>0.496</v>
      </c>
      <c r="I3177" s="376">
        <v>14</v>
      </c>
      <c r="J3177" s="376">
        <v>6.94</v>
      </c>
    </row>
    <row r="3178" spans="1:10" ht="24" customHeight="1">
      <c r="A3178" s="377" t="s">
        <v>12664</v>
      </c>
      <c r="B3178" s="378" t="s">
        <v>13780</v>
      </c>
      <c r="C3178" s="377" t="s">
        <v>9</v>
      </c>
      <c r="D3178" s="377" t="s">
        <v>13781</v>
      </c>
      <c r="E3178" s="518" t="s">
        <v>12693</v>
      </c>
      <c r="F3178" s="518"/>
      <c r="G3178" s="379" t="s">
        <v>27</v>
      </c>
      <c r="H3178" s="380">
        <v>1</v>
      </c>
      <c r="I3178" s="381">
        <v>8.1199999999999992</v>
      </c>
      <c r="J3178" s="381">
        <v>8.1199999999999992</v>
      </c>
    </row>
    <row r="3179" spans="1:10" ht="25.5">
      <c r="A3179" s="382"/>
      <c r="B3179" s="382"/>
      <c r="C3179" s="382"/>
      <c r="D3179" s="382"/>
      <c r="E3179" s="382" t="s">
        <v>12679</v>
      </c>
      <c r="F3179" s="383">
        <v>6.6445724220362923</v>
      </c>
      <c r="G3179" s="382" t="s">
        <v>12680</v>
      </c>
      <c r="H3179" s="383">
        <v>5.59</v>
      </c>
      <c r="I3179" s="382" t="s">
        <v>12681</v>
      </c>
      <c r="J3179" s="383">
        <v>12.23</v>
      </c>
    </row>
    <row r="3180" spans="1:10" ht="13.5" thickBot="1">
      <c r="A3180" s="382"/>
      <c r="B3180" s="382"/>
      <c r="C3180" s="382"/>
      <c r="D3180" s="382"/>
      <c r="E3180" s="382" t="s">
        <v>12682</v>
      </c>
      <c r="F3180" s="383">
        <v>6.81</v>
      </c>
      <c r="G3180" s="382"/>
      <c r="H3180" s="515" t="s">
        <v>12683</v>
      </c>
      <c r="I3180" s="515"/>
      <c r="J3180" s="383">
        <v>30.94</v>
      </c>
    </row>
    <row r="3181" spans="1:10" ht="0.95" customHeight="1" thickTop="1">
      <c r="A3181" s="384"/>
      <c r="B3181" s="384"/>
      <c r="C3181" s="384"/>
      <c r="D3181" s="384"/>
      <c r="E3181" s="384"/>
      <c r="F3181" s="384"/>
      <c r="G3181" s="384"/>
      <c r="H3181" s="384"/>
      <c r="I3181" s="384"/>
      <c r="J3181" s="384"/>
    </row>
    <row r="3182" spans="1:10" ht="18" customHeight="1">
      <c r="A3182" s="364"/>
      <c r="B3182" s="365" t="s">
        <v>12651</v>
      </c>
      <c r="C3182" s="364" t="s">
        <v>12652</v>
      </c>
      <c r="D3182" s="364" t="s">
        <v>12653</v>
      </c>
      <c r="E3182" s="516" t="s">
        <v>12654</v>
      </c>
      <c r="F3182" s="516"/>
      <c r="G3182" s="366" t="s">
        <v>12655</v>
      </c>
      <c r="H3182" s="365" t="s">
        <v>12656</v>
      </c>
      <c r="I3182" s="365" t="s">
        <v>12657</v>
      </c>
      <c r="J3182" s="365" t="s">
        <v>12658</v>
      </c>
    </row>
    <row r="3183" spans="1:10" ht="36" customHeight="1">
      <c r="A3183" s="367" t="s">
        <v>12659</v>
      </c>
      <c r="B3183" s="368" t="s">
        <v>13352</v>
      </c>
      <c r="C3183" s="367" t="s">
        <v>9</v>
      </c>
      <c r="D3183" s="367" t="s">
        <v>446</v>
      </c>
      <c r="E3183" s="517" t="s">
        <v>12747</v>
      </c>
      <c r="F3183" s="517"/>
      <c r="G3183" s="369" t="s">
        <v>27</v>
      </c>
      <c r="H3183" s="370">
        <v>1</v>
      </c>
      <c r="I3183" s="371">
        <v>13.94</v>
      </c>
      <c r="J3183" s="371">
        <v>13.94</v>
      </c>
    </row>
    <row r="3184" spans="1:10" ht="24" customHeight="1">
      <c r="A3184" s="372" t="s">
        <v>12662</v>
      </c>
      <c r="B3184" s="373" t="s">
        <v>12754</v>
      </c>
      <c r="C3184" s="372" t="s">
        <v>9</v>
      </c>
      <c r="D3184" s="372" t="s">
        <v>39</v>
      </c>
      <c r="E3184" s="519" t="s">
        <v>12661</v>
      </c>
      <c r="F3184" s="519"/>
      <c r="G3184" s="374" t="s">
        <v>19</v>
      </c>
      <c r="H3184" s="375">
        <v>0.23499999999999999</v>
      </c>
      <c r="I3184" s="376">
        <v>18.3</v>
      </c>
      <c r="J3184" s="376">
        <v>4.3</v>
      </c>
    </row>
    <row r="3185" spans="1:10" ht="24" customHeight="1">
      <c r="A3185" s="372" t="s">
        <v>12662</v>
      </c>
      <c r="B3185" s="373" t="s">
        <v>12755</v>
      </c>
      <c r="C3185" s="372" t="s">
        <v>9</v>
      </c>
      <c r="D3185" s="372" t="s">
        <v>41</v>
      </c>
      <c r="E3185" s="519" t="s">
        <v>12661</v>
      </c>
      <c r="F3185" s="519"/>
      <c r="G3185" s="374" t="s">
        <v>19</v>
      </c>
      <c r="H3185" s="375">
        <v>0.23499999999999999</v>
      </c>
      <c r="I3185" s="376">
        <v>14</v>
      </c>
      <c r="J3185" s="376">
        <v>3.29</v>
      </c>
    </row>
    <row r="3186" spans="1:10" ht="24" customHeight="1">
      <c r="A3186" s="377" t="s">
        <v>12664</v>
      </c>
      <c r="B3186" s="378" t="s">
        <v>13710</v>
      </c>
      <c r="C3186" s="377" t="s">
        <v>9</v>
      </c>
      <c r="D3186" s="377" t="s">
        <v>13711</v>
      </c>
      <c r="E3186" s="518" t="s">
        <v>12693</v>
      </c>
      <c r="F3186" s="518"/>
      <c r="G3186" s="379" t="s">
        <v>27</v>
      </c>
      <c r="H3186" s="380">
        <v>1</v>
      </c>
      <c r="I3186" s="381">
        <v>6.35</v>
      </c>
      <c r="J3186" s="381">
        <v>6.35</v>
      </c>
    </row>
    <row r="3187" spans="1:10" ht="25.5">
      <c r="A3187" s="382"/>
      <c r="B3187" s="382"/>
      <c r="C3187" s="382"/>
      <c r="D3187" s="382"/>
      <c r="E3187" s="382" t="s">
        <v>12679</v>
      </c>
      <c r="F3187" s="383">
        <v>3.1457133543409759</v>
      </c>
      <c r="G3187" s="382" t="s">
        <v>12680</v>
      </c>
      <c r="H3187" s="383">
        <v>2.64</v>
      </c>
      <c r="I3187" s="382" t="s">
        <v>12681</v>
      </c>
      <c r="J3187" s="383">
        <v>5.79</v>
      </c>
    </row>
    <row r="3188" spans="1:10" ht="13.5" thickBot="1">
      <c r="A3188" s="382"/>
      <c r="B3188" s="382"/>
      <c r="C3188" s="382"/>
      <c r="D3188" s="382"/>
      <c r="E3188" s="382" t="s">
        <v>12682</v>
      </c>
      <c r="F3188" s="383">
        <v>3.93</v>
      </c>
      <c r="G3188" s="382"/>
      <c r="H3188" s="515" t="s">
        <v>12683</v>
      </c>
      <c r="I3188" s="515"/>
      <c r="J3188" s="383">
        <v>17.87</v>
      </c>
    </row>
    <row r="3189" spans="1:10" ht="0.95" customHeight="1" thickTop="1">
      <c r="A3189" s="384"/>
      <c r="B3189" s="384"/>
      <c r="C3189" s="384"/>
      <c r="D3189" s="384"/>
      <c r="E3189" s="384"/>
      <c r="F3189" s="384"/>
      <c r="G3189" s="384"/>
      <c r="H3189" s="384"/>
      <c r="I3189" s="384"/>
      <c r="J3189" s="384"/>
    </row>
    <row r="3190" spans="1:10" ht="18" customHeight="1">
      <c r="A3190" s="364"/>
      <c r="B3190" s="365" t="s">
        <v>12651</v>
      </c>
      <c r="C3190" s="364" t="s">
        <v>12652</v>
      </c>
      <c r="D3190" s="364" t="s">
        <v>12653</v>
      </c>
      <c r="E3190" s="516" t="s">
        <v>12654</v>
      </c>
      <c r="F3190" s="516"/>
      <c r="G3190" s="366" t="s">
        <v>12655</v>
      </c>
      <c r="H3190" s="365" t="s">
        <v>12656</v>
      </c>
      <c r="I3190" s="365" t="s">
        <v>12657</v>
      </c>
      <c r="J3190" s="365" t="s">
        <v>12658</v>
      </c>
    </row>
    <row r="3191" spans="1:10" ht="36" customHeight="1">
      <c r="A3191" s="367" t="s">
        <v>12659</v>
      </c>
      <c r="B3191" s="368" t="s">
        <v>13294</v>
      </c>
      <c r="C3191" s="367" t="s">
        <v>9</v>
      </c>
      <c r="D3191" s="367" t="s">
        <v>4405</v>
      </c>
      <c r="E3191" s="517" t="s">
        <v>13008</v>
      </c>
      <c r="F3191" s="517"/>
      <c r="G3191" s="369" t="s">
        <v>27</v>
      </c>
      <c r="H3191" s="370">
        <v>1</v>
      </c>
      <c r="I3191" s="371">
        <v>54.21</v>
      </c>
      <c r="J3191" s="371">
        <v>54.21</v>
      </c>
    </row>
    <row r="3192" spans="1:10" ht="24" customHeight="1">
      <c r="A3192" s="372" t="s">
        <v>12662</v>
      </c>
      <c r="B3192" s="373" t="s">
        <v>12805</v>
      </c>
      <c r="C3192" s="372" t="s">
        <v>9</v>
      </c>
      <c r="D3192" s="372" t="s">
        <v>38</v>
      </c>
      <c r="E3192" s="519" t="s">
        <v>12661</v>
      </c>
      <c r="F3192" s="519"/>
      <c r="G3192" s="374" t="s">
        <v>19</v>
      </c>
      <c r="H3192" s="375">
        <v>9.6000000000000002E-2</v>
      </c>
      <c r="I3192" s="376">
        <v>17.66</v>
      </c>
      <c r="J3192" s="376">
        <v>1.69</v>
      </c>
    </row>
    <row r="3193" spans="1:10" ht="24" customHeight="1">
      <c r="A3193" s="372" t="s">
        <v>12662</v>
      </c>
      <c r="B3193" s="373" t="s">
        <v>12771</v>
      </c>
      <c r="C3193" s="372" t="s">
        <v>9</v>
      </c>
      <c r="D3193" s="372" t="s">
        <v>21</v>
      </c>
      <c r="E3193" s="519" t="s">
        <v>12661</v>
      </c>
      <c r="F3193" s="519"/>
      <c r="G3193" s="374" t="s">
        <v>19</v>
      </c>
      <c r="H3193" s="375">
        <v>3.0300000000000001E-2</v>
      </c>
      <c r="I3193" s="376">
        <v>14.02</v>
      </c>
      <c r="J3193" s="376">
        <v>0.42</v>
      </c>
    </row>
    <row r="3194" spans="1:10" ht="24" customHeight="1">
      <c r="A3194" s="377" t="s">
        <v>12664</v>
      </c>
      <c r="B3194" s="378" t="s">
        <v>13038</v>
      </c>
      <c r="C3194" s="377" t="s">
        <v>9</v>
      </c>
      <c r="D3194" s="377" t="s">
        <v>13039</v>
      </c>
      <c r="E3194" s="518" t="s">
        <v>12693</v>
      </c>
      <c r="F3194" s="518"/>
      <c r="G3194" s="379" t="s">
        <v>27</v>
      </c>
      <c r="H3194" s="380">
        <v>2.1000000000000001E-2</v>
      </c>
      <c r="I3194" s="381">
        <v>5</v>
      </c>
      <c r="J3194" s="381">
        <v>0.1</v>
      </c>
    </row>
    <row r="3195" spans="1:10" ht="24" customHeight="1">
      <c r="A3195" s="377" t="s">
        <v>12664</v>
      </c>
      <c r="B3195" s="378" t="s">
        <v>13782</v>
      </c>
      <c r="C3195" s="377" t="s">
        <v>9</v>
      </c>
      <c r="D3195" s="377" t="s">
        <v>13783</v>
      </c>
      <c r="E3195" s="518" t="s">
        <v>12693</v>
      </c>
      <c r="F3195" s="518"/>
      <c r="G3195" s="379" t="s">
        <v>27</v>
      </c>
      <c r="H3195" s="380">
        <v>1</v>
      </c>
      <c r="I3195" s="381">
        <v>52</v>
      </c>
      <c r="J3195" s="381">
        <v>52</v>
      </c>
    </row>
    <row r="3196" spans="1:10" ht="25.5">
      <c r="A3196" s="382"/>
      <c r="B3196" s="382"/>
      <c r="C3196" s="382"/>
      <c r="D3196" s="382"/>
      <c r="E3196" s="382" t="s">
        <v>12679</v>
      </c>
      <c r="F3196" s="383">
        <v>0.91274584374660439</v>
      </c>
      <c r="G3196" s="382" t="s">
        <v>12680</v>
      </c>
      <c r="H3196" s="383">
        <v>0.77</v>
      </c>
      <c r="I3196" s="382" t="s">
        <v>12681</v>
      </c>
      <c r="J3196" s="383">
        <v>1.68</v>
      </c>
    </row>
    <row r="3197" spans="1:10" ht="13.5" thickBot="1">
      <c r="A3197" s="382"/>
      <c r="B3197" s="382"/>
      <c r="C3197" s="382"/>
      <c r="D3197" s="382"/>
      <c r="E3197" s="382" t="s">
        <v>12682</v>
      </c>
      <c r="F3197" s="383">
        <v>15.3</v>
      </c>
      <c r="G3197" s="382"/>
      <c r="H3197" s="515" t="s">
        <v>12683</v>
      </c>
      <c r="I3197" s="515"/>
      <c r="J3197" s="383">
        <v>69.510000000000005</v>
      </c>
    </row>
    <row r="3198" spans="1:10" ht="0.95" customHeight="1" thickTop="1">
      <c r="A3198" s="384"/>
      <c r="B3198" s="384"/>
      <c r="C3198" s="384"/>
      <c r="D3198" s="384"/>
      <c r="E3198" s="384"/>
      <c r="F3198" s="384"/>
      <c r="G3198" s="384"/>
      <c r="H3198" s="384"/>
      <c r="I3198" s="384"/>
      <c r="J3198" s="384"/>
    </row>
    <row r="3199" spans="1:10" ht="18" customHeight="1">
      <c r="A3199" s="364"/>
      <c r="B3199" s="365" t="s">
        <v>12651</v>
      </c>
      <c r="C3199" s="364" t="s">
        <v>12652</v>
      </c>
      <c r="D3199" s="364" t="s">
        <v>12653</v>
      </c>
      <c r="E3199" s="516" t="s">
        <v>12654</v>
      </c>
      <c r="F3199" s="516"/>
      <c r="G3199" s="366" t="s">
        <v>12655</v>
      </c>
      <c r="H3199" s="365" t="s">
        <v>12656</v>
      </c>
      <c r="I3199" s="365" t="s">
        <v>12657</v>
      </c>
      <c r="J3199" s="365" t="s">
        <v>12658</v>
      </c>
    </row>
    <row r="3200" spans="1:10" ht="36" customHeight="1">
      <c r="A3200" s="367" t="s">
        <v>12659</v>
      </c>
      <c r="B3200" s="368" t="s">
        <v>12778</v>
      </c>
      <c r="C3200" s="367" t="s">
        <v>9</v>
      </c>
      <c r="D3200" s="367" t="s">
        <v>1156</v>
      </c>
      <c r="E3200" s="517" t="s">
        <v>12730</v>
      </c>
      <c r="F3200" s="517"/>
      <c r="G3200" s="369" t="s">
        <v>47</v>
      </c>
      <c r="H3200" s="370">
        <v>1</v>
      </c>
      <c r="I3200" s="371">
        <v>43.15</v>
      </c>
      <c r="J3200" s="371">
        <v>43.15</v>
      </c>
    </row>
    <row r="3201" spans="1:10" ht="24" customHeight="1">
      <c r="A3201" s="372" t="s">
        <v>12662</v>
      </c>
      <c r="B3201" s="373" t="s">
        <v>13784</v>
      </c>
      <c r="C3201" s="372" t="s">
        <v>9</v>
      </c>
      <c r="D3201" s="372" t="s">
        <v>1155</v>
      </c>
      <c r="E3201" s="519" t="s">
        <v>12730</v>
      </c>
      <c r="F3201" s="519"/>
      <c r="G3201" s="374" t="s">
        <v>19</v>
      </c>
      <c r="H3201" s="375">
        <v>1</v>
      </c>
      <c r="I3201" s="376">
        <v>5.45</v>
      </c>
      <c r="J3201" s="376">
        <v>5.45</v>
      </c>
    </row>
    <row r="3202" spans="1:10" ht="36" customHeight="1">
      <c r="A3202" s="372" t="s">
        <v>12662</v>
      </c>
      <c r="B3202" s="373" t="s">
        <v>13785</v>
      </c>
      <c r="C3202" s="372" t="s">
        <v>9</v>
      </c>
      <c r="D3202" s="372" t="s">
        <v>1154</v>
      </c>
      <c r="E3202" s="519" t="s">
        <v>12730</v>
      </c>
      <c r="F3202" s="519"/>
      <c r="G3202" s="374" t="s">
        <v>19</v>
      </c>
      <c r="H3202" s="375">
        <v>1</v>
      </c>
      <c r="I3202" s="376">
        <v>24.22</v>
      </c>
      <c r="J3202" s="376">
        <v>24.22</v>
      </c>
    </row>
    <row r="3203" spans="1:10" ht="24" customHeight="1">
      <c r="A3203" s="372" t="s">
        <v>12662</v>
      </c>
      <c r="B3203" s="373" t="s">
        <v>13786</v>
      </c>
      <c r="C3203" s="372" t="s">
        <v>9</v>
      </c>
      <c r="D3203" s="372" t="s">
        <v>173</v>
      </c>
      <c r="E3203" s="519" t="s">
        <v>12661</v>
      </c>
      <c r="F3203" s="519"/>
      <c r="G3203" s="374" t="s">
        <v>19</v>
      </c>
      <c r="H3203" s="375">
        <v>1</v>
      </c>
      <c r="I3203" s="376">
        <v>13.48</v>
      </c>
      <c r="J3203" s="376">
        <v>13.48</v>
      </c>
    </row>
    <row r="3204" spans="1:10" ht="25.5">
      <c r="A3204" s="382"/>
      <c r="B3204" s="382"/>
      <c r="C3204" s="382"/>
      <c r="D3204" s="382"/>
      <c r="E3204" s="382" t="s">
        <v>12679</v>
      </c>
      <c r="F3204" s="383">
        <v>5.7372595999999998</v>
      </c>
      <c r="G3204" s="382" t="s">
        <v>12680</v>
      </c>
      <c r="H3204" s="383">
        <v>4.82</v>
      </c>
      <c r="I3204" s="382" t="s">
        <v>12681</v>
      </c>
      <c r="J3204" s="383">
        <v>10.56</v>
      </c>
    </row>
    <row r="3205" spans="1:10" ht="13.5" thickBot="1">
      <c r="A3205" s="382"/>
      <c r="B3205" s="382"/>
      <c r="C3205" s="382"/>
      <c r="D3205" s="382"/>
      <c r="E3205" s="382" t="s">
        <v>12682</v>
      </c>
      <c r="F3205" s="383">
        <v>12.18</v>
      </c>
      <c r="G3205" s="382"/>
      <c r="H3205" s="515" t="s">
        <v>12683</v>
      </c>
      <c r="I3205" s="515"/>
      <c r="J3205" s="383">
        <v>55.33</v>
      </c>
    </row>
    <row r="3206" spans="1:10" ht="0.95" customHeight="1" thickTop="1">
      <c r="A3206" s="384"/>
      <c r="B3206" s="384"/>
      <c r="C3206" s="384"/>
      <c r="D3206" s="384"/>
      <c r="E3206" s="384"/>
      <c r="F3206" s="384"/>
      <c r="G3206" s="384"/>
      <c r="H3206" s="384"/>
      <c r="I3206" s="384"/>
      <c r="J3206" s="384"/>
    </row>
    <row r="3207" spans="1:10" ht="18" customHeight="1">
      <c r="A3207" s="364"/>
      <c r="B3207" s="365" t="s">
        <v>12651</v>
      </c>
      <c r="C3207" s="364" t="s">
        <v>12652</v>
      </c>
      <c r="D3207" s="364" t="s">
        <v>12653</v>
      </c>
      <c r="E3207" s="516" t="s">
        <v>12654</v>
      </c>
      <c r="F3207" s="516"/>
      <c r="G3207" s="366" t="s">
        <v>12655</v>
      </c>
      <c r="H3207" s="365" t="s">
        <v>12656</v>
      </c>
      <c r="I3207" s="365" t="s">
        <v>12657</v>
      </c>
      <c r="J3207" s="365" t="s">
        <v>12658</v>
      </c>
    </row>
    <row r="3208" spans="1:10" ht="36" customHeight="1">
      <c r="A3208" s="367" t="s">
        <v>12659</v>
      </c>
      <c r="B3208" s="368" t="s">
        <v>12777</v>
      </c>
      <c r="C3208" s="367" t="s">
        <v>9</v>
      </c>
      <c r="D3208" s="367" t="s">
        <v>1157</v>
      </c>
      <c r="E3208" s="517" t="s">
        <v>12730</v>
      </c>
      <c r="F3208" s="517"/>
      <c r="G3208" s="369" t="s">
        <v>32</v>
      </c>
      <c r="H3208" s="370">
        <v>1</v>
      </c>
      <c r="I3208" s="371">
        <v>137.91999999999999</v>
      </c>
      <c r="J3208" s="371">
        <v>137.91999999999999</v>
      </c>
    </row>
    <row r="3209" spans="1:10" ht="36" customHeight="1">
      <c r="A3209" s="372" t="s">
        <v>12662</v>
      </c>
      <c r="B3209" s="373" t="s">
        <v>13787</v>
      </c>
      <c r="C3209" s="372" t="s">
        <v>9</v>
      </c>
      <c r="D3209" s="372" t="s">
        <v>680</v>
      </c>
      <c r="E3209" s="519" t="s">
        <v>12730</v>
      </c>
      <c r="F3209" s="519"/>
      <c r="G3209" s="374" t="s">
        <v>19</v>
      </c>
      <c r="H3209" s="375">
        <v>1</v>
      </c>
      <c r="I3209" s="376">
        <v>43.31</v>
      </c>
      <c r="J3209" s="376">
        <v>43.31</v>
      </c>
    </row>
    <row r="3210" spans="1:10" ht="36" customHeight="1">
      <c r="A3210" s="372" t="s">
        <v>12662</v>
      </c>
      <c r="B3210" s="373" t="s">
        <v>13788</v>
      </c>
      <c r="C3210" s="372" t="s">
        <v>9</v>
      </c>
      <c r="D3210" s="372" t="s">
        <v>770</v>
      </c>
      <c r="E3210" s="519" t="s">
        <v>12730</v>
      </c>
      <c r="F3210" s="519"/>
      <c r="G3210" s="374" t="s">
        <v>19</v>
      </c>
      <c r="H3210" s="375">
        <v>1</v>
      </c>
      <c r="I3210" s="376">
        <v>51.46</v>
      </c>
      <c r="J3210" s="376">
        <v>51.46</v>
      </c>
    </row>
    <row r="3211" spans="1:10" ht="24" customHeight="1">
      <c r="A3211" s="372" t="s">
        <v>12662</v>
      </c>
      <c r="B3211" s="373" t="s">
        <v>13784</v>
      </c>
      <c r="C3211" s="372" t="s">
        <v>9</v>
      </c>
      <c r="D3211" s="372" t="s">
        <v>1155</v>
      </c>
      <c r="E3211" s="519" t="s">
        <v>12730</v>
      </c>
      <c r="F3211" s="519"/>
      <c r="G3211" s="374" t="s">
        <v>19</v>
      </c>
      <c r="H3211" s="375">
        <v>1</v>
      </c>
      <c r="I3211" s="376">
        <v>5.45</v>
      </c>
      <c r="J3211" s="376">
        <v>5.45</v>
      </c>
    </row>
    <row r="3212" spans="1:10" ht="36" customHeight="1">
      <c r="A3212" s="372" t="s">
        <v>12662</v>
      </c>
      <c r="B3212" s="373" t="s">
        <v>13785</v>
      </c>
      <c r="C3212" s="372" t="s">
        <v>9</v>
      </c>
      <c r="D3212" s="372" t="s">
        <v>1154</v>
      </c>
      <c r="E3212" s="519" t="s">
        <v>12730</v>
      </c>
      <c r="F3212" s="519"/>
      <c r="G3212" s="374" t="s">
        <v>19</v>
      </c>
      <c r="H3212" s="375">
        <v>1</v>
      </c>
      <c r="I3212" s="376">
        <v>24.22</v>
      </c>
      <c r="J3212" s="376">
        <v>24.22</v>
      </c>
    </row>
    <row r="3213" spans="1:10" ht="24" customHeight="1">
      <c r="A3213" s="372" t="s">
        <v>12662</v>
      </c>
      <c r="B3213" s="373" t="s">
        <v>13786</v>
      </c>
      <c r="C3213" s="372" t="s">
        <v>9</v>
      </c>
      <c r="D3213" s="372" t="s">
        <v>173</v>
      </c>
      <c r="E3213" s="519" t="s">
        <v>12661</v>
      </c>
      <c r="F3213" s="519"/>
      <c r="G3213" s="374" t="s">
        <v>19</v>
      </c>
      <c r="H3213" s="375">
        <v>1</v>
      </c>
      <c r="I3213" s="376">
        <v>13.48</v>
      </c>
      <c r="J3213" s="376">
        <v>13.48</v>
      </c>
    </row>
    <row r="3214" spans="1:10" ht="25.5">
      <c r="A3214" s="382"/>
      <c r="B3214" s="382"/>
      <c r="C3214" s="382"/>
      <c r="D3214" s="382"/>
      <c r="E3214" s="382" t="s">
        <v>12679</v>
      </c>
      <c r="F3214" s="383">
        <v>5.7372595999999998</v>
      </c>
      <c r="G3214" s="382" t="s">
        <v>12680</v>
      </c>
      <c r="H3214" s="383">
        <v>4.82</v>
      </c>
      <c r="I3214" s="382" t="s">
        <v>12681</v>
      </c>
      <c r="J3214" s="383">
        <v>10.56</v>
      </c>
    </row>
    <row r="3215" spans="1:10" ht="13.5" thickBot="1">
      <c r="A3215" s="382"/>
      <c r="B3215" s="382"/>
      <c r="C3215" s="382"/>
      <c r="D3215" s="382"/>
      <c r="E3215" s="382" t="s">
        <v>12682</v>
      </c>
      <c r="F3215" s="383">
        <v>38.94</v>
      </c>
      <c r="G3215" s="382"/>
      <c r="H3215" s="515" t="s">
        <v>12683</v>
      </c>
      <c r="I3215" s="515"/>
      <c r="J3215" s="383">
        <v>176.86</v>
      </c>
    </row>
    <row r="3216" spans="1:10" ht="0.95" customHeight="1" thickTop="1">
      <c r="A3216" s="384"/>
      <c r="B3216" s="384"/>
      <c r="C3216" s="384"/>
      <c r="D3216" s="384"/>
      <c r="E3216" s="384"/>
      <c r="F3216" s="384"/>
      <c r="G3216" s="384"/>
      <c r="H3216" s="384"/>
      <c r="I3216" s="384"/>
      <c r="J3216" s="384"/>
    </row>
    <row r="3217" spans="1:10" ht="18" customHeight="1">
      <c r="A3217" s="364"/>
      <c r="B3217" s="365" t="s">
        <v>12651</v>
      </c>
      <c r="C3217" s="364" t="s">
        <v>12652</v>
      </c>
      <c r="D3217" s="364" t="s">
        <v>12653</v>
      </c>
      <c r="E3217" s="516" t="s">
        <v>12654</v>
      </c>
      <c r="F3217" s="516"/>
      <c r="G3217" s="366" t="s">
        <v>12655</v>
      </c>
      <c r="H3217" s="365" t="s">
        <v>12656</v>
      </c>
      <c r="I3217" s="365" t="s">
        <v>12657</v>
      </c>
      <c r="J3217" s="365" t="s">
        <v>12658</v>
      </c>
    </row>
    <row r="3218" spans="1:10" ht="36" customHeight="1">
      <c r="A3218" s="367" t="s">
        <v>12659</v>
      </c>
      <c r="B3218" s="368" t="s">
        <v>13785</v>
      </c>
      <c r="C3218" s="367" t="s">
        <v>9</v>
      </c>
      <c r="D3218" s="367" t="s">
        <v>1154</v>
      </c>
      <c r="E3218" s="517" t="s">
        <v>12730</v>
      </c>
      <c r="F3218" s="517"/>
      <c r="G3218" s="369" t="s">
        <v>19</v>
      </c>
      <c r="H3218" s="370">
        <v>1</v>
      </c>
      <c r="I3218" s="371">
        <v>24.22</v>
      </c>
      <c r="J3218" s="371">
        <v>24.22</v>
      </c>
    </row>
    <row r="3219" spans="1:10" ht="36" customHeight="1">
      <c r="A3219" s="377" t="s">
        <v>12664</v>
      </c>
      <c r="B3219" s="378" t="s">
        <v>13789</v>
      </c>
      <c r="C3219" s="377" t="s">
        <v>9</v>
      </c>
      <c r="D3219" s="377" t="s">
        <v>13790</v>
      </c>
      <c r="E3219" s="518" t="s">
        <v>12667</v>
      </c>
      <c r="F3219" s="518"/>
      <c r="G3219" s="379" t="s">
        <v>27</v>
      </c>
      <c r="H3219" s="380">
        <v>3.1099999999999997E-5</v>
      </c>
      <c r="I3219" s="381">
        <v>779083.7</v>
      </c>
      <c r="J3219" s="381">
        <v>24.22</v>
      </c>
    </row>
    <row r="3220" spans="1:10" ht="25.5">
      <c r="A3220" s="382"/>
      <c r="B3220" s="382"/>
      <c r="C3220" s="382"/>
      <c r="D3220" s="382"/>
      <c r="E3220" s="382" t="s">
        <v>12679</v>
      </c>
      <c r="F3220" s="383">
        <v>0</v>
      </c>
      <c r="G3220" s="382" t="s">
        <v>12680</v>
      </c>
      <c r="H3220" s="383">
        <v>0</v>
      </c>
      <c r="I3220" s="382" t="s">
        <v>12681</v>
      </c>
      <c r="J3220" s="383">
        <v>0</v>
      </c>
    </row>
    <row r="3221" spans="1:10" ht="13.5" thickBot="1">
      <c r="A3221" s="382"/>
      <c r="B3221" s="382"/>
      <c r="C3221" s="382"/>
      <c r="D3221" s="382"/>
      <c r="E3221" s="382" t="s">
        <v>12682</v>
      </c>
      <c r="F3221" s="383">
        <v>6.83</v>
      </c>
      <c r="G3221" s="382"/>
      <c r="H3221" s="515" t="s">
        <v>12683</v>
      </c>
      <c r="I3221" s="515"/>
      <c r="J3221" s="383">
        <v>31.05</v>
      </c>
    </row>
    <row r="3222" spans="1:10" ht="0.95" customHeight="1" thickTop="1">
      <c r="A3222" s="384"/>
      <c r="B3222" s="384"/>
      <c r="C3222" s="384"/>
      <c r="D3222" s="384"/>
      <c r="E3222" s="384"/>
      <c r="F3222" s="384"/>
      <c r="G3222" s="384"/>
      <c r="H3222" s="384"/>
      <c r="I3222" s="384"/>
      <c r="J3222" s="384"/>
    </row>
    <row r="3223" spans="1:10" ht="18" customHeight="1">
      <c r="A3223" s="364"/>
      <c r="B3223" s="365" t="s">
        <v>12651</v>
      </c>
      <c r="C3223" s="364" t="s">
        <v>12652</v>
      </c>
      <c r="D3223" s="364" t="s">
        <v>12653</v>
      </c>
      <c r="E3223" s="516" t="s">
        <v>12654</v>
      </c>
      <c r="F3223" s="516"/>
      <c r="G3223" s="366" t="s">
        <v>12655</v>
      </c>
      <c r="H3223" s="365" t="s">
        <v>12656</v>
      </c>
      <c r="I3223" s="365" t="s">
        <v>12657</v>
      </c>
      <c r="J3223" s="365" t="s">
        <v>12658</v>
      </c>
    </row>
    <row r="3224" spans="1:10" ht="24" customHeight="1">
      <c r="A3224" s="367" t="s">
        <v>12659</v>
      </c>
      <c r="B3224" s="368" t="s">
        <v>13784</v>
      </c>
      <c r="C3224" s="367" t="s">
        <v>9</v>
      </c>
      <c r="D3224" s="367" t="s">
        <v>1155</v>
      </c>
      <c r="E3224" s="517" t="s">
        <v>12730</v>
      </c>
      <c r="F3224" s="517"/>
      <c r="G3224" s="369" t="s">
        <v>19</v>
      </c>
      <c r="H3224" s="370">
        <v>1</v>
      </c>
      <c r="I3224" s="371">
        <v>5.45</v>
      </c>
      <c r="J3224" s="371">
        <v>5.45</v>
      </c>
    </row>
    <row r="3225" spans="1:10" ht="36" customHeight="1">
      <c r="A3225" s="377" t="s">
        <v>12664</v>
      </c>
      <c r="B3225" s="378" t="s">
        <v>13789</v>
      </c>
      <c r="C3225" s="377" t="s">
        <v>9</v>
      </c>
      <c r="D3225" s="377" t="s">
        <v>13790</v>
      </c>
      <c r="E3225" s="518" t="s">
        <v>12667</v>
      </c>
      <c r="F3225" s="518"/>
      <c r="G3225" s="379" t="s">
        <v>27</v>
      </c>
      <c r="H3225" s="380">
        <v>6.9999999999999999E-6</v>
      </c>
      <c r="I3225" s="381">
        <v>779083.7</v>
      </c>
      <c r="J3225" s="381">
        <v>5.45</v>
      </c>
    </row>
    <row r="3226" spans="1:10" ht="25.5">
      <c r="A3226" s="382"/>
      <c r="B3226" s="382"/>
      <c r="C3226" s="382"/>
      <c r="D3226" s="382"/>
      <c r="E3226" s="382" t="s">
        <v>12679</v>
      </c>
      <c r="F3226" s="383">
        <v>0</v>
      </c>
      <c r="G3226" s="382" t="s">
        <v>12680</v>
      </c>
      <c r="H3226" s="383">
        <v>0</v>
      </c>
      <c r="I3226" s="382" t="s">
        <v>12681</v>
      </c>
      <c r="J3226" s="383">
        <v>0</v>
      </c>
    </row>
    <row r="3227" spans="1:10" ht="13.5" thickBot="1">
      <c r="A3227" s="382"/>
      <c r="B3227" s="382"/>
      <c r="C3227" s="382"/>
      <c r="D3227" s="382"/>
      <c r="E3227" s="382" t="s">
        <v>12682</v>
      </c>
      <c r="F3227" s="383">
        <v>1.53</v>
      </c>
      <c r="G3227" s="382"/>
      <c r="H3227" s="515" t="s">
        <v>12683</v>
      </c>
      <c r="I3227" s="515"/>
      <c r="J3227" s="383">
        <v>6.98</v>
      </c>
    </row>
    <row r="3228" spans="1:10" ht="0.95" customHeight="1" thickTop="1">
      <c r="A3228" s="384"/>
      <c r="B3228" s="384"/>
      <c r="C3228" s="384"/>
      <c r="D3228" s="384"/>
      <c r="E3228" s="384"/>
      <c r="F3228" s="384"/>
      <c r="G3228" s="384"/>
      <c r="H3228" s="384"/>
      <c r="I3228" s="384"/>
      <c r="J3228" s="384"/>
    </row>
    <row r="3229" spans="1:10" ht="18" customHeight="1">
      <c r="A3229" s="364"/>
      <c r="B3229" s="365" t="s">
        <v>12651</v>
      </c>
      <c r="C3229" s="364" t="s">
        <v>12652</v>
      </c>
      <c r="D3229" s="364" t="s">
        <v>12653</v>
      </c>
      <c r="E3229" s="516" t="s">
        <v>12654</v>
      </c>
      <c r="F3229" s="516"/>
      <c r="G3229" s="366" t="s">
        <v>12655</v>
      </c>
      <c r="H3229" s="365" t="s">
        <v>12656</v>
      </c>
      <c r="I3229" s="365" t="s">
        <v>12657</v>
      </c>
      <c r="J3229" s="365" t="s">
        <v>12658</v>
      </c>
    </row>
    <row r="3230" spans="1:10" ht="36" customHeight="1">
      <c r="A3230" s="367" t="s">
        <v>12659</v>
      </c>
      <c r="B3230" s="368" t="s">
        <v>13787</v>
      </c>
      <c r="C3230" s="367" t="s">
        <v>9</v>
      </c>
      <c r="D3230" s="367" t="s">
        <v>680</v>
      </c>
      <c r="E3230" s="517" t="s">
        <v>12730</v>
      </c>
      <c r="F3230" s="517"/>
      <c r="G3230" s="369" t="s">
        <v>19</v>
      </c>
      <c r="H3230" s="370">
        <v>1</v>
      </c>
      <c r="I3230" s="371">
        <v>43.31</v>
      </c>
      <c r="J3230" s="371">
        <v>43.31</v>
      </c>
    </row>
    <row r="3231" spans="1:10" ht="36" customHeight="1">
      <c r="A3231" s="377" t="s">
        <v>12664</v>
      </c>
      <c r="B3231" s="378" t="s">
        <v>13789</v>
      </c>
      <c r="C3231" s="377" t="s">
        <v>9</v>
      </c>
      <c r="D3231" s="377" t="s">
        <v>13790</v>
      </c>
      <c r="E3231" s="518" t="s">
        <v>12667</v>
      </c>
      <c r="F3231" s="518"/>
      <c r="G3231" s="379" t="s">
        <v>27</v>
      </c>
      <c r="H3231" s="380">
        <v>5.5600000000000003E-5</v>
      </c>
      <c r="I3231" s="381">
        <v>779083.7</v>
      </c>
      <c r="J3231" s="381">
        <v>43.31</v>
      </c>
    </row>
    <row r="3232" spans="1:10" ht="25.5">
      <c r="A3232" s="382"/>
      <c r="B3232" s="382"/>
      <c r="C3232" s="382"/>
      <c r="D3232" s="382"/>
      <c r="E3232" s="382" t="s">
        <v>12679</v>
      </c>
      <c r="F3232" s="383">
        <v>0</v>
      </c>
      <c r="G3232" s="382" t="s">
        <v>12680</v>
      </c>
      <c r="H3232" s="383">
        <v>0</v>
      </c>
      <c r="I3232" s="382" t="s">
        <v>12681</v>
      </c>
      <c r="J3232" s="383">
        <v>0</v>
      </c>
    </row>
    <row r="3233" spans="1:10" ht="13.5" thickBot="1">
      <c r="A3233" s="382"/>
      <c r="B3233" s="382"/>
      <c r="C3233" s="382"/>
      <c r="D3233" s="382"/>
      <c r="E3233" s="382" t="s">
        <v>12682</v>
      </c>
      <c r="F3233" s="383">
        <v>12.23</v>
      </c>
      <c r="G3233" s="382"/>
      <c r="H3233" s="515" t="s">
        <v>12683</v>
      </c>
      <c r="I3233" s="515"/>
      <c r="J3233" s="383">
        <v>55.54</v>
      </c>
    </row>
    <row r="3234" spans="1:10" ht="0.95" customHeight="1" thickTop="1">
      <c r="A3234" s="384"/>
      <c r="B3234" s="384"/>
      <c r="C3234" s="384"/>
      <c r="D3234" s="384"/>
      <c r="E3234" s="384"/>
      <c r="F3234" s="384"/>
      <c r="G3234" s="384"/>
      <c r="H3234" s="384"/>
      <c r="I3234" s="384"/>
      <c r="J3234" s="384"/>
    </row>
    <row r="3235" spans="1:10" ht="18" customHeight="1">
      <c r="A3235" s="364"/>
      <c r="B3235" s="365" t="s">
        <v>12651</v>
      </c>
      <c r="C3235" s="364" t="s">
        <v>12652</v>
      </c>
      <c r="D3235" s="364" t="s">
        <v>12653</v>
      </c>
      <c r="E3235" s="516" t="s">
        <v>12654</v>
      </c>
      <c r="F3235" s="516"/>
      <c r="G3235" s="366" t="s">
        <v>12655</v>
      </c>
      <c r="H3235" s="365" t="s">
        <v>12656</v>
      </c>
      <c r="I3235" s="365" t="s">
        <v>12657</v>
      </c>
      <c r="J3235" s="365" t="s">
        <v>12658</v>
      </c>
    </row>
    <row r="3236" spans="1:10" ht="36" customHeight="1">
      <c r="A3236" s="367" t="s">
        <v>12659</v>
      </c>
      <c r="B3236" s="368" t="s">
        <v>13788</v>
      </c>
      <c r="C3236" s="367" t="s">
        <v>9</v>
      </c>
      <c r="D3236" s="367" t="s">
        <v>770</v>
      </c>
      <c r="E3236" s="517" t="s">
        <v>12730</v>
      </c>
      <c r="F3236" s="517"/>
      <c r="G3236" s="369" t="s">
        <v>19</v>
      </c>
      <c r="H3236" s="370">
        <v>1</v>
      </c>
      <c r="I3236" s="371">
        <v>51.46</v>
      </c>
      <c r="J3236" s="371">
        <v>51.46</v>
      </c>
    </row>
    <row r="3237" spans="1:10" ht="24" customHeight="1">
      <c r="A3237" s="377" t="s">
        <v>12664</v>
      </c>
      <c r="B3237" s="378" t="s">
        <v>13547</v>
      </c>
      <c r="C3237" s="377" t="s">
        <v>9</v>
      </c>
      <c r="D3237" s="377" t="s">
        <v>13548</v>
      </c>
      <c r="E3237" s="518" t="s">
        <v>12693</v>
      </c>
      <c r="F3237" s="518"/>
      <c r="G3237" s="379" t="s">
        <v>44</v>
      </c>
      <c r="H3237" s="380">
        <v>10.44</v>
      </c>
      <c r="I3237" s="381">
        <v>4.93</v>
      </c>
      <c r="J3237" s="381">
        <v>51.46</v>
      </c>
    </row>
    <row r="3238" spans="1:10" ht="25.5">
      <c r="A3238" s="382"/>
      <c r="B3238" s="382"/>
      <c r="C3238" s="382"/>
      <c r="D3238" s="382"/>
      <c r="E3238" s="382" t="s">
        <v>12679</v>
      </c>
      <c r="F3238" s="383">
        <v>0</v>
      </c>
      <c r="G3238" s="382" t="s">
        <v>12680</v>
      </c>
      <c r="H3238" s="383">
        <v>0</v>
      </c>
      <c r="I3238" s="382" t="s">
        <v>12681</v>
      </c>
      <c r="J3238" s="383">
        <v>0</v>
      </c>
    </row>
    <row r="3239" spans="1:10" ht="13.5" thickBot="1">
      <c r="A3239" s="382"/>
      <c r="B3239" s="382"/>
      <c r="C3239" s="382"/>
      <c r="D3239" s="382"/>
      <c r="E3239" s="382" t="s">
        <v>12682</v>
      </c>
      <c r="F3239" s="383">
        <v>14.53</v>
      </c>
      <c r="G3239" s="382"/>
      <c r="H3239" s="515" t="s">
        <v>12683</v>
      </c>
      <c r="I3239" s="515"/>
      <c r="J3239" s="383">
        <v>65.989999999999995</v>
      </c>
    </row>
    <row r="3240" spans="1:10" ht="0.95" customHeight="1" thickTop="1">
      <c r="A3240" s="384"/>
      <c r="B3240" s="384"/>
      <c r="C3240" s="384"/>
      <c r="D3240" s="384"/>
      <c r="E3240" s="384"/>
      <c r="F3240" s="384"/>
      <c r="G3240" s="384"/>
      <c r="H3240" s="384"/>
      <c r="I3240" s="384"/>
      <c r="J3240" s="384"/>
    </row>
    <row r="3241" spans="1:10" ht="18" customHeight="1">
      <c r="A3241" s="364"/>
      <c r="B3241" s="365" t="s">
        <v>12651</v>
      </c>
      <c r="C3241" s="364" t="s">
        <v>12652</v>
      </c>
      <c r="D3241" s="364" t="s">
        <v>12653</v>
      </c>
      <c r="E3241" s="516" t="s">
        <v>12654</v>
      </c>
      <c r="F3241" s="516"/>
      <c r="G3241" s="366" t="s">
        <v>12655</v>
      </c>
      <c r="H3241" s="365" t="s">
        <v>12656</v>
      </c>
      <c r="I3241" s="365" t="s">
        <v>12657</v>
      </c>
      <c r="J3241" s="365" t="s">
        <v>12658</v>
      </c>
    </row>
    <row r="3242" spans="1:10" ht="24" customHeight="1">
      <c r="A3242" s="367" t="s">
        <v>12659</v>
      </c>
      <c r="B3242" s="368" t="s">
        <v>13786</v>
      </c>
      <c r="C3242" s="367" t="s">
        <v>9</v>
      </c>
      <c r="D3242" s="367" t="s">
        <v>173</v>
      </c>
      <c r="E3242" s="517" t="s">
        <v>12661</v>
      </c>
      <c r="F3242" s="517"/>
      <c r="G3242" s="369" t="s">
        <v>19</v>
      </c>
      <c r="H3242" s="370">
        <v>1</v>
      </c>
      <c r="I3242" s="371">
        <v>13.48</v>
      </c>
      <c r="J3242" s="371">
        <v>13.48</v>
      </c>
    </row>
    <row r="3243" spans="1:10" ht="24" customHeight="1">
      <c r="A3243" s="372" t="s">
        <v>12662</v>
      </c>
      <c r="B3243" s="373" t="s">
        <v>13655</v>
      </c>
      <c r="C3243" s="372" t="s">
        <v>9</v>
      </c>
      <c r="D3243" s="372" t="s">
        <v>2753</v>
      </c>
      <c r="E3243" s="519" t="s">
        <v>12661</v>
      </c>
      <c r="F3243" s="519"/>
      <c r="G3243" s="374" t="s">
        <v>19</v>
      </c>
      <c r="H3243" s="375">
        <v>1</v>
      </c>
      <c r="I3243" s="376">
        <v>0.08</v>
      </c>
      <c r="J3243" s="376">
        <v>0.08</v>
      </c>
    </row>
    <row r="3244" spans="1:10" ht="24" customHeight="1">
      <c r="A3244" s="377" t="s">
        <v>12664</v>
      </c>
      <c r="B3244" s="378" t="s">
        <v>12714</v>
      </c>
      <c r="C3244" s="377" t="s">
        <v>9</v>
      </c>
      <c r="D3244" s="377" t="s">
        <v>12715</v>
      </c>
      <c r="E3244" s="518" t="s">
        <v>12673</v>
      </c>
      <c r="F3244" s="518"/>
      <c r="G3244" s="379" t="s">
        <v>19</v>
      </c>
      <c r="H3244" s="380">
        <v>1</v>
      </c>
      <c r="I3244" s="381">
        <v>0.96</v>
      </c>
      <c r="J3244" s="381">
        <v>0.96</v>
      </c>
    </row>
    <row r="3245" spans="1:10" ht="24" customHeight="1">
      <c r="A3245" s="377" t="s">
        <v>12664</v>
      </c>
      <c r="B3245" s="378" t="s">
        <v>13730</v>
      </c>
      <c r="C3245" s="377" t="s">
        <v>9</v>
      </c>
      <c r="D3245" s="377" t="s">
        <v>13731</v>
      </c>
      <c r="E3245" s="518" t="s">
        <v>12667</v>
      </c>
      <c r="F3245" s="518"/>
      <c r="G3245" s="379" t="s">
        <v>19</v>
      </c>
      <c r="H3245" s="380">
        <v>1</v>
      </c>
      <c r="I3245" s="381">
        <v>0.63</v>
      </c>
      <c r="J3245" s="381">
        <v>0.63</v>
      </c>
    </row>
    <row r="3246" spans="1:10" ht="24" customHeight="1">
      <c r="A3246" s="377" t="s">
        <v>12664</v>
      </c>
      <c r="B3246" s="378" t="s">
        <v>12671</v>
      </c>
      <c r="C3246" s="377" t="s">
        <v>9</v>
      </c>
      <c r="D3246" s="377" t="s">
        <v>12672</v>
      </c>
      <c r="E3246" s="518" t="s">
        <v>12673</v>
      </c>
      <c r="F3246" s="518"/>
      <c r="G3246" s="379" t="s">
        <v>19</v>
      </c>
      <c r="H3246" s="380">
        <v>1</v>
      </c>
      <c r="I3246" s="381">
        <v>0.55000000000000004</v>
      </c>
      <c r="J3246" s="381">
        <v>0.55000000000000004</v>
      </c>
    </row>
    <row r="3247" spans="1:10" ht="24" customHeight="1">
      <c r="A3247" s="377" t="s">
        <v>12664</v>
      </c>
      <c r="B3247" s="378" t="s">
        <v>13732</v>
      </c>
      <c r="C3247" s="377" t="s">
        <v>9</v>
      </c>
      <c r="D3247" s="377" t="s">
        <v>13733</v>
      </c>
      <c r="E3247" s="518" t="s">
        <v>12667</v>
      </c>
      <c r="F3247" s="518"/>
      <c r="G3247" s="379" t="s">
        <v>19</v>
      </c>
      <c r="H3247" s="380">
        <v>1</v>
      </c>
      <c r="I3247" s="381">
        <v>0.01</v>
      </c>
      <c r="J3247" s="381">
        <v>0.01</v>
      </c>
    </row>
    <row r="3248" spans="1:10" ht="24" customHeight="1">
      <c r="A3248" s="377" t="s">
        <v>12664</v>
      </c>
      <c r="B3248" s="378" t="s">
        <v>13656</v>
      </c>
      <c r="C3248" s="377" t="s">
        <v>9</v>
      </c>
      <c r="D3248" s="377" t="s">
        <v>13657</v>
      </c>
      <c r="E3248" s="518" t="s">
        <v>12670</v>
      </c>
      <c r="F3248" s="518"/>
      <c r="G3248" s="379" t="s">
        <v>19</v>
      </c>
      <c r="H3248" s="380">
        <v>1</v>
      </c>
      <c r="I3248" s="381">
        <v>10.48</v>
      </c>
      <c r="J3248" s="381">
        <v>10.48</v>
      </c>
    </row>
    <row r="3249" spans="1:10" ht="24" customHeight="1">
      <c r="A3249" s="377" t="s">
        <v>12664</v>
      </c>
      <c r="B3249" s="378" t="s">
        <v>12676</v>
      </c>
      <c r="C3249" s="377" t="s">
        <v>9</v>
      </c>
      <c r="D3249" s="377" t="s">
        <v>12677</v>
      </c>
      <c r="E3249" s="518" t="s">
        <v>12678</v>
      </c>
      <c r="F3249" s="518"/>
      <c r="G3249" s="379" t="s">
        <v>19</v>
      </c>
      <c r="H3249" s="380">
        <v>1</v>
      </c>
      <c r="I3249" s="381">
        <v>0.06</v>
      </c>
      <c r="J3249" s="381">
        <v>0.06</v>
      </c>
    </row>
    <row r="3250" spans="1:10" ht="24" customHeight="1">
      <c r="A3250" s="377" t="s">
        <v>12664</v>
      </c>
      <c r="B3250" s="378" t="s">
        <v>12720</v>
      </c>
      <c r="C3250" s="377" t="s">
        <v>9</v>
      </c>
      <c r="D3250" s="377" t="s">
        <v>12721</v>
      </c>
      <c r="E3250" s="518" t="s">
        <v>12722</v>
      </c>
      <c r="F3250" s="518"/>
      <c r="G3250" s="379" t="s">
        <v>19</v>
      </c>
      <c r="H3250" s="380">
        <v>1</v>
      </c>
      <c r="I3250" s="381">
        <v>0.71</v>
      </c>
      <c r="J3250" s="381">
        <v>0.71</v>
      </c>
    </row>
    <row r="3251" spans="1:10" ht="25.5">
      <c r="A3251" s="382"/>
      <c r="B3251" s="382"/>
      <c r="C3251" s="382"/>
      <c r="D3251" s="382"/>
      <c r="E3251" s="382" t="s">
        <v>12679</v>
      </c>
      <c r="F3251" s="383">
        <v>5.7372595999999998</v>
      </c>
      <c r="G3251" s="382" t="s">
        <v>12680</v>
      </c>
      <c r="H3251" s="383">
        <v>4.82</v>
      </c>
      <c r="I3251" s="382" t="s">
        <v>12681</v>
      </c>
      <c r="J3251" s="383">
        <v>10.56</v>
      </c>
    </row>
    <row r="3252" spans="1:10" ht="13.5" thickBot="1">
      <c r="A3252" s="382"/>
      <c r="B3252" s="382"/>
      <c r="C3252" s="382"/>
      <c r="D3252" s="382"/>
      <c r="E3252" s="382" t="s">
        <v>12682</v>
      </c>
      <c r="F3252" s="383">
        <v>3.8</v>
      </c>
      <c r="G3252" s="382"/>
      <c r="H3252" s="515" t="s">
        <v>12683</v>
      </c>
      <c r="I3252" s="515"/>
      <c r="J3252" s="383">
        <v>17.28</v>
      </c>
    </row>
    <row r="3253" spans="1:10" ht="0.95" customHeight="1" thickTop="1">
      <c r="A3253" s="384"/>
      <c r="B3253" s="384"/>
      <c r="C3253" s="384"/>
      <c r="D3253" s="384"/>
      <c r="E3253" s="384"/>
      <c r="F3253" s="384"/>
      <c r="G3253" s="384"/>
      <c r="H3253" s="384"/>
      <c r="I3253" s="384"/>
      <c r="J3253" s="384"/>
    </row>
    <row r="3254" spans="1:10" ht="18" customHeight="1">
      <c r="A3254" s="364"/>
      <c r="B3254" s="365" t="s">
        <v>12651</v>
      </c>
      <c r="C3254" s="364" t="s">
        <v>12652</v>
      </c>
      <c r="D3254" s="364" t="s">
        <v>12653</v>
      </c>
      <c r="E3254" s="516" t="s">
        <v>12654</v>
      </c>
      <c r="F3254" s="516"/>
      <c r="G3254" s="366" t="s">
        <v>12655</v>
      </c>
      <c r="H3254" s="365" t="s">
        <v>12656</v>
      </c>
      <c r="I3254" s="365" t="s">
        <v>12657</v>
      </c>
      <c r="J3254" s="365" t="s">
        <v>12658</v>
      </c>
    </row>
    <row r="3255" spans="1:10" ht="24" customHeight="1">
      <c r="A3255" s="367" t="s">
        <v>12659</v>
      </c>
      <c r="B3255" s="368" t="s">
        <v>13289</v>
      </c>
      <c r="C3255" s="367" t="s">
        <v>9</v>
      </c>
      <c r="D3255" s="367" t="s">
        <v>4443</v>
      </c>
      <c r="E3255" s="517" t="s">
        <v>13008</v>
      </c>
      <c r="F3255" s="517"/>
      <c r="G3255" s="369" t="s">
        <v>27</v>
      </c>
      <c r="H3255" s="370">
        <v>1</v>
      </c>
      <c r="I3255" s="371">
        <v>219.67</v>
      </c>
      <c r="J3255" s="371">
        <v>219.67</v>
      </c>
    </row>
    <row r="3256" spans="1:10" ht="24" customHeight="1">
      <c r="A3256" s="372" t="s">
        <v>12662</v>
      </c>
      <c r="B3256" s="373" t="s">
        <v>12805</v>
      </c>
      <c r="C3256" s="372" t="s">
        <v>9</v>
      </c>
      <c r="D3256" s="372" t="s">
        <v>38</v>
      </c>
      <c r="E3256" s="519" t="s">
        <v>12661</v>
      </c>
      <c r="F3256" s="519"/>
      <c r="G3256" s="374" t="s">
        <v>19</v>
      </c>
      <c r="H3256" s="375">
        <v>0.49680000000000002</v>
      </c>
      <c r="I3256" s="376">
        <v>17.66</v>
      </c>
      <c r="J3256" s="376">
        <v>8.77</v>
      </c>
    </row>
    <row r="3257" spans="1:10" ht="24" customHeight="1">
      <c r="A3257" s="372" t="s">
        <v>12662</v>
      </c>
      <c r="B3257" s="373" t="s">
        <v>12771</v>
      </c>
      <c r="C3257" s="372" t="s">
        <v>9</v>
      </c>
      <c r="D3257" s="372" t="s">
        <v>21</v>
      </c>
      <c r="E3257" s="519" t="s">
        <v>12661</v>
      </c>
      <c r="F3257" s="519"/>
      <c r="G3257" s="374" t="s">
        <v>19</v>
      </c>
      <c r="H3257" s="375">
        <v>0.34949999999999998</v>
      </c>
      <c r="I3257" s="376">
        <v>14.02</v>
      </c>
      <c r="J3257" s="376">
        <v>4.8899999999999997</v>
      </c>
    </row>
    <row r="3258" spans="1:10" ht="24" customHeight="1">
      <c r="A3258" s="377" t="s">
        <v>12664</v>
      </c>
      <c r="B3258" s="378" t="s">
        <v>13791</v>
      </c>
      <c r="C3258" s="377" t="s">
        <v>9</v>
      </c>
      <c r="D3258" s="377" t="s">
        <v>13792</v>
      </c>
      <c r="E3258" s="518" t="s">
        <v>12693</v>
      </c>
      <c r="F3258" s="518"/>
      <c r="G3258" s="379" t="s">
        <v>27</v>
      </c>
      <c r="H3258" s="380">
        <v>1</v>
      </c>
      <c r="I3258" s="381">
        <v>165.45</v>
      </c>
      <c r="J3258" s="381">
        <v>165.45</v>
      </c>
    </row>
    <row r="3259" spans="1:10" ht="36" customHeight="1">
      <c r="A3259" s="377" t="s">
        <v>12664</v>
      </c>
      <c r="B3259" s="378" t="s">
        <v>13793</v>
      </c>
      <c r="C3259" s="377" t="s">
        <v>9</v>
      </c>
      <c r="D3259" s="377" t="s">
        <v>13794</v>
      </c>
      <c r="E3259" s="518" t="s">
        <v>12693</v>
      </c>
      <c r="F3259" s="518"/>
      <c r="G3259" s="379" t="s">
        <v>27</v>
      </c>
      <c r="H3259" s="380">
        <v>2</v>
      </c>
      <c r="I3259" s="381">
        <v>14.85</v>
      </c>
      <c r="J3259" s="381">
        <v>29.7</v>
      </c>
    </row>
    <row r="3260" spans="1:10" ht="24" customHeight="1">
      <c r="A3260" s="377" t="s">
        <v>12664</v>
      </c>
      <c r="B3260" s="378" t="s">
        <v>13309</v>
      </c>
      <c r="C3260" s="377" t="s">
        <v>9</v>
      </c>
      <c r="D3260" s="377" t="s">
        <v>13310</v>
      </c>
      <c r="E3260" s="518" t="s">
        <v>12693</v>
      </c>
      <c r="F3260" s="518"/>
      <c r="G3260" s="379" t="s">
        <v>17</v>
      </c>
      <c r="H3260" s="380">
        <v>8.8099999999999998E-2</v>
      </c>
      <c r="I3260" s="381">
        <v>96.46</v>
      </c>
      <c r="J3260" s="381">
        <v>8.49</v>
      </c>
    </row>
    <row r="3261" spans="1:10" ht="24" customHeight="1">
      <c r="A3261" s="377" t="s">
        <v>12664</v>
      </c>
      <c r="B3261" s="378" t="s">
        <v>13795</v>
      </c>
      <c r="C3261" s="377" t="s">
        <v>9</v>
      </c>
      <c r="D3261" s="377" t="s">
        <v>13796</v>
      </c>
      <c r="E3261" s="518" t="s">
        <v>12693</v>
      </c>
      <c r="F3261" s="518"/>
      <c r="G3261" s="379" t="s">
        <v>27</v>
      </c>
      <c r="H3261" s="380">
        <v>1</v>
      </c>
      <c r="I3261" s="381">
        <v>2.37</v>
      </c>
      <c r="J3261" s="381">
        <v>2.37</v>
      </c>
    </row>
    <row r="3262" spans="1:10" ht="25.5">
      <c r="A3262" s="382"/>
      <c r="B3262" s="382"/>
      <c r="C3262" s="382"/>
      <c r="D3262" s="382"/>
      <c r="E3262" s="382" t="s">
        <v>12679</v>
      </c>
      <c r="F3262" s="383">
        <v>5.8133217429099204</v>
      </c>
      <c r="G3262" s="382" t="s">
        <v>12680</v>
      </c>
      <c r="H3262" s="383">
        <v>4.8899999999999997</v>
      </c>
      <c r="I3262" s="382" t="s">
        <v>12681</v>
      </c>
      <c r="J3262" s="383">
        <v>10.7</v>
      </c>
    </row>
    <row r="3263" spans="1:10" ht="13.5" thickBot="1">
      <c r="A3263" s="382"/>
      <c r="B3263" s="382"/>
      <c r="C3263" s="382"/>
      <c r="D3263" s="382"/>
      <c r="E3263" s="382" t="s">
        <v>12682</v>
      </c>
      <c r="F3263" s="383">
        <v>62.03</v>
      </c>
      <c r="G3263" s="382"/>
      <c r="H3263" s="515" t="s">
        <v>12683</v>
      </c>
      <c r="I3263" s="515"/>
      <c r="J3263" s="383">
        <v>281.7</v>
      </c>
    </row>
    <row r="3264" spans="1:10" ht="0.95" customHeight="1" thickTop="1">
      <c r="A3264" s="384"/>
      <c r="B3264" s="384"/>
      <c r="C3264" s="384"/>
      <c r="D3264" s="384"/>
      <c r="E3264" s="384"/>
      <c r="F3264" s="384"/>
      <c r="G3264" s="384"/>
      <c r="H3264" s="384"/>
      <c r="I3264" s="384"/>
      <c r="J3264" s="384"/>
    </row>
    <row r="3265" spans="1:10" ht="18" customHeight="1">
      <c r="A3265" s="364"/>
      <c r="B3265" s="365" t="s">
        <v>12651</v>
      </c>
      <c r="C3265" s="364" t="s">
        <v>12652</v>
      </c>
      <c r="D3265" s="364" t="s">
        <v>12653</v>
      </c>
      <c r="E3265" s="516" t="s">
        <v>12654</v>
      </c>
      <c r="F3265" s="516"/>
      <c r="G3265" s="366" t="s">
        <v>12655</v>
      </c>
      <c r="H3265" s="365" t="s">
        <v>12656</v>
      </c>
      <c r="I3265" s="365" t="s">
        <v>12657</v>
      </c>
      <c r="J3265" s="365" t="s">
        <v>12658</v>
      </c>
    </row>
    <row r="3266" spans="1:10" ht="36" customHeight="1">
      <c r="A3266" s="367" t="s">
        <v>12659</v>
      </c>
      <c r="B3266" s="368" t="s">
        <v>13302</v>
      </c>
      <c r="C3266" s="367" t="s">
        <v>9</v>
      </c>
      <c r="D3266" s="367" t="s">
        <v>4444</v>
      </c>
      <c r="E3266" s="517" t="s">
        <v>13008</v>
      </c>
      <c r="F3266" s="517"/>
      <c r="G3266" s="369" t="s">
        <v>27</v>
      </c>
      <c r="H3266" s="370">
        <v>1</v>
      </c>
      <c r="I3266" s="371">
        <v>589.24</v>
      </c>
      <c r="J3266" s="371">
        <v>589.24</v>
      </c>
    </row>
    <row r="3267" spans="1:10" ht="24" customHeight="1">
      <c r="A3267" s="372" t="s">
        <v>12662</v>
      </c>
      <c r="B3267" s="373" t="s">
        <v>12805</v>
      </c>
      <c r="C3267" s="372" t="s">
        <v>9</v>
      </c>
      <c r="D3267" s="372" t="s">
        <v>38</v>
      </c>
      <c r="E3267" s="519" t="s">
        <v>12661</v>
      </c>
      <c r="F3267" s="519"/>
      <c r="G3267" s="374" t="s">
        <v>19</v>
      </c>
      <c r="H3267" s="375">
        <v>1.1539999999999999</v>
      </c>
      <c r="I3267" s="376">
        <v>17.66</v>
      </c>
      <c r="J3267" s="376">
        <v>20.37</v>
      </c>
    </row>
    <row r="3268" spans="1:10" ht="24" customHeight="1">
      <c r="A3268" s="372" t="s">
        <v>12662</v>
      </c>
      <c r="B3268" s="373" t="s">
        <v>12771</v>
      </c>
      <c r="C3268" s="372" t="s">
        <v>9</v>
      </c>
      <c r="D3268" s="372" t="s">
        <v>21</v>
      </c>
      <c r="E3268" s="519" t="s">
        <v>12661</v>
      </c>
      <c r="F3268" s="519"/>
      <c r="G3268" s="374" t="s">
        <v>19</v>
      </c>
      <c r="H3268" s="375">
        <v>0.55649999999999999</v>
      </c>
      <c r="I3268" s="376">
        <v>14.02</v>
      </c>
      <c r="J3268" s="376">
        <v>7.8</v>
      </c>
    </row>
    <row r="3269" spans="1:10" ht="24" customHeight="1">
      <c r="A3269" s="377" t="s">
        <v>12664</v>
      </c>
      <c r="B3269" s="378" t="s">
        <v>13797</v>
      </c>
      <c r="C3269" s="377" t="s">
        <v>9</v>
      </c>
      <c r="D3269" s="377" t="s">
        <v>13798</v>
      </c>
      <c r="E3269" s="518" t="s">
        <v>12693</v>
      </c>
      <c r="F3269" s="518"/>
      <c r="G3269" s="379" t="s">
        <v>27</v>
      </c>
      <c r="H3269" s="380">
        <v>1</v>
      </c>
      <c r="I3269" s="381">
        <v>520.51</v>
      </c>
      <c r="J3269" s="381">
        <v>520.51</v>
      </c>
    </row>
    <row r="3270" spans="1:10" ht="36" customHeight="1">
      <c r="A3270" s="377" t="s">
        <v>12664</v>
      </c>
      <c r="B3270" s="378" t="s">
        <v>13793</v>
      </c>
      <c r="C3270" s="377" t="s">
        <v>9</v>
      </c>
      <c r="D3270" s="377" t="s">
        <v>13794</v>
      </c>
      <c r="E3270" s="518" t="s">
        <v>12693</v>
      </c>
      <c r="F3270" s="518"/>
      <c r="G3270" s="379" t="s">
        <v>27</v>
      </c>
      <c r="H3270" s="380">
        <v>2</v>
      </c>
      <c r="I3270" s="381">
        <v>14.85</v>
      </c>
      <c r="J3270" s="381">
        <v>29.7</v>
      </c>
    </row>
    <row r="3271" spans="1:10" ht="24" customHeight="1">
      <c r="A3271" s="377" t="s">
        <v>12664</v>
      </c>
      <c r="B3271" s="378" t="s">
        <v>13309</v>
      </c>
      <c r="C3271" s="377" t="s">
        <v>9</v>
      </c>
      <c r="D3271" s="377" t="s">
        <v>13310</v>
      </c>
      <c r="E3271" s="518" t="s">
        <v>12693</v>
      </c>
      <c r="F3271" s="518"/>
      <c r="G3271" s="379" t="s">
        <v>17</v>
      </c>
      <c r="H3271" s="380">
        <v>8.8099999999999998E-2</v>
      </c>
      <c r="I3271" s="381">
        <v>96.46</v>
      </c>
      <c r="J3271" s="381">
        <v>8.49</v>
      </c>
    </row>
    <row r="3272" spans="1:10" ht="24" customHeight="1">
      <c r="A3272" s="377" t="s">
        <v>12664</v>
      </c>
      <c r="B3272" s="378" t="s">
        <v>13795</v>
      </c>
      <c r="C3272" s="377" t="s">
        <v>9</v>
      </c>
      <c r="D3272" s="377" t="s">
        <v>13796</v>
      </c>
      <c r="E3272" s="518" t="s">
        <v>12693</v>
      </c>
      <c r="F3272" s="518"/>
      <c r="G3272" s="379" t="s">
        <v>27</v>
      </c>
      <c r="H3272" s="380">
        <v>1</v>
      </c>
      <c r="I3272" s="381">
        <v>2.37</v>
      </c>
      <c r="J3272" s="381">
        <v>2.37</v>
      </c>
    </row>
    <row r="3273" spans="1:10" ht="25.5">
      <c r="A3273" s="382"/>
      <c r="B3273" s="382"/>
      <c r="C3273" s="382"/>
      <c r="D3273" s="382"/>
      <c r="E3273" s="382" t="s">
        <v>12679</v>
      </c>
      <c r="F3273" s="383">
        <v>12.083016407693144</v>
      </c>
      <c r="G3273" s="382" t="s">
        <v>12680</v>
      </c>
      <c r="H3273" s="383">
        <v>10.16</v>
      </c>
      <c r="I3273" s="382" t="s">
        <v>12681</v>
      </c>
      <c r="J3273" s="383">
        <v>22.24</v>
      </c>
    </row>
    <row r="3274" spans="1:10" ht="13.5" thickBot="1">
      <c r="A3274" s="382"/>
      <c r="B3274" s="382"/>
      <c r="C3274" s="382"/>
      <c r="D3274" s="382"/>
      <c r="E3274" s="382" t="s">
        <v>12682</v>
      </c>
      <c r="F3274" s="383">
        <v>166.4</v>
      </c>
      <c r="G3274" s="382"/>
      <c r="H3274" s="515" t="s">
        <v>12683</v>
      </c>
      <c r="I3274" s="515"/>
      <c r="J3274" s="383">
        <v>755.64</v>
      </c>
    </row>
    <row r="3275" spans="1:10" ht="0.95" customHeight="1" thickTop="1">
      <c r="A3275" s="384"/>
      <c r="B3275" s="384"/>
      <c r="C3275" s="384"/>
      <c r="D3275" s="384"/>
      <c r="E3275" s="384"/>
      <c r="F3275" s="384"/>
      <c r="G3275" s="384"/>
      <c r="H3275" s="384"/>
      <c r="I3275" s="384"/>
      <c r="J3275" s="384"/>
    </row>
    <row r="3276" spans="1:10" ht="18" customHeight="1">
      <c r="A3276" s="364"/>
      <c r="B3276" s="365" t="s">
        <v>12651</v>
      </c>
      <c r="C3276" s="364" t="s">
        <v>12652</v>
      </c>
      <c r="D3276" s="364" t="s">
        <v>12653</v>
      </c>
      <c r="E3276" s="516" t="s">
        <v>12654</v>
      </c>
      <c r="F3276" s="516"/>
      <c r="G3276" s="366" t="s">
        <v>12655</v>
      </c>
      <c r="H3276" s="365" t="s">
        <v>12656</v>
      </c>
      <c r="I3276" s="365" t="s">
        <v>12657</v>
      </c>
      <c r="J3276" s="365" t="s">
        <v>12658</v>
      </c>
    </row>
    <row r="3277" spans="1:10" ht="36" customHeight="1">
      <c r="A3277" s="367" t="s">
        <v>12659</v>
      </c>
      <c r="B3277" s="368" t="s">
        <v>13586</v>
      </c>
      <c r="C3277" s="367" t="s">
        <v>9</v>
      </c>
      <c r="D3277" s="367" t="s">
        <v>1702</v>
      </c>
      <c r="E3277" s="517" t="s">
        <v>12730</v>
      </c>
      <c r="F3277" s="517"/>
      <c r="G3277" s="369" t="s">
        <v>47</v>
      </c>
      <c r="H3277" s="370">
        <v>1</v>
      </c>
      <c r="I3277" s="371">
        <v>0.42</v>
      </c>
      <c r="J3277" s="371">
        <v>0.42</v>
      </c>
    </row>
    <row r="3278" spans="1:10" ht="36" customHeight="1">
      <c r="A3278" s="372" t="s">
        <v>12662</v>
      </c>
      <c r="B3278" s="373" t="s">
        <v>13799</v>
      </c>
      <c r="C3278" s="372" t="s">
        <v>9</v>
      </c>
      <c r="D3278" s="372" t="s">
        <v>1698</v>
      </c>
      <c r="E3278" s="519" t="s">
        <v>12730</v>
      </c>
      <c r="F3278" s="519"/>
      <c r="G3278" s="374" t="s">
        <v>19</v>
      </c>
      <c r="H3278" s="375">
        <v>1</v>
      </c>
      <c r="I3278" s="376">
        <v>0.04</v>
      </c>
      <c r="J3278" s="376">
        <v>0.04</v>
      </c>
    </row>
    <row r="3279" spans="1:10" ht="36" customHeight="1">
      <c r="A3279" s="372" t="s">
        <v>12662</v>
      </c>
      <c r="B3279" s="373" t="s">
        <v>13800</v>
      </c>
      <c r="C3279" s="372" t="s">
        <v>9</v>
      </c>
      <c r="D3279" s="372" t="s">
        <v>1697</v>
      </c>
      <c r="E3279" s="519" t="s">
        <v>12730</v>
      </c>
      <c r="F3279" s="519"/>
      <c r="G3279" s="374" t="s">
        <v>19</v>
      </c>
      <c r="H3279" s="375">
        <v>1</v>
      </c>
      <c r="I3279" s="376">
        <v>0.38</v>
      </c>
      <c r="J3279" s="376">
        <v>0.38</v>
      </c>
    </row>
    <row r="3280" spans="1:10" ht="25.5">
      <c r="A3280" s="382"/>
      <c r="B3280" s="382"/>
      <c r="C3280" s="382"/>
      <c r="D3280" s="382"/>
      <c r="E3280" s="382" t="s">
        <v>12679</v>
      </c>
      <c r="F3280" s="383">
        <v>0</v>
      </c>
      <c r="G3280" s="382" t="s">
        <v>12680</v>
      </c>
      <c r="H3280" s="383">
        <v>0</v>
      </c>
      <c r="I3280" s="382" t="s">
        <v>12681</v>
      </c>
      <c r="J3280" s="383">
        <v>0</v>
      </c>
    </row>
    <row r="3281" spans="1:10" ht="13.5" thickBot="1">
      <c r="A3281" s="382"/>
      <c r="B3281" s="382"/>
      <c r="C3281" s="382"/>
      <c r="D3281" s="382"/>
      <c r="E3281" s="382" t="s">
        <v>12682</v>
      </c>
      <c r="F3281" s="383">
        <v>0.11</v>
      </c>
      <c r="G3281" s="382"/>
      <c r="H3281" s="515" t="s">
        <v>12683</v>
      </c>
      <c r="I3281" s="515"/>
      <c r="J3281" s="383">
        <v>0.53</v>
      </c>
    </row>
    <row r="3282" spans="1:10" ht="0.95" customHeight="1" thickTop="1">
      <c r="A3282" s="384"/>
      <c r="B3282" s="384"/>
      <c r="C3282" s="384"/>
      <c r="D3282" s="384"/>
      <c r="E3282" s="384"/>
      <c r="F3282" s="384"/>
      <c r="G3282" s="384"/>
      <c r="H3282" s="384"/>
      <c r="I3282" s="384"/>
      <c r="J3282" s="384"/>
    </row>
    <row r="3283" spans="1:10" ht="18" customHeight="1">
      <c r="A3283" s="364"/>
      <c r="B3283" s="365" t="s">
        <v>12651</v>
      </c>
      <c r="C3283" s="364" t="s">
        <v>12652</v>
      </c>
      <c r="D3283" s="364" t="s">
        <v>12653</v>
      </c>
      <c r="E3283" s="516" t="s">
        <v>12654</v>
      </c>
      <c r="F3283" s="516"/>
      <c r="G3283" s="366" t="s">
        <v>12655</v>
      </c>
      <c r="H3283" s="365" t="s">
        <v>12656</v>
      </c>
      <c r="I3283" s="365" t="s">
        <v>12657</v>
      </c>
      <c r="J3283" s="365" t="s">
        <v>12658</v>
      </c>
    </row>
    <row r="3284" spans="1:10" ht="36" customHeight="1">
      <c r="A3284" s="367" t="s">
        <v>12659</v>
      </c>
      <c r="B3284" s="368" t="s">
        <v>13585</v>
      </c>
      <c r="C3284" s="367" t="s">
        <v>9</v>
      </c>
      <c r="D3284" s="367" t="s">
        <v>1701</v>
      </c>
      <c r="E3284" s="517" t="s">
        <v>12730</v>
      </c>
      <c r="F3284" s="517"/>
      <c r="G3284" s="369" t="s">
        <v>32</v>
      </c>
      <c r="H3284" s="370">
        <v>1</v>
      </c>
      <c r="I3284" s="371">
        <v>1.77</v>
      </c>
      <c r="J3284" s="371">
        <v>1.77</v>
      </c>
    </row>
    <row r="3285" spans="1:10" ht="36" customHeight="1">
      <c r="A3285" s="372" t="s">
        <v>12662</v>
      </c>
      <c r="B3285" s="373" t="s">
        <v>13799</v>
      </c>
      <c r="C3285" s="372" t="s">
        <v>9</v>
      </c>
      <c r="D3285" s="372" t="s">
        <v>1698</v>
      </c>
      <c r="E3285" s="519" t="s">
        <v>12730</v>
      </c>
      <c r="F3285" s="519"/>
      <c r="G3285" s="374" t="s">
        <v>19</v>
      </c>
      <c r="H3285" s="375">
        <v>1</v>
      </c>
      <c r="I3285" s="376">
        <v>0.04</v>
      </c>
      <c r="J3285" s="376">
        <v>0.04</v>
      </c>
    </row>
    <row r="3286" spans="1:10" ht="36" customHeight="1">
      <c r="A3286" s="372" t="s">
        <v>12662</v>
      </c>
      <c r="B3286" s="373" t="s">
        <v>13801</v>
      </c>
      <c r="C3286" s="372" t="s">
        <v>9</v>
      </c>
      <c r="D3286" s="372" t="s">
        <v>1699</v>
      </c>
      <c r="E3286" s="519" t="s">
        <v>12730</v>
      </c>
      <c r="F3286" s="519"/>
      <c r="G3286" s="374" t="s">
        <v>19</v>
      </c>
      <c r="H3286" s="375">
        <v>1</v>
      </c>
      <c r="I3286" s="376">
        <v>0.3</v>
      </c>
      <c r="J3286" s="376">
        <v>0.3</v>
      </c>
    </row>
    <row r="3287" spans="1:10" ht="36" customHeight="1">
      <c r="A3287" s="372" t="s">
        <v>12662</v>
      </c>
      <c r="B3287" s="373" t="s">
        <v>13800</v>
      </c>
      <c r="C3287" s="372" t="s">
        <v>9</v>
      </c>
      <c r="D3287" s="372" t="s">
        <v>1697</v>
      </c>
      <c r="E3287" s="519" t="s">
        <v>12730</v>
      </c>
      <c r="F3287" s="519"/>
      <c r="G3287" s="374" t="s">
        <v>19</v>
      </c>
      <c r="H3287" s="375">
        <v>1</v>
      </c>
      <c r="I3287" s="376">
        <v>0.38</v>
      </c>
      <c r="J3287" s="376">
        <v>0.38</v>
      </c>
    </row>
    <row r="3288" spans="1:10" ht="36" customHeight="1">
      <c r="A3288" s="372" t="s">
        <v>12662</v>
      </c>
      <c r="B3288" s="373" t="s">
        <v>13802</v>
      </c>
      <c r="C3288" s="372" t="s">
        <v>9</v>
      </c>
      <c r="D3288" s="372" t="s">
        <v>1700</v>
      </c>
      <c r="E3288" s="519" t="s">
        <v>12730</v>
      </c>
      <c r="F3288" s="519"/>
      <c r="G3288" s="374" t="s">
        <v>19</v>
      </c>
      <c r="H3288" s="375">
        <v>1</v>
      </c>
      <c r="I3288" s="376">
        <v>1.05</v>
      </c>
      <c r="J3288" s="376">
        <v>1.05</v>
      </c>
    </row>
    <row r="3289" spans="1:10" ht="25.5">
      <c r="A3289" s="382"/>
      <c r="B3289" s="382"/>
      <c r="C3289" s="382"/>
      <c r="D3289" s="382"/>
      <c r="E3289" s="382" t="s">
        <v>12679</v>
      </c>
      <c r="F3289" s="383">
        <v>0</v>
      </c>
      <c r="G3289" s="382" t="s">
        <v>12680</v>
      </c>
      <c r="H3289" s="383">
        <v>0</v>
      </c>
      <c r="I3289" s="382" t="s">
        <v>12681</v>
      </c>
      <c r="J3289" s="383">
        <v>0</v>
      </c>
    </row>
    <row r="3290" spans="1:10" ht="13.5" thickBot="1">
      <c r="A3290" s="382"/>
      <c r="B3290" s="382"/>
      <c r="C3290" s="382"/>
      <c r="D3290" s="382"/>
      <c r="E3290" s="382" t="s">
        <v>12682</v>
      </c>
      <c r="F3290" s="383">
        <v>0.49</v>
      </c>
      <c r="G3290" s="382"/>
      <c r="H3290" s="515" t="s">
        <v>12683</v>
      </c>
      <c r="I3290" s="515"/>
      <c r="J3290" s="383">
        <v>2.2599999999999998</v>
      </c>
    </row>
    <row r="3291" spans="1:10" ht="0.95" customHeight="1" thickTop="1">
      <c r="A3291" s="384"/>
      <c r="B3291" s="384"/>
      <c r="C3291" s="384"/>
      <c r="D3291" s="384"/>
      <c r="E3291" s="384"/>
      <c r="F3291" s="384"/>
      <c r="G3291" s="384"/>
      <c r="H3291" s="384"/>
      <c r="I3291" s="384"/>
      <c r="J3291" s="384"/>
    </row>
    <row r="3292" spans="1:10" ht="18" customHeight="1">
      <c r="A3292" s="364"/>
      <c r="B3292" s="365" t="s">
        <v>12651</v>
      </c>
      <c r="C3292" s="364" t="s">
        <v>12652</v>
      </c>
      <c r="D3292" s="364" t="s">
        <v>12653</v>
      </c>
      <c r="E3292" s="516" t="s">
        <v>12654</v>
      </c>
      <c r="F3292" s="516"/>
      <c r="G3292" s="366" t="s">
        <v>12655</v>
      </c>
      <c r="H3292" s="365" t="s">
        <v>12656</v>
      </c>
      <c r="I3292" s="365" t="s">
        <v>12657</v>
      </c>
      <c r="J3292" s="365" t="s">
        <v>12658</v>
      </c>
    </row>
    <row r="3293" spans="1:10" ht="36" customHeight="1">
      <c r="A3293" s="367" t="s">
        <v>12659</v>
      </c>
      <c r="B3293" s="368" t="s">
        <v>13800</v>
      </c>
      <c r="C3293" s="367" t="s">
        <v>9</v>
      </c>
      <c r="D3293" s="367" t="s">
        <v>1697</v>
      </c>
      <c r="E3293" s="517" t="s">
        <v>12730</v>
      </c>
      <c r="F3293" s="517"/>
      <c r="G3293" s="369" t="s">
        <v>19</v>
      </c>
      <c r="H3293" s="370">
        <v>1</v>
      </c>
      <c r="I3293" s="371">
        <v>0.38</v>
      </c>
      <c r="J3293" s="371">
        <v>0.38</v>
      </c>
    </row>
    <row r="3294" spans="1:10" ht="24" customHeight="1">
      <c r="A3294" s="377" t="s">
        <v>12664</v>
      </c>
      <c r="B3294" s="378" t="s">
        <v>13803</v>
      </c>
      <c r="C3294" s="377" t="s">
        <v>9</v>
      </c>
      <c r="D3294" s="377" t="s">
        <v>13804</v>
      </c>
      <c r="E3294" s="518" t="s">
        <v>12667</v>
      </c>
      <c r="F3294" s="518"/>
      <c r="G3294" s="379" t="s">
        <v>27</v>
      </c>
      <c r="H3294" s="380">
        <v>1.2799999999999999E-4</v>
      </c>
      <c r="I3294" s="381">
        <v>3023.18</v>
      </c>
      <c r="J3294" s="381">
        <v>0.38</v>
      </c>
    </row>
    <row r="3295" spans="1:10" ht="25.5">
      <c r="A3295" s="382"/>
      <c r="B3295" s="382"/>
      <c r="C3295" s="382"/>
      <c r="D3295" s="382"/>
      <c r="E3295" s="382" t="s">
        <v>12679</v>
      </c>
      <c r="F3295" s="383">
        <v>0</v>
      </c>
      <c r="G3295" s="382" t="s">
        <v>12680</v>
      </c>
      <c r="H3295" s="383">
        <v>0</v>
      </c>
      <c r="I3295" s="382" t="s">
        <v>12681</v>
      </c>
      <c r="J3295" s="383">
        <v>0</v>
      </c>
    </row>
    <row r="3296" spans="1:10" ht="13.5" thickBot="1">
      <c r="A3296" s="382"/>
      <c r="B3296" s="382"/>
      <c r="C3296" s="382"/>
      <c r="D3296" s="382"/>
      <c r="E3296" s="382" t="s">
        <v>12682</v>
      </c>
      <c r="F3296" s="383">
        <v>0.1</v>
      </c>
      <c r="G3296" s="382"/>
      <c r="H3296" s="515" t="s">
        <v>12683</v>
      </c>
      <c r="I3296" s="515"/>
      <c r="J3296" s="383">
        <v>0.48</v>
      </c>
    </row>
    <row r="3297" spans="1:10" ht="0.95" customHeight="1" thickTop="1">
      <c r="A3297" s="384"/>
      <c r="B3297" s="384"/>
      <c r="C3297" s="384"/>
      <c r="D3297" s="384"/>
      <c r="E3297" s="384"/>
      <c r="F3297" s="384"/>
      <c r="G3297" s="384"/>
      <c r="H3297" s="384"/>
      <c r="I3297" s="384"/>
      <c r="J3297" s="384"/>
    </row>
    <row r="3298" spans="1:10" ht="18" customHeight="1">
      <c r="A3298" s="364"/>
      <c r="B3298" s="365" t="s">
        <v>12651</v>
      </c>
      <c r="C3298" s="364" t="s">
        <v>12652</v>
      </c>
      <c r="D3298" s="364" t="s">
        <v>12653</v>
      </c>
      <c r="E3298" s="516" t="s">
        <v>12654</v>
      </c>
      <c r="F3298" s="516"/>
      <c r="G3298" s="366" t="s">
        <v>12655</v>
      </c>
      <c r="H3298" s="365" t="s">
        <v>12656</v>
      </c>
      <c r="I3298" s="365" t="s">
        <v>12657</v>
      </c>
      <c r="J3298" s="365" t="s">
        <v>12658</v>
      </c>
    </row>
    <row r="3299" spans="1:10" ht="36" customHeight="1">
      <c r="A3299" s="367" t="s">
        <v>12659</v>
      </c>
      <c r="B3299" s="368" t="s">
        <v>13799</v>
      </c>
      <c r="C3299" s="367" t="s">
        <v>9</v>
      </c>
      <c r="D3299" s="367" t="s">
        <v>1698</v>
      </c>
      <c r="E3299" s="517" t="s">
        <v>12730</v>
      </c>
      <c r="F3299" s="517"/>
      <c r="G3299" s="369" t="s">
        <v>19</v>
      </c>
      <c r="H3299" s="370">
        <v>1</v>
      </c>
      <c r="I3299" s="371">
        <v>0.04</v>
      </c>
      <c r="J3299" s="371">
        <v>0.04</v>
      </c>
    </row>
    <row r="3300" spans="1:10" ht="24" customHeight="1">
      <c r="A3300" s="377" t="s">
        <v>12664</v>
      </c>
      <c r="B3300" s="378" t="s">
        <v>13803</v>
      </c>
      <c r="C3300" s="377" t="s">
        <v>9</v>
      </c>
      <c r="D3300" s="377" t="s">
        <v>13804</v>
      </c>
      <c r="E3300" s="518" t="s">
        <v>12667</v>
      </c>
      <c r="F3300" s="518"/>
      <c r="G3300" s="379" t="s">
        <v>27</v>
      </c>
      <c r="H3300" s="380">
        <v>1.5099999999999999E-5</v>
      </c>
      <c r="I3300" s="381">
        <v>3023.18</v>
      </c>
      <c r="J3300" s="381">
        <v>0.04</v>
      </c>
    </row>
    <row r="3301" spans="1:10" ht="25.5">
      <c r="A3301" s="382"/>
      <c r="B3301" s="382"/>
      <c r="C3301" s="382"/>
      <c r="D3301" s="382"/>
      <c r="E3301" s="382" t="s">
        <v>12679</v>
      </c>
      <c r="F3301" s="383">
        <v>0</v>
      </c>
      <c r="G3301" s="382" t="s">
        <v>12680</v>
      </c>
      <c r="H3301" s="383">
        <v>0</v>
      </c>
      <c r="I3301" s="382" t="s">
        <v>12681</v>
      </c>
      <c r="J3301" s="383">
        <v>0</v>
      </c>
    </row>
    <row r="3302" spans="1:10" ht="13.5" thickBot="1">
      <c r="A3302" s="382"/>
      <c r="B3302" s="382"/>
      <c r="C3302" s="382"/>
      <c r="D3302" s="382"/>
      <c r="E3302" s="382" t="s">
        <v>12682</v>
      </c>
      <c r="F3302" s="383">
        <v>0.01</v>
      </c>
      <c r="G3302" s="382"/>
      <c r="H3302" s="515" t="s">
        <v>12683</v>
      </c>
      <c r="I3302" s="515"/>
      <c r="J3302" s="383">
        <v>0.05</v>
      </c>
    </row>
    <row r="3303" spans="1:10" ht="0.95" customHeight="1" thickTop="1">
      <c r="A3303" s="384"/>
      <c r="B3303" s="384"/>
      <c r="C3303" s="384"/>
      <c r="D3303" s="384"/>
      <c r="E3303" s="384"/>
      <c r="F3303" s="384"/>
      <c r="G3303" s="384"/>
      <c r="H3303" s="384"/>
      <c r="I3303" s="384"/>
      <c r="J3303" s="384"/>
    </row>
    <row r="3304" spans="1:10" ht="18" customHeight="1">
      <c r="A3304" s="364"/>
      <c r="B3304" s="365" t="s">
        <v>12651</v>
      </c>
      <c r="C3304" s="364" t="s">
        <v>12652</v>
      </c>
      <c r="D3304" s="364" t="s">
        <v>12653</v>
      </c>
      <c r="E3304" s="516" t="s">
        <v>12654</v>
      </c>
      <c r="F3304" s="516"/>
      <c r="G3304" s="366" t="s">
        <v>12655</v>
      </c>
      <c r="H3304" s="365" t="s">
        <v>12656</v>
      </c>
      <c r="I3304" s="365" t="s">
        <v>12657</v>
      </c>
      <c r="J3304" s="365" t="s">
        <v>12658</v>
      </c>
    </row>
    <row r="3305" spans="1:10" ht="36" customHeight="1">
      <c r="A3305" s="367" t="s">
        <v>12659</v>
      </c>
      <c r="B3305" s="368" t="s">
        <v>13801</v>
      </c>
      <c r="C3305" s="367" t="s">
        <v>9</v>
      </c>
      <c r="D3305" s="367" t="s">
        <v>1699</v>
      </c>
      <c r="E3305" s="517" t="s">
        <v>12730</v>
      </c>
      <c r="F3305" s="517"/>
      <c r="G3305" s="369" t="s">
        <v>19</v>
      </c>
      <c r="H3305" s="370">
        <v>1</v>
      </c>
      <c r="I3305" s="371">
        <v>0.3</v>
      </c>
      <c r="J3305" s="371">
        <v>0.3</v>
      </c>
    </row>
    <row r="3306" spans="1:10" ht="24" customHeight="1">
      <c r="A3306" s="377" t="s">
        <v>12664</v>
      </c>
      <c r="B3306" s="378" t="s">
        <v>13803</v>
      </c>
      <c r="C3306" s="377" t="s">
        <v>9</v>
      </c>
      <c r="D3306" s="377" t="s">
        <v>13804</v>
      </c>
      <c r="E3306" s="518" t="s">
        <v>12667</v>
      </c>
      <c r="F3306" s="518"/>
      <c r="G3306" s="379" t="s">
        <v>27</v>
      </c>
      <c r="H3306" s="380">
        <v>1E-4</v>
      </c>
      <c r="I3306" s="381">
        <v>3023.18</v>
      </c>
      <c r="J3306" s="381">
        <v>0.3</v>
      </c>
    </row>
    <row r="3307" spans="1:10" ht="25.5">
      <c r="A3307" s="382"/>
      <c r="B3307" s="382"/>
      <c r="C3307" s="382"/>
      <c r="D3307" s="382"/>
      <c r="E3307" s="382" t="s">
        <v>12679</v>
      </c>
      <c r="F3307" s="383">
        <v>0</v>
      </c>
      <c r="G3307" s="382" t="s">
        <v>12680</v>
      </c>
      <c r="H3307" s="383">
        <v>0</v>
      </c>
      <c r="I3307" s="382" t="s">
        <v>12681</v>
      </c>
      <c r="J3307" s="383">
        <v>0</v>
      </c>
    </row>
    <row r="3308" spans="1:10" ht="13.5" thickBot="1">
      <c r="A3308" s="382"/>
      <c r="B3308" s="382"/>
      <c r="C3308" s="382"/>
      <c r="D3308" s="382"/>
      <c r="E3308" s="382" t="s">
        <v>12682</v>
      </c>
      <c r="F3308" s="383">
        <v>0.08</v>
      </c>
      <c r="G3308" s="382"/>
      <c r="H3308" s="515" t="s">
        <v>12683</v>
      </c>
      <c r="I3308" s="515"/>
      <c r="J3308" s="383">
        <v>0.38</v>
      </c>
    </row>
    <row r="3309" spans="1:10" ht="0.95" customHeight="1" thickTop="1">
      <c r="A3309" s="384"/>
      <c r="B3309" s="384"/>
      <c r="C3309" s="384"/>
      <c r="D3309" s="384"/>
      <c r="E3309" s="384"/>
      <c r="F3309" s="384"/>
      <c r="G3309" s="384"/>
      <c r="H3309" s="384"/>
      <c r="I3309" s="384"/>
      <c r="J3309" s="384"/>
    </row>
    <row r="3310" spans="1:10" ht="18" customHeight="1">
      <c r="A3310" s="364"/>
      <c r="B3310" s="365" t="s">
        <v>12651</v>
      </c>
      <c r="C3310" s="364" t="s">
        <v>12652</v>
      </c>
      <c r="D3310" s="364" t="s">
        <v>12653</v>
      </c>
      <c r="E3310" s="516" t="s">
        <v>12654</v>
      </c>
      <c r="F3310" s="516"/>
      <c r="G3310" s="366" t="s">
        <v>12655</v>
      </c>
      <c r="H3310" s="365" t="s">
        <v>12656</v>
      </c>
      <c r="I3310" s="365" t="s">
        <v>12657</v>
      </c>
      <c r="J3310" s="365" t="s">
        <v>12658</v>
      </c>
    </row>
    <row r="3311" spans="1:10" ht="36" customHeight="1">
      <c r="A3311" s="367" t="s">
        <v>12659</v>
      </c>
      <c r="B3311" s="368" t="s">
        <v>13802</v>
      </c>
      <c r="C3311" s="367" t="s">
        <v>9</v>
      </c>
      <c r="D3311" s="367" t="s">
        <v>1700</v>
      </c>
      <c r="E3311" s="517" t="s">
        <v>12730</v>
      </c>
      <c r="F3311" s="517"/>
      <c r="G3311" s="369" t="s">
        <v>19</v>
      </c>
      <c r="H3311" s="370">
        <v>1</v>
      </c>
      <c r="I3311" s="371">
        <v>1.05</v>
      </c>
      <c r="J3311" s="371">
        <v>1.05</v>
      </c>
    </row>
    <row r="3312" spans="1:10" ht="24" customHeight="1">
      <c r="A3312" s="377" t="s">
        <v>12664</v>
      </c>
      <c r="B3312" s="378" t="s">
        <v>13522</v>
      </c>
      <c r="C3312" s="377" t="s">
        <v>9</v>
      </c>
      <c r="D3312" s="377" t="s">
        <v>13523</v>
      </c>
      <c r="E3312" s="518" t="s">
        <v>12693</v>
      </c>
      <c r="F3312" s="518"/>
      <c r="G3312" s="379" t="s">
        <v>13524</v>
      </c>
      <c r="H3312" s="380">
        <v>1.25</v>
      </c>
      <c r="I3312" s="381">
        <v>0.84</v>
      </c>
      <c r="J3312" s="381">
        <v>1.05</v>
      </c>
    </row>
    <row r="3313" spans="1:10" ht="25.5">
      <c r="A3313" s="382"/>
      <c r="B3313" s="382"/>
      <c r="C3313" s="382"/>
      <c r="D3313" s="382"/>
      <c r="E3313" s="382" t="s">
        <v>12679</v>
      </c>
      <c r="F3313" s="383">
        <v>0</v>
      </c>
      <c r="G3313" s="382" t="s">
        <v>12680</v>
      </c>
      <c r="H3313" s="383">
        <v>0</v>
      </c>
      <c r="I3313" s="382" t="s">
        <v>12681</v>
      </c>
      <c r="J3313" s="383">
        <v>0</v>
      </c>
    </row>
    <row r="3314" spans="1:10" ht="13.5" thickBot="1">
      <c r="A3314" s="382"/>
      <c r="B3314" s="382"/>
      <c r="C3314" s="382"/>
      <c r="D3314" s="382"/>
      <c r="E3314" s="382" t="s">
        <v>12682</v>
      </c>
      <c r="F3314" s="383">
        <v>0.28999999999999998</v>
      </c>
      <c r="G3314" s="382"/>
      <c r="H3314" s="515" t="s">
        <v>12683</v>
      </c>
      <c r="I3314" s="515"/>
      <c r="J3314" s="383">
        <v>1.34</v>
      </c>
    </row>
    <row r="3315" spans="1:10" ht="0.95" customHeight="1" thickTop="1">
      <c r="A3315" s="384"/>
      <c r="B3315" s="384"/>
      <c r="C3315" s="384"/>
      <c r="D3315" s="384"/>
      <c r="E3315" s="384"/>
      <c r="F3315" s="384"/>
      <c r="G3315" s="384"/>
      <c r="H3315" s="384"/>
      <c r="I3315" s="384"/>
      <c r="J3315" s="384"/>
    </row>
    <row r="3316" spans="1:10">
      <c r="A3316" s="385"/>
      <c r="B3316" s="385"/>
      <c r="C3316" s="385"/>
      <c r="D3316" s="385"/>
      <c r="E3316" s="385"/>
      <c r="F3316" s="385"/>
      <c r="G3316" s="385"/>
      <c r="H3316" s="385"/>
      <c r="I3316" s="385"/>
      <c r="J3316" s="385"/>
    </row>
  </sheetData>
  <mergeCells count="2581">
    <mergeCell ref="C1:D1"/>
    <mergeCell ref="E1:F1"/>
    <mergeCell ref="G1:H1"/>
    <mergeCell ref="I1:J1"/>
    <mergeCell ref="C2:D2"/>
    <mergeCell ref="E2:F2"/>
    <mergeCell ref="G2:H2"/>
    <mergeCell ref="I2:J2"/>
    <mergeCell ref="E17:F17"/>
    <mergeCell ref="E18:F18"/>
    <mergeCell ref="E19:F19"/>
    <mergeCell ref="E20:F20"/>
    <mergeCell ref="E21:F21"/>
    <mergeCell ref="E22:F22"/>
    <mergeCell ref="E9:F9"/>
    <mergeCell ref="E10:F10"/>
    <mergeCell ref="E11:F11"/>
    <mergeCell ref="E12:F12"/>
    <mergeCell ref="H14:I14"/>
    <mergeCell ref="E16:F16"/>
    <mergeCell ref="A3:J3"/>
    <mergeCell ref="A4:J4"/>
    <mergeCell ref="E5:F5"/>
    <mergeCell ref="E6:F6"/>
    <mergeCell ref="E7:F7"/>
    <mergeCell ref="E8:F8"/>
    <mergeCell ref="H38:I38"/>
    <mergeCell ref="E40:F40"/>
    <mergeCell ref="E41:F41"/>
    <mergeCell ref="E42:F42"/>
    <mergeCell ref="E43:F43"/>
    <mergeCell ref="E44:F44"/>
    <mergeCell ref="E31:F31"/>
    <mergeCell ref="E32:F32"/>
    <mergeCell ref="E33:F33"/>
    <mergeCell ref="E34:F34"/>
    <mergeCell ref="E35:F35"/>
    <mergeCell ref="E36:F36"/>
    <mergeCell ref="E23:F23"/>
    <mergeCell ref="H25:I25"/>
    <mergeCell ref="E27:F27"/>
    <mergeCell ref="E28:F28"/>
    <mergeCell ref="E29:F29"/>
    <mergeCell ref="E30:F30"/>
    <mergeCell ref="E59:F59"/>
    <mergeCell ref="E60:F60"/>
    <mergeCell ref="E61:F61"/>
    <mergeCell ref="E62:F62"/>
    <mergeCell ref="E63:F63"/>
    <mergeCell ref="H65:I65"/>
    <mergeCell ref="E53:F53"/>
    <mergeCell ref="E54:F54"/>
    <mergeCell ref="E55:F55"/>
    <mergeCell ref="E56:F56"/>
    <mergeCell ref="E57:F57"/>
    <mergeCell ref="E58:F58"/>
    <mergeCell ref="E45:F45"/>
    <mergeCell ref="E46:F46"/>
    <mergeCell ref="E47:F47"/>
    <mergeCell ref="E48:F48"/>
    <mergeCell ref="E49:F49"/>
    <mergeCell ref="H51:I51"/>
    <mergeCell ref="E79:F79"/>
    <mergeCell ref="E80:F80"/>
    <mergeCell ref="H82:I82"/>
    <mergeCell ref="E84:F84"/>
    <mergeCell ref="E85:F85"/>
    <mergeCell ref="E86:F86"/>
    <mergeCell ref="E73:F73"/>
    <mergeCell ref="E74:F74"/>
    <mergeCell ref="E75:F75"/>
    <mergeCell ref="E76:F76"/>
    <mergeCell ref="E77:F77"/>
    <mergeCell ref="E78:F78"/>
    <mergeCell ref="E67:F67"/>
    <mergeCell ref="E68:F68"/>
    <mergeCell ref="E69:F69"/>
    <mergeCell ref="E70:F70"/>
    <mergeCell ref="E71:F71"/>
    <mergeCell ref="E72:F72"/>
    <mergeCell ref="H102:I102"/>
    <mergeCell ref="E104:F104"/>
    <mergeCell ref="E105:F105"/>
    <mergeCell ref="E106:F106"/>
    <mergeCell ref="E107:F107"/>
    <mergeCell ref="E108:F108"/>
    <mergeCell ref="E95:F95"/>
    <mergeCell ref="E96:F96"/>
    <mergeCell ref="E97:F97"/>
    <mergeCell ref="E98:F98"/>
    <mergeCell ref="E99:F99"/>
    <mergeCell ref="E100:F100"/>
    <mergeCell ref="E87:F87"/>
    <mergeCell ref="E88:F88"/>
    <mergeCell ref="E89:F89"/>
    <mergeCell ref="E90:F90"/>
    <mergeCell ref="E91:F91"/>
    <mergeCell ref="H93:I93"/>
    <mergeCell ref="E125:F125"/>
    <mergeCell ref="H127:I127"/>
    <mergeCell ref="E129:F129"/>
    <mergeCell ref="E130:F130"/>
    <mergeCell ref="E131:F131"/>
    <mergeCell ref="E132:F132"/>
    <mergeCell ref="H118:I118"/>
    <mergeCell ref="E120:F120"/>
    <mergeCell ref="E121:F121"/>
    <mergeCell ref="E122:F122"/>
    <mergeCell ref="E123:F123"/>
    <mergeCell ref="E124:F124"/>
    <mergeCell ref="E109:F109"/>
    <mergeCell ref="H111:I111"/>
    <mergeCell ref="E113:F113"/>
    <mergeCell ref="E114:F114"/>
    <mergeCell ref="E115:F115"/>
    <mergeCell ref="E116:F116"/>
    <mergeCell ref="E151:F151"/>
    <mergeCell ref="E152:F152"/>
    <mergeCell ref="E153:F153"/>
    <mergeCell ref="E154:F154"/>
    <mergeCell ref="E155:F155"/>
    <mergeCell ref="H157:I157"/>
    <mergeCell ref="E143:F143"/>
    <mergeCell ref="E144:F144"/>
    <mergeCell ref="E145:F145"/>
    <mergeCell ref="E146:F146"/>
    <mergeCell ref="H148:I148"/>
    <mergeCell ref="E150:F150"/>
    <mergeCell ref="H134:I134"/>
    <mergeCell ref="E136:F136"/>
    <mergeCell ref="E137:F137"/>
    <mergeCell ref="E138:F138"/>
    <mergeCell ref="E139:F139"/>
    <mergeCell ref="H141:I141"/>
    <mergeCell ref="E175:F175"/>
    <mergeCell ref="E176:F176"/>
    <mergeCell ref="H178:I178"/>
    <mergeCell ref="E180:F180"/>
    <mergeCell ref="E181:F181"/>
    <mergeCell ref="E182:F182"/>
    <mergeCell ref="E167:F167"/>
    <mergeCell ref="E168:F168"/>
    <mergeCell ref="E169:F169"/>
    <mergeCell ref="H171:I171"/>
    <mergeCell ref="E173:F173"/>
    <mergeCell ref="E174:F174"/>
    <mergeCell ref="E159:F159"/>
    <mergeCell ref="E160:F160"/>
    <mergeCell ref="E161:F161"/>
    <mergeCell ref="E162:F162"/>
    <mergeCell ref="H164:I164"/>
    <mergeCell ref="E166:F166"/>
    <mergeCell ref="E199:F199"/>
    <mergeCell ref="E200:F200"/>
    <mergeCell ref="H202:I202"/>
    <mergeCell ref="E204:F204"/>
    <mergeCell ref="E205:F205"/>
    <mergeCell ref="E206:F206"/>
    <mergeCell ref="E191:F191"/>
    <mergeCell ref="H193:I193"/>
    <mergeCell ref="E195:F195"/>
    <mergeCell ref="E196:F196"/>
    <mergeCell ref="E197:F197"/>
    <mergeCell ref="E198:F198"/>
    <mergeCell ref="E183:F183"/>
    <mergeCell ref="E184:F184"/>
    <mergeCell ref="H186:I186"/>
    <mergeCell ref="E188:F188"/>
    <mergeCell ref="E189:F189"/>
    <mergeCell ref="E190:F190"/>
    <mergeCell ref="E223:F223"/>
    <mergeCell ref="E224:F224"/>
    <mergeCell ref="E225:F225"/>
    <mergeCell ref="E226:F226"/>
    <mergeCell ref="E227:F227"/>
    <mergeCell ref="E228:F228"/>
    <mergeCell ref="E215:F215"/>
    <mergeCell ref="E216:F216"/>
    <mergeCell ref="E217:F217"/>
    <mergeCell ref="E218:F218"/>
    <mergeCell ref="E219:F219"/>
    <mergeCell ref="H221:I221"/>
    <mergeCell ref="E207:F207"/>
    <mergeCell ref="H209:I209"/>
    <mergeCell ref="E211:F211"/>
    <mergeCell ref="E212:F212"/>
    <mergeCell ref="E213:F213"/>
    <mergeCell ref="E214:F214"/>
    <mergeCell ref="E243:F243"/>
    <mergeCell ref="E244:F244"/>
    <mergeCell ref="H246:I246"/>
    <mergeCell ref="E248:F248"/>
    <mergeCell ref="E249:F249"/>
    <mergeCell ref="E250:F250"/>
    <mergeCell ref="E237:F237"/>
    <mergeCell ref="E238:F238"/>
    <mergeCell ref="E239:F239"/>
    <mergeCell ref="E240:F240"/>
    <mergeCell ref="E241:F241"/>
    <mergeCell ref="E242:F242"/>
    <mergeCell ref="E229:F229"/>
    <mergeCell ref="E230:F230"/>
    <mergeCell ref="E231:F231"/>
    <mergeCell ref="H233:I233"/>
    <mergeCell ref="E235:F235"/>
    <mergeCell ref="E236:F236"/>
    <mergeCell ref="E265:F265"/>
    <mergeCell ref="E266:F266"/>
    <mergeCell ref="E267:F267"/>
    <mergeCell ref="E268:F268"/>
    <mergeCell ref="E269:F269"/>
    <mergeCell ref="H271:I271"/>
    <mergeCell ref="H258:I258"/>
    <mergeCell ref="E260:F260"/>
    <mergeCell ref="E261:F261"/>
    <mergeCell ref="E262:F262"/>
    <mergeCell ref="E263:F263"/>
    <mergeCell ref="E264:F264"/>
    <mergeCell ref="E251:F251"/>
    <mergeCell ref="E252:F252"/>
    <mergeCell ref="E253:F253"/>
    <mergeCell ref="E254:F254"/>
    <mergeCell ref="E255:F255"/>
    <mergeCell ref="E256:F256"/>
    <mergeCell ref="E287:F287"/>
    <mergeCell ref="E288:F288"/>
    <mergeCell ref="H290:I290"/>
    <mergeCell ref="E292:F292"/>
    <mergeCell ref="E293:F293"/>
    <mergeCell ref="E294:F294"/>
    <mergeCell ref="E279:F279"/>
    <mergeCell ref="E280:F280"/>
    <mergeCell ref="H282:I282"/>
    <mergeCell ref="E284:F284"/>
    <mergeCell ref="E285:F285"/>
    <mergeCell ref="E286:F286"/>
    <mergeCell ref="E273:F273"/>
    <mergeCell ref="E274:F274"/>
    <mergeCell ref="E275:F275"/>
    <mergeCell ref="E276:F276"/>
    <mergeCell ref="E277:F277"/>
    <mergeCell ref="E278:F278"/>
    <mergeCell ref="E311:F311"/>
    <mergeCell ref="E312:F312"/>
    <mergeCell ref="E313:F313"/>
    <mergeCell ref="H315:I315"/>
    <mergeCell ref="E317:F317"/>
    <mergeCell ref="E318:F318"/>
    <mergeCell ref="E303:F303"/>
    <mergeCell ref="E304:F304"/>
    <mergeCell ref="H306:I306"/>
    <mergeCell ref="E308:F308"/>
    <mergeCell ref="E309:F309"/>
    <mergeCell ref="E310:F310"/>
    <mergeCell ref="E295:F295"/>
    <mergeCell ref="E296:F296"/>
    <mergeCell ref="H298:I298"/>
    <mergeCell ref="E300:F300"/>
    <mergeCell ref="E301:F301"/>
    <mergeCell ref="E302:F302"/>
    <mergeCell ref="E335:F335"/>
    <mergeCell ref="E336:F336"/>
    <mergeCell ref="E337:F337"/>
    <mergeCell ref="E338:F338"/>
    <mergeCell ref="E339:F339"/>
    <mergeCell ref="E340:F340"/>
    <mergeCell ref="E327:F327"/>
    <mergeCell ref="E328:F328"/>
    <mergeCell ref="E329:F329"/>
    <mergeCell ref="E330:F330"/>
    <mergeCell ref="E331:F331"/>
    <mergeCell ref="H333:I333"/>
    <mergeCell ref="E319:F319"/>
    <mergeCell ref="E320:F320"/>
    <mergeCell ref="E321:F321"/>
    <mergeCell ref="H323:I323"/>
    <mergeCell ref="E325:F325"/>
    <mergeCell ref="E326:F326"/>
    <mergeCell ref="E357:F357"/>
    <mergeCell ref="E358:F358"/>
    <mergeCell ref="E359:F359"/>
    <mergeCell ref="E360:F360"/>
    <mergeCell ref="E361:F361"/>
    <mergeCell ref="E362:F362"/>
    <mergeCell ref="E349:F349"/>
    <mergeCell ref="E350:F350"/>
    <mergeCell ref="E351:F351"/>
    <mergeCell ref="E352:F352"/>
    <mergeCell ref="E353:F353"/>
    <mergeCell ref="H355:I355"/>
    <mergeCell ref="E341:F341"/>
    <mergeCell ref="E342:F342"/>
    <mergeCell ref="H344:I344"/>
    <mergeCell ref="E346:F346"/>
    <mergeCell ref="E347:F347"/>
    <mergeCell ref="E348:F348"/>
    <mergeCell ref="E379:F379"/>
    <mergeCell ref="E380:F380"/>
    <mergeCell ref="E381:F381"/>
    <mergeCell ref="E382:F382"/>
    <mergeCell ref="E383:F383"/>
    <mergeCell ref="E384:F384"/>
    <mergeCell ref="E371:F371"/>
    <mergeCell ref="E372:F372"/>
    <mergeCell ref="E373:F373"/>
    <mergeCell ref="H375:I375"/>
    <mergeCell ref="E377:F377"/>
    <mergeCell ref="E378:F378"/>
    <mergeCell ref="E363:F363"/>
    <mergeCell ref="E364:F364"/>
    <mergeCell ref="E365:F365"/>
    <mergeCell ref="H367:I367"/>
    <mergeCell ref="E369:F369"/>
    <mergeCell ref="E370:F370"/>
    <mergeCell ref="E401:F401"/>
    <mergeCell ref="E402:F402"/>
    <mergeCell ref="E403:F403"/>
    <mergeCell ref="E404:F404"/>
    <mergeCell ref="E405:F405"/>
    <mergeCell ref="E406:F406"/>
    <mergeCell ref="E393:F393"/>
    <mergeCell ref="E394:F394"/>
    <mergeCell ref="E395:F395"/>
    <mergeCell ref="E396:F396"/>
    <mergeCell ref="E397:F397"/>
    <mergeCell ref="H399:I399"/>
    <mergeCell ref="E385:F385"/>
    <mergeCell ref="E386:F386"/>
    <mergeCell ref="H388:I388"/>
    <mergeCell ref="E390:F390"/>
    <mergeCell ref="E391:F391"/>
    <mergeCell ref="E392:F392"/>
    <mergeCell ref="E423:F423"/>
    <mergeCell ref="E424:F424"/>
    <mergeCell ref="E425:F425"/>
    <mergeCell ref="E426:F426"/>
    <mergeCell ref="E427:F427"/>
    <mergeCell ref="E428:F428"/>
    <mergeCell ref="E415:F415"/>
    <mergeCell ref="E416:F416"/>
    <mergeCell ref="E417:F417"/>
    <mergeCell ref="H419:I419"/>
    <mergeCell ref="E421:F421"/>
    <mergeCell ref="E422:F422"/>
    <mergeCell ref="E407:F407"/>
    <mergeCell ref="H409:I409"/>
    <mergeCell ref="E411:F411"/>
    <mergeCell ref="E412:F412"/>
    <mergeCell ref="E413:F413"/>
    <mergeCell ref="E414:F414"/>
    <mergeCell ref="E445:F445"/>
    <mergeCell ref="E446:F446"/>
    <mergeCell ref="E447:F447"/>
    <mergeCell ref="E448:F448"/>
    <mergeCell ref="H450:I450"/>
    <mergeCell ref="E452:F452"/>
    <mergeCell ref="E437:F437"/>
    <mergeCell ref="E438:F438"/>
    <mergeCell ref="E439:F439"/>
    <mergeCell ref="E440:F440"/>
    <mergeCell ref="H442:I442"/>
    <mergeCell ref="E444:F444"/>
    <mergeCell ref="H430:I430"/>
    <mergeCell ref="E432:F432"/>
    <mergeCell ref="E433:F433"/>
    <mergeCell ref="E434:F434"/>
    <mergeCell ref="E435:F435"/>
    <mergeCell ref="E436:F436"/>
    <mergeCell ref="E469:F469"/>
    <mergeCell ref="E470:F470"/>
    <mergeCell ref="E471:F471"/>
    <mergeCell ref="E472:F472"/>
    <mergeCell ref="E473:F473"/>
    <mergeCell ref="E474:F474"/>
    <mergeCell ref="E461:F461"/>
    <mergeCell ref="E462:F462"/>
    <mergeCell ref="E463:F463"/>
    <mergeCell ref="E464:F464"/>
    <mergeCell ref="E465:F465"/>
    <mergeCell ref="H467:I467"/>
    <mergeCell ref="E453:F453"/>
    <mergeCell ref="E454:F454"/>
    <mergeCell ref="E455:F455"/>
    <mergeCell ref="E456:F456"/>
    <mergeCell ref="H458:I458"/>
    <mergeCell ref="E460:F460"/>
    <mergeCell ref="E491:F491"/>
    <mergeCell ref="E492:F492"/>
    <mergeCell ref="E493:F493"/>
    <mergeCell ref="H495:I495"/>
    <mergeCell ref="E497:F497"/>
    <mergeCell ref="E498:F498"/>
    <mergeCell ref="E483:F483"/>
    <mergeCell ref="E484:F484"/>
    <mergeCell ref="H486:I486"/>
    <mergeCell ref="E488:F488"/>
    <mergeCell ref="E489:F489"/>
    <mergeCell ref="E490:F490"/>
    <mergeCell ref="H476:I476"/>
    <mergeCell ref="E478:F478"/>
    <mergeCell ref="E479:F479"/>
    <mergeCell ref="E480:F480"/>
    <mergeCell ref="E481:F481"/>
    <mergeCell ref="E482:F482"/>
    <mergeCell ref="E515:F515"/>
    <mergeCell ref="E516:F516"/>
    <mergeCell ref="E517:F517"/>
    <mergeCell ref="E518:F518"/>
    <mergeCell ref="E519:F519"/>
    <mergeCell ref="E520:F520"/>
    <mergeCell ref="E507:F507"/>
    <mergeCell ref="E508:F508"/>
    <mergeCell ref="E509:F509"/>
    <mergeCell ref="E510:F510"/>
    <mergeCell ref="E511:F511"/>
    <mergeCell ref="H513:I513"/>
    <mergeCell ref="E499:F499"/>
    <mergeCell ref="E500:F500"/>
    <mergeCell ref="E501:F501"/>
    <mergeCell ref="E502:F502"/>
    <mergeCell ref="H504:I504"/>
    <mergeCell ref="E506:F506"/>
    <mergeCell ref="E537:F537"/>
    <mergeCell ref="E538:F538"/>
    <mergeCell ref="H540:I540"/>
    <mergeCell ref="E542:F542"/>
    <mergeCell ref="E543:F543"/>
    <mergeCell ref="E544:F544"/>
    <mergeCell ref="E529:F529"/>
    <mergeCell ref="H531:I531"/>
    <mergeCell ref="E533:F533"/>
    <mergeCell ref="E534:F534"/>
    <mergeCell ref="E535:F535"/>
    <mergeCell ref="E536:F536"/>
    <mergeCell ref="H522:I522"/>
    <mergeCell ref="E524:F524"/>
    <mergeCell ref="E525:F525"/>
    <mergeCell ref="E526:F526"/>
    <mergeCell ref="E527:F527"/>
    <mergeCell ref="E528:F528"/>
    <mergeCell ref="E561:F561"/>
    <mergeCell ref="E562:F562"/>
    <mergeCell ref="E563:F563"/>
    <mergeCell ref="E564:F564"/>
    <mergeCell ref="E565:F565"/>
    <mergeCell ref="E566:F566"/>
    <mergeCell ref="E553:F553"/>
    <mergeCell ref="E554:F554"/>
    <mergeCell ref="E555:F555"/>
    <mergeCell ref="H557:I557"/>
    <mergeCell ref="E559:F559"/>
    <mergeCell ref="E560:F560"/>
    <mergeCell ref="E545:F545"/>
    <mergeCell ref="E546:F546"/>
    <mergeCell ref="E547:F547"/>
    <mergeCell ref="H549:I549"/>
    <mergeCell ref="E551:F551"/>
    <mergeCell ref="E552:F552"/>
    <mergeCell ref="E583:F583"/>
    <mergeCell ref="E584:F584"/>
    <mergeCell ref="E585:F585"/>
    <mergeCell ref="E586:F586"/>
    <mergeCell ref="E587:F587"/>
    <mergeCell ref="E588:F588"/>
    <mergeCell ref="E575:F575"/>
    <mergeCell ref="E576:F576"/>
    <mergeCell ref="E577:F577"/>
    <mergeCell ref="H579:I579"/>
    <mergeCell ref="E581:F581"/>
    <mergeCell ref="E582:F582"/>
    <mergeCell ref="H568:I568"/>
    <mergeCell ref="E570:F570"/>
    <mergeCell ref="E571:F571"/>
    <mergeCell ref="E572:F572"/>
    <mergeCell ref="E573:F573"/>
    <mergeCell ref="E574:F574"/>
    <mergeCell ref="E605:F605"/>
    <mergeCell ref="E606:F606"/>
    <mergeCell ref="E607:F607"/>
    <mergeCell ref="E608:F608"/>
    <mergeCell ref="E609:F609"/>
    <mergeCell ref="E610:F610"/>
    <mergeCell ref="E597:F597"/>
    <mergeCell ref="E598:F598"/>
    <mergeCell ref="E599:F599"/>
    <mergeCell ref="H601:I601"/>
    <mergeCell ref="E603:F603"/>
    <mergeCell ref="E604:F604"/>
    <mergeCell ref="H590:I590"/>
    <mergeCell ref="E592:F592"/>
    <mergeCell ref="E593:F593"/>
    <mergeCell ref="E594:F594"/>
    <mergeCell ref="E595:F595"/>
    <mergeCell ref="E596:F596"/>
    <mergeCell ref="E627:F627"/>
    <mergeCell ref="E628:F628"/>
    <mergeCell ref="E629:F629"/>
    <mergeCell ref="E630:F630"/>
    <mergeCell ref="E631:F631"/>
    <mergeCell ref="E632:F632"/>
    <mergeCell ref="E619:F619"/>
    <mergeCell ref="E620:F620"/>
    <mergeCell ref="E621:F621"/>
    <mergeCell ref="H623:I623"/>
    <mergeCell ref="E625:F625"/>
    <mergeCell ref="E626:F626"/>
    <mergeCell ref="H612:I612"/>
    <mergeCell ref="E614:F614"/>
    <mergeCell ref="E615:F615"/>
    <mergeCell ref="E616:F616"/>
    <mergeCell ref="E617:F617"/>
    <mergeCell ref="E618:F618"/>
    <mergeCell ref="E649:F649"/>
    <mergeCell ref="E650:F650"/>
    <mergeCell ref="E651:F651"/>
    <mergeCell ref="E652:F652"/>
    <mergeCell ref="E653:F653"/>
    <mergeCell ref="E654:F654"/>
    <mergeCell ref="E641:F641"/>
    <mergeCell ref="E642:F642"/>
    <mergeCell ref="E643:F643"/>
    <mergeCell ref="H645:I645"/>
    <mergeCell ref="E647:F647"/>
    <mergeCell ref="E648:F648"/>
    <mergeCell ref="H634:I634"/>
    <mergeCell ref="E636:F636"/>
    <mergeCell ref="E637:F637"/>
    <mergeCell ref="E638:F638"/>
    <mergeCell ref="E639:F639"/>
    <mergeCell ref="E640:F640"/>
    <mergeCell ref="E671:F671"/>
    <mergeCell ref="E672:F672"/>
    <mergeCell ref="E673:F673"/>
    <mergeCell ref="E674:F674"/>
    <mergeCell ref="E675:F675"/>
    <mergeCell ref="E676:F676"/>
    <mergeCell ref="E663:F663"/>
    <mergeCell ref="E664:F664"/>
    <mergeCell ref="E665:F665"/>
    <mergeCell ref="H667:I667"/>
    <mergeCell ref="E669:F669"/>
    <mergeCell ref="E670:F670"/>
    <mergeCell ref="H656:I656"/>
    <mergeCell ref="E658:F658"/>
    <mergeCell ref="E659:F659"/>
    <mergeCell ref="E660:F660"/>
    <mergeCell ref="E661:F661"/>
    <mergeCell ref="E662:F662"/>
    <mergeCell ref="E693:F693"/>
    <mergeCell ref="E694:F694"/>
    <mergeCell ref="E695:F695"/>
    <mergeCell ref="E696:F696"/>
    <mergeCell ref="E697:F697"/>
    <mergeCell ref="E698:F698"/>
    <mergeCell ref="E685:F685"/>
    <mergeCell ref="E686:F686"/>
    <mergeCell ref="E687:F687"/>
    <mergeCell ref="H689:I689"/>
    <mergeCell ref="E691:F691"/>
    <mergeCell ref="E692:F692"/>
    <mergeCell ref="H678:I678"/>
    <mergeCell ref="E680:F680"/>
    <mergeCell ref="E681:F681"/>
    <mergeCell ref="E682:F682"/>
    <mergeCell ref="E683:F683"/>
    <mergeCell ref="E684:F684"/>
    <mergeCell ref="E715:F715"/>
    <mergeCell ref="E716:F716"/>
    <mergeCell ref="E717:F717"/>
    <mergeCell ref="H719:I719"/>
    <mergeCell ref="E721:F721"/>
    <mergeCell ref="E722:F722"/>
    <mergeCell ref="E707:F707"/>
    <mergeCell ref="E708:F708"/>
    <mergeCell ref="E709:F709"/>
    <mergeCell ref="H711:I711"/>
    <mergeCell ref="E713:F713"/>
    <mergeCell ref="E714:F714"/>
    <mergeCell ref="H700:I700"/>
    <mergeCell ref="E702:F702"/>
    <mergeCell ref="E703:F703"/>
    <mergeCell ref="E704:F704"/>
    <mergeCell ref="E705:F705"/>
    <mergeCell ref="E706:F706"/>
    <mergeCell ref="E739:F739"/>
    <mergeCell ref="E740:F740"/>
    <mergeCell ref="E741:F741"/>
    <mergeCell ref="E742:F742"/>
    <mergeCell ref="E743:F743"/>
    <mergeCell ref="E744:F744"/>
    <mergeCell ref="E731:F731"/>
    <mergeCell ref="E732:F732"/>
    <mergeCell ref="E733:F733"/>
    <mergeCell ref="E734:F734"/>
    <mergeCell ref="E735:F735"/>
    <mergeCell ref="H737:I737"/>
    <mergeCell ref="E723:F723"/>
    <mergeCell ref="E724:F724"/>
    <mergeCell ref="E725:F725"/>
    <mergeCell ref="E726:F726"/>
    <mergeCell ref="H728:I728"/>
    <mergeCell ref="E730:F730"/>
    <mergeCell ref="E761:F761"/>
    <mergeCell ref="E762:F762"/>
    <mergeCell ref="E763:F763"/>
    <mergeCell ref="E764:F764"/>
    <mergeCell ref="E765:F765"/>
    <mergeCell ref="E766:F766"/>
    <mergeCell ref="E753:F753"/>
    <mergeCell ref="E754:F754"/>
    <mergeCell ref="E755:F755"/>
    <mergeCell ref="H757:I757"/>
    <mergeCell ref="E759:F759"/>
    <mergeCell ref="E760:F760"/>
    <mergeCell ref="H746:I746"/>
    <mergeCell ref="E748:F748"/>
    <mergeCell ref="E749:F749"/>
    <mergeCell ref="E750:F750"/>
    <mergeCell ref="E751:F751"/>
    <mergeCell ref="E752:F752"/>
    <mergeCell ref="E783:F783"/>
    <mergeCell ref="E784:F784"/>
    <mergeCell ref="E785:F785"/>
    <mergeCell ref="E786:F786"/>
    <mergeCell ref="E787:F787"/>
    <mergeCell ref="E788:F788"/>
    <mergeCell ref="E775:F775"/>
    <mergeCell ref="E776:F776"/>
    <mergeCell ref="E777:F777"/>
    <mergeCell ref="H779:I779"/>
    <mergeCell ref="E781:F781"/>
    <mergeCell ref="E782:F782"/>
    <mergeCell ref="H768:I768"/>
    <mergeCell ref="E770:F770"/>
    <mergeCell ref="E771:F771"/>
    <mergeCell ref="E772:F772"/>
    <mergeCell ref="E773:F773"/>
    <mergeCell ref="E774:F774"/>
    <mergeCell ref="E805:F805"/>
    <mergeCell ref="E806:F806"/>
    <mergeCell ref="E807:F807"/>
    <mergeCell ref="E808:F808"/>
    <mergeCell ref="E809:F809"/>
    <mergeCell ref="E810:F810"/>
    <mergeCell ref="E797:F797"/>
    <mergeCell ref="E798:F798"/>
    <mergeCell ref="E799:F799"/>
    <mergeCell ref="H801:I801"/>
    <mergeCell ref="E803:F803"/>
    <mergeCell ref="E804:F804"/>
    <mergeCell ref="H790:I790"/>
    <mergeCell ref="E792:F792"/>
    <mergeCell ref="E793:F793"/>
    <mergeCell ref="E794:F794"/>
    <mergeCell ref="E795:F795"/>
    <mergeCell ref="E796:F796"/>
    <mergeCell ref="E827:F827"/>
    <mergeCell ref="E828:F828"/>
    <mergeCell ref="E829:F829"/>
    <mergeCell ref="E830:F830"/>
    <mergeCell ref="H832:I832"/>
    <mergeCell ref="E834:F834"/>
    <mergeCell ref="E819:F819"/>
    <mergeCell ref="H821:I821"/>
    <mergeCell ref="E823:F823"/>
    <mergeCell ref="E824:F824"/>
    <mergeCell ref="E825:F825"/>
    <mergeCell ref="E826:F826"/>
    <mergeCell ref="H812:I812"/>
    <mergeCell ref="E814:F814"/>
    <mergeCell ref="E815:F815"/>
    <mergeCell ref="E816:F816"/>
    <mergeCell ref="E817:F817"/>
    <mergeCell ref="E818:F818"/>
    <mergeCell ref="E849:F849"/>
    <mergeCell ref="E850:F850"/>
    <mergeCell ref="E851:F851"/>
    <mergeCell ref="H853:I853"/>
    <mergeCell ref="E855:F855"/>
    <mergeCell ref="E856:F856"/>
    <mergeCell ref="E841:F841"/>
    <mergeCell ref="H843:I843"/>
    <mergeCell ref="E845:F845"/>
    <mergeCell ref="E846:F846"/>
    <mergeCell ref="E847:F847"/>
    <mergeCell ref="E848:F848"/>
    <mergeCell ref="E835:F835"/>
    <mergeCell ref="E836:F836"/>
    <mergeCell ref="E837:F837"/>
    <mergeCell ref="E838:F838"/>
    <mergeCell ref="E839:F839"/>
    <mergeCell ref="E840:F840"/>
    <mergeCell ref="E871:F871"/>
    <mergeCell ref="E872:F872"/>
    <mergeCell ref="E873:F873"/>
    <mergeCell ref="E874:F874"/>
    <mergeCell ref="E875:F875"/>
    <mergeCell ref="E876:F876"/>
    <mergeCell ref="E863:F863"/>
    <mergeCell ref="E864:F864"/>
    <mergeCell ref="E865:F865"/>
    <mergeCell ref="E866:F866"/>
    <mergeCell ref="H868:I868"/>
    <mergeCell ref="E870:F870"/>
    <mergeCell ref="E857:F857"/>
    <mergeCell ref="E858:F858"/>
    <mergeCell ref="E859:F859"/>
    <mergeCell ref="E860:F860"/>
    <mergeCell ref="E861:F861"/>
    <mergeCell ref="E862:F862"/>
    <mergeCell ref="E893:F893"/>
    <mergeCell ref="E894:F894"/>
    <mergeCell ref="E895:F895"/>
    <mergeCell ref="H897:I897"/>
    <mergeCell ref="E899:F899"/>
    <mergeCell ref="E900:F900"/>
    <mergeCell ref="E885:F885"/>
    <mergeCell ref="E886:F886"/>
    <mergeCell ref="H888:I888"/>
    <mergeCell ref="E890:F890"/>
    <mergeCell ref="E891:F891"/>
    <mergeCell ref="E892:F892"/>
    <mergeCell ref="E877:F877"/>
    <mergeCell ref="H879:I879"/>
    <mergeCell ref="E881:F881"/>
    <mergeCell ref="E882:F882"/>
    <mergeCell ref="E883:F883"/>
    <mergeCell ref="E884:F884"/>
    <mergeCell ref="E915:F915"/>
    <mergeCell ref="E916:F916"/>
    <mergeCell ref="H918:I918"/>
    <mergeCell ref="E920:F920"/>
    <mergeCell ref="E921:F921"/>
    <mergeCell ref="E922:F922"/>
    <mergeCell ref="E909:F909"/>
    <mergeCell ref="E910:F910"/>
    <mergeCell ref="E911:F911"/>
    <mergeCell ref="E912:F912"/>
    <mergeCell ref="E913:F913"/>
    <mergeCell ref="E914:F914"/>
    <mergeCell ref="E901:F901"/>
    <mergeCell ref="E902:F902"/>
    <mergeCell ref="E903:F903"/>
    <mergeCell ref="E904:F904"/>
    <mergeCell ref="E905:F905"/>
    <mergeCell ref="H907:I907"/>
    <mergeCell ref="E937:F937"/>
    <mergeCell ref="H939:I939"/>
    <mergeCell ref="E941:F941"/>
    <mergeCell ref="E942:F942"/>
    <mergeCell ref="E943:F943"/>
    <mergeCell ref="E944:F944"/>
    <mergeCell ref="E931:F931"/>
    <mergeCell ref="E932:F932"/>
    <mergeCell ref="E933:F933"/>
    <mergeCell ref="E934:F934"/>
    <mergeCell ref="E935:F935"/>
    <mergeCell ref="E936:F936"/>
    <mergeCell ref="E923:F923"/>
    <mergeCell ref="E924:F924"/>
    <mergeCell ref="E925:F925"/>
    <mergeCell ref="E926:F926"/>
    <mergeCell ref="E927:F927"/>
    <mergeCell ref="H929:I929"/>
    <mergeCell ref="E961:F961"/>
    <mergeCell ref="E962:F962"/>
    <mergeCell ref="E963:F963"/>
    <mergeCell ref="E964:F964"/>
    <mergeCell ref="E965:F965"/>
    <mergeCell ref="E966:F966"/>
    <mergeCell ref="E953:F953"/>
    <mergeCell ref="E954:F954"/>
    <mergeCell ref="E955:F955"/>
    <mergeCell ref="E956:F956"/>
    <mergeCell ref="E957:F957"/>
    <mergeCell ref="H959:I959"/>
    <mergeCell ref="E945:F945"/>
    <mergeCell ref="E946:F946"/>
    <mergeCell ref="E947:F947"/>
    <mergeCell ref="H949:I949"/>
    <mergeCell ref="E951:F951"/>
    <mergeCell ref="E952:F952"/>
    <mergeCell ref="E983:F983"/>
    <mergeCell ref="E984:F984"/>
    <mergeCell ref="E985:F985"/>
    <mergeCell ref="E986:F986"/>
    <mergeCell ref="E987:F987"/>
    <mergeCell ref="H989:I989"/>
    <mergeCell ref="E975:F975"/>
    <mergeCell ref="E976:F976"/>
    <mergeCell ref="E977:F977"/>
    <mergeCell ref="H979:I979"/>
    <mergeCell ref="E981:F981"/>
    <mergeCell ref="E982:F982"/>
    <mergeCell ref="E967:F967"/>
    <mergeCell ref="H969:I969"/>
    <mergeCell ref="E971:F971"/>
    <mergeCell ref="E972:F972"/>
    <mergeCell ref="E973:F973"/>
    <mergeCell ref="E974:F974"/>
    <mergeCell ref="E1005:F1005"/>
    <mergeCell ref="E1006:F1006"/>
    <mergeCell ref="E1007:F1007"/>
    <mergeCell ref="E1008:F1008"/>
    <mergeCell ref="H1010:I1010"/>
    <mergeCell ref="E1012:F1012"/>
    <mergeCell ref="E997:F997"/>
    <mergeCell ref="H999:I999"/>
    <mergeCell ref="E1001:F1001"/>
    <mergeCell ref="E1002:F1002"/>
    <mergeCell ref="E1003:F1003"/>
    <mergeCell ref="E1004:F1004"/>
    <mergeCell ref="E991:F991"/>
    <mergeCell ref="E992:F992"/>
    <mergeCell ref="E993:F993"/>
    <mergeCell ref="E994:F994"/>
    <mergeCell ref="E995:F995"/>
    <mergeCell ref="E996:F996"/>
    <mergeCell ref="E1027:F1027"/>
    <mergeCell ref="E1028:F1028"/>
    <mergeCell ref="H1030:I1030"/>
    <mergeCell ref="E1032:F1032"/>
    <mergeCell ref="E1033:F1033"/>
    <mergeCell ref="E1034:F1034"/>
    <mergeCell ref="E1021:F1021"/>
    <mergeCell ref="E1022:F1022"/>
    <mergeCell ref="E1023:F1023"/>
    <mergeCell ref="E1024:F1024"/>
    <mergeCell ref="E1025:F1025"/>
    <mergeCell ref="E1026:F1026"/>
    <mergeCell ref="E1013:F1013"/>
    <mergeCell ref="E1014:F1014"/>
    <mergeCell ref="E1015:F1015"/>
    <mergeCell ref="E1016:F1016"/>
    <mergeCell ref="E1017:F1017"/>
    <mergeCell ref="H1019:I1019"/>
    <mergeCell ref="E1049:F1049"/>
    <mergeCell ref="H1051:I1051"/>
    <mergeCell ref="E1053:F1053"/>
    <mergeCell ref="E1054:F1054"/>
    <mergeCell ref="E1055:F1055"/>
    <mergeCell ref="E1056:F1056"/>
    <mergeCell ref="E1043:F1043"/>
    <mergeCell ref="E1044:F1044"/>
    <mergeCell ref="E1045:F1045"/>
    <mergeCell ref="E1046:F1046"/>
    <mergeCell ref="E1047:F1047"/>
    <mergeCell ref="E1048:F1048"/>
    <mergeCell ref="E1035:F1035"/>
    <mergeCell ref="E1036:F1036"/>
    <mergeCell ref="E1037:F1037"/>
    <mergeCell ref="E1038:F1038"/>
    <mergeCell ref="E1039:F1039"/>
    <mergeCell ref="H1041:I1041"/>
    <mergeCell ref="H1085:I1085"/>
    <mergeCell ref="E1073:F1073"/>
    <mergeCell ref="E1074:F1074"/>
    <mergeCell ref="E1075:F1075"/>
    <mergeCell ref="E1076:F1076"/>
    <mergeCell ref="E1077:F1077"/>
    <mergeCell ref="E1078:F1078"/>
    <mergeCell ref="E1065:F1065"/>
    <mergeCell ref="E1066:F1066"/>
    <mergeCell ref="E1067:F1067"/>
    <mergeCell ref="E1068:F1068"/>
    <mergeCell ref="E1069:F1069"/>
    <mergeCell ref="H1071:I1071"/>
    <mergeCell ref="E1057:F1057"/>
    <mergeCell ref="E1058:F1058"/>
    <mergeCell ref="E1059:F1059"/>
    <mergeCell ref="H1061:I1061"/>
    <mergeCell ref="E1063:F1063"/>
    <mergeCell ref="E1064:F1064"/>
    <mergeCell ref="E1093:F1093"/>
    <mergeCell ref="E1094:F1094"/>
    <mergeCell ref="E1095:F1095"/>
    <mergeCell ref="E1096:F1096"/>
    <mergeCell ref="E1097:F1097"/>
    <mergeCell ref="E1098:F1098"/>
    <mergeCell ref="E1087:F1087"/>
    <mergeCell ref="E1088:F1088"/>
    <mergeCell ref="E1089:F1089"/>
    <mergeCell ref="E1090:F1090"/>
    <mergeCell ref="E1091:F1091"/>
    <mergeCell ref="E1092:F1092"/>
    <mergeCell ref="E1079:F1079"/>
    <mergeCell ref="E1080:F1080"/>
    <mergeCell ref="E1081:F1081"/>
    <mergeCell ref="E1082:F1082"/>
    <mergeCell ref="E1083:F1083"/>
    <mergeCell ref="E1113:F1113"/>
    <mergeCell ref="H1115:I1115"/>
    <mergeCell ref="E1117:F1117"/>
    <mergeCell ref="E1118:F1118"/>
    <mergeCell ref="E1119:F1119"/>
    <mergeCell ref="E1120:F1120"/>
    <mergeCell ref="E1107:F1107"/>
    <mergeCell ref="E1108:F1108"/>
    <mergeCell ref="E1109:F1109"/>
    <mergeCell ref="E1110:F1110"/>
    <mergeCell ref="E1111:F1111"/>
    <mergeCell ref="E1112:F1112"/>
    <mergeCell ref="E1099:F1099"/>
    <mergeCell ref="H1101:I1101"/>
    <mergeCell ref="E1103:F1103"/>
    <mergeCell ref="E1104:F1104"/>
    <mergeCell ref="E1105:F1105"/>
    <mergeCell ref="E1106:F1106"/>
    <mergeCell ref="E1137:F1137"/>
    <mergeCell ref="E1138:F1138"/>
    <mergeCell ref="H1140:I1140"/>
    <mergeCell ref="E1142:F1142"/>
    <mergeCell ref="E1143:F1143"/>
    <mergeCell ref="E1144:F1144"/>
    <mergeCell ref="E1129:F1129"/>
    <mergeCell ref="E1130:F1130"/>
    <mergeCell ref="H1132:I1132"/>
    <mergeCell ref="E1134:F1134"/>
    <mergeCell ref="E1135:F1135"/>
    <mergeCell ref="E1136:F1136"/>
    <mergeCell ref="H1122:I1122"/>
    <mergeCell ref="E1124:F1124"/>
    <mergeCell ref="E1125:F1125"/>
    <mergeCell ref="E1126:F1126"/>
    <mergeCell ref="E1127:F1127"/>
    <mergeCell ref="E1128:F1128"/>
    <mergeCell ref="E1161:F1161"/>
    <mergeCell ref="E1162:F1162"/>
    <mergeCell ref="E1163:F1163"/>
    <mergeCell ref="E1164:F1164"/>
    <mergeCell ref="H1166:I1166"/>
    <mergeCell ref="E1168:F1168"/>
    <mergeCell ref="E1153:F1153"/>
    <mergeCell ref="E1154:F1154"/>
    <mergeCell ref="E1155:F1155"/>
    <mergeCell ref="H1157:I1157"/>
    <mergeCell ref="E1159:F1159"/>
    <mergeCell ref="E1160:F1160"/>
    <mergeCell ref="E1145:F1145"/>
    <mergeCell ref="H1147:I1147"/>
    <mergeCell ref="E1149:F1149"/>
    <mergeCell ref="E1150:F1150"/>
    <mergeCell ref="E1151:F1151"/>
    <mergeCell ref="E1152:F1152"/>
    <mergeCell ref="H1184:I1184"/>
    <mergeCell ref="E1186:F1186"/>
    <mergeCell ref="E1187:F1187"/>
    <mergeCell ref="E1188:F1188"/>
    <mergeCell ref="E1189:F1189"/>
    <mergeCell ref="E1190:F1190"/>
    <mergeCell ref="E1177:F1177"/>
    <mergeCell ref="E1178:F1178"/>
    <mergeCell ref="E1179:F1179"/>
    <mergeCell ref="E1180:F1180"/>
    <mergeCell ref="E1181:F1181"/>
    <mergeCell ref="E1182:F1182"/>
    <mergeCell ref="E1169:F1169"/>
    <mergeCell ref="E1170:F1170"/>
    <mergeCell ref="E1171:F1171"/>
    <mergeCell ref="E1172:F1172"/>
    <mergeCell ref="E1173:F1173"/>
    <mergeCell ref="H1175:I1175"/>
    <mergeCell ref="E1207:F1207"/>
    <mergeCell ref="E1208:F1208"/>
    <mergeCell ref="E1209:F1209"/>
    <mergeCell ref="H1211:I1211"/>
    <mergeCell ref="E1213:F1213"/>
    <mergeCell ref="E1214:F1214"/>
    <mergeCell ref="E1199:F1199"/>
    <mergeCell ref="E1200:F1200"/>
    <mergeCell ref="H1202:I1202"/>
    <mergeCell ref="E1204:F1204"/>
    <mergeCell ref="E1205:F1205"/>
    <mergeCell ref="E1206:F1206"/>
    <mergeCell ref="E1191:F1191"/>
    <mergeCell ref="H1193:I1193"/>
    <mergeCell ref="E1195:F1195"/>
    <mergeCell ref="E1196:F1196"/>
    <mergeCell ref="E1197:F1197"/>
    <mergeCell ref="E1198:F1198"/>
    <mergeCell ref="H1232:I1232"/>
    <mergeCell ref="E1234:F1234"/>
    <mergeCell ref="E1235:F1235"/>
    <mergeCell ref="E1236:F1236"/>
    <mergeCell ref="E1237:F1237"/>
    <mergeCell ref="H1239:I1239"/>
    <mergeCell ref="E1223:F1223"/>
    <mergeCell ref="H1225:I1225"/>
    <mergeCell ref="E1227:F1227"/>
    <mergeCell ref="E1228:F1228"/>
    <mergeCell ref="E1229:F1229"/>
    <mergeCell ref="E1230:F1230"/>
    <mergeCell ref="E1215:F1215"/>
    <mergeCell ref="E1216:F1216"/>
    <mergeCell ref="H1218:I1218"/>
    <mergeCell ref="E1220:F1220"/>
    <mergeCell ref="E1221:F1221"/>
    <mergeCell ref="E1222:F1222"/>
    <mergeCell ref="E1257:F1257"/>
    <mergeCell ref="E1258:F1258"/>
    <mergeCell ref="E1259:F1259"/>
    <mergeCell ref="E1260:F1260"/>
    <mergeCell ref="E1261:F1261"/>
    <mergeCell ref="E1262:F1262"/>
    <mergeCell ref="E1249:F1249"/>
    <mergeCell ref="E1250:F1250"/>
    <mergeCell ref="E1251:F1251"/>
    <mergeCell ref="E1252:F1252"/>
    <mergeCell ref="E1253:F1253"/>
    <mergeCell ref="H1255:I1255"/>
    <mergeCell ref="E1241:F1241"/>
    <mergeCell ref="E1242:F1242"/>
    <mergeCell ref="E1243:F1243"/>
    <mergeCell ref="E1244:F1244"/>
    <mergeCell ref="H1246:I1246"/>
    <mergeCell ref="E1248:F1248"/>
    <mergeCell ref="E1281:F1281"/>
    <mergeCell ref="E1282:F1282"/>
    <mergeCell ref="E1283:F1283"/>
    <mergeCell ref="H1285:I1285"/>
    <mergeCell ref="E1287:F1287"/>
    <mergeCell ref="E1288:F1288"/>
    <mergeCell ref="H1272:I1272"/>
    <mergeCell ref="E1274:F1274"/>
    <mergeCell ref="E1275:F1275"/>
    <mergeCell ref="E1276:F1276"/>
    <mergeCell ref="H1278:I1278"/>
    <mergeCell ref="E1280:F1280"/>
    <mergeCell ref="E1263:F1263"/>
    <mergeCell ref="H1265:I1265"/>
    <mergeCell ref="E1267:F1267"/>
    <mergeCell ref="E1268:F1268"/>
    <mergeCell ref="E1269:F1269"/>
    <mergeCell ref="E1270:F1270"/>
    <mergeCell ref="E1305:F1305"/>
    <mergeCell ref="E1306:F1306"/>
    <mergeCell ref="E1307:F1307"/>
    <mergeCell ref="E1308:F1308"/>
    <mergeCell ref="E1309:F1309"/>
    <mergeCell ref="E1310:F1310"/>
    <mergeCell ref="E1297:F1297"/>
    <mergeCell ref="E1298:F1298"/>
    <mergeCell ref="E1299:F1299"/>
    <mergeCell ref="E1300:F1300"/>
    <mergeCell ref="E1301:F1301"/>
    <mergeCell ref="H1303:I1303"/>
    <mergeCell ref="E1289:F1289"/>
    <mergeCell ref="E1290:F1290"/>
    <mergeCell ref="E1291:F1291"/>
    <mergeCell ref="E1292:F1292"/>
    <mergeCell ref="H1294:I1294"/>
    <mergeCell ref="E1296:F1296"/>
    <mergeCell ref="E1327:F1327"/>
    <mergeCell ref="E1328:F1328"/>
    <mergeCell ref="H1330:I1330"/>
    <mergeCell ref="E1332:F1332"/>
    <mergeCell ref="E1333:F1333"/>
    <mergeCell ref="E1334:F1334"/>
    <mergeCell ref="E1319:F1319"/>
    <mergeCell ref="H1321:I1321"/>
    <mergeCell ref="E1323:F1323"/>
    <mergeCell ref="E1324:F1324"/>
    <mergeCell ref="E1325:F1325"/>
    <mergeCell ref="E1326:F1326"/>
    <mergeCell ref="H1312:I1312"/>
    <mergeCell ref="E1314:F1314"/>
    <mergeCell ref="E1315:F1315"/>
    <mergeCell ref="E1316:F1316"/>
    <mergeCell ref="E1317:F1317"/>
    <mergeCell ref="E1318:F1318"/>
    <mergeCell ref="E1351:F1351"/>
    <mergeCell ref="E1352:F1352"/>
    <mergeCell ref="H1354:I1354"/>
    <mergeCell ref="E1356:F1356"/>
    <mergeCell ref="E1357:F1357"/>
    <mergeCell ref="E1358:F1358"/>
    <mergeCell ref="E1343:F1343"/>
    <mergeCell ref="E1344:F1344"/>
    <mergeCell ref="H1346:I1346"/>
    <mergeCell ref="E1348:F1348"/>
    <mergeCell ref="E1349:F1349"/>
    <mergeCell ref="E1350:F1350"/>
    <mergeCell ref="E1335:F1335"/>
    <mergeCell ref="E1336:F1336"/>
    <mergeCell ref="H1338:I1338"/>
    <mergeCell ref="E1340:F1340"/>
    <mergeCell ref="E1341:F1341"/>
    <mergeCell ref="E1342:F1342"/>
    <mergeCell ref="E1375:F1375"/>
    <mergeCell ref="E1376:F1376"/>
    <mergeCell ref="E1377:F1377"/>
    <mergeCell ref="E1378:F1378"/>
    <mergeCell ref="E1379:F1379"/>
    <mergeCell ref="E1380:F1380"/>
    <mergeCell ref="E1367:F1367"/>
    <mergeCell ref="E1368:F1368"/>
    <mergeCell ref="E1369:F1369"/>
    <mergeCell ref="E1370:F1370"/>
    <mergeCell ref="H1372:I1372"/>
    <mergeCell ref="E1374:F1374"/>
    <mergeCell ref="E1359:F1359"/>
    <mergeCell ref="E1360:F1360"/>
    <mergeCell ref="H1362:I1362"/>
    <mergeCell ref="E1364:F1364"/>
    <mergeCell ref="E1365:F1365"/>
    <mergeCell ref="E1366:F1366"/>
    <mergeCell ref="E1397:F1397"/>
    <mergeCell ref="E1398:F1398"/>
    <mergeCell ref="E1399:F1399"/>
    <mergeCell ref="E1400:F1400"/>
    <mergeCell ref="H1402:I1402"/>
    <mergeCell ref="E1404:F1404"/>
    <mergeCell ref="E1389:F1389"/>
    <mergeCell ref="E1390:F1390"/>
    <mergeCell ref="E1391:F1391"/>
    <mergeCell ref="H1393:I1393"/>
    <mergeCell ref="E1395:F1395"/>
    <mergeCell ref="E1396:F1396"/>
    <mergeCell ref="H1382:I1382"/>
    <mergeCell ref="E1384:F1384"/>
    <mergeCell ref="E1385:F1385"/>
    <mergeCell ref="E1386:F1386"/>
    <mergeCell ref="E1387:F1387"/>
    <mergeCell ref="E1388:F1388"/>
    <mergeCell ref="E1421:F1421"/>
    <mergeCell ref="E1422:F1422"/>
    <mergeCell ref="E1423:F1423"/>
    <mergeCell ref="E1424:F1424"/>
    <mergeCell ref="E1425:F1425"/>
    <mergeCell ref="H1427:I1427"/>
    <mergeCell ref="E1413:F1413"/>
    <mergeCell ref="E1414:F1414"/>
    <mergeCell ref="E1415:F1415"/>
    <mergeCell ref="E1416:F1416"/>
    <mergeCell ref="E1417:F1417"/>
    <mergeCell ref="H1419:I1419"/>
    <mergeCell ref="E1405:F1405"/>
    <mergeCell ref="E1406:F1406"/>
    <mergeCell ref="E1407:F1407"/>
    <mergeCell ref="E1408:F1408"/>
    <mergeCell ref="E1409:F1409"/>
    <mergeCell ref="H1411:I1411"/>
    <mergeCell ref="A1445:K1445"/>
    <mergeCell ref="E1446:F1446"/>
    <mergeCell ref="E1447:F1447"/>
    <mergeCell ref="E1448:F1448"/>
    <mergeCell ref="E1449:F1449"/>
    <mergeCell ref="E1450:F1450"/>
    <mergeCell ref="H1436:I1436"/>
    <mergeCell ref="E1438:F1438"/>
    <mergeCell ref="E1439:F1439"/>
    <mergeCell ref="E1440:F1440"/>
    <mergeCell ref="E1441:F1441"/>
    <mergeCell ref="H1443:I1443"/>
    <mergeCell ref="E1429:F1429"/>
    <mergeCell ref="E1430:F1430"/>
    <mergeCell ref="E1431:F1431"/>
    <mergeCell ref="E1432:F1432"/>
    <mergeCell ref="E1433:F1433"/>
    <mergeCell ref="E1434:F1434"/>
    <mergeCell ref="E1465:F1465"/>
    <mergeCell ref="E1466:F1466"/>
    <mergeCell ref="E1467:F1467"/>
    <mergeCell ref="E1468:F1468"/>
    <mergeCell ref="H1470:I1470"/>
    <mergeCell ref="E1472:F1472"/>
    <mergeCell ref="E1459:F1459"/>
    <mergeCell ref="E1460:F1460"/>
    <mergeCell ref="E1461:F1461"/>
    <mergeCell ref="E1462:F1462"/>
    <mergeCell ref="E1463:F1463"/>
    <mergeCell ref="E1464:F1464"/>
    <mergeCell ref="E1451:F1451"/>
    <mergeCell ref="E1452:F1452"/>
    <mergeCell ref="E1453:F1453"/>
    <mergeCell ref="E1454:F1454"/>
    <mergeCell ref="E1455:F1455"/>
    <mergeCell ref="H1457:I1457"/>
    <mergeCell ref="H1488:I1488"/>
    <mergeCell ref="E1490:F1490"/>
    <mergeCell ref="E1491:F1491"/>
    <mergeCell ref="E1492:F1492"/>
    <mergeCell ref="E1493:F1493"/>
    <mergeCell ref="E1494:F1494"/>
    <mergeCell ref="E1481:F1481"/>
    <mergeCell ref="E1482:F1482"/>
    <mergeCell ref="E1483:F1483"/>
    <mergeCell ref="E1484:F1484"/>
    <mergeCell ref="E1485:F1485"/>
    <mergeCell ref="E1486:F1486"/>
    <mergeCell ref="E1473:F1473"/>
    <mergeCell ref="E1474:F1474"/>
    <mergeCell ref="E1475:F1475"/>
    <mergeCell ref="E1476:F1476"/>
    <mergeCell ref="E1477:F1477"/>
    <mergeCell ref="H1479:I1479"/>
    <mergeCell ref="E1511:F1511"/>
    <mergeCell ref="E1512:F1512"/>
    <mergeCell ref="E1513:F1513"/>
    <mergeCell ref="E1514:F1514"/>
    <mergeCell ref="E1515:F1515"/>
    <mergeCell ref="E1516:F1516"/>
    <mergeCell ref="E1503:F1503"/>
    <mergeCell ref="E1504:F1504"/>
    <mergeCell ref="E1505:F1505"/>
    <mergeCell ref="E1506:F1506"/>
    <mergeCell ref="E1507:F1507"/>
    <mergeCell ref="H1509:I1509"/>
    <mergeCell ref="E1495:F1495"/>
    <mergeCell ref="E1496:F1496"/>
    <mergeCell ref="E1497:F1497"/>
    <mergeCell ref="H1499:I1499"/>
    <mergeCell ref="E1501:F1501"/>
    <mergeCell ref="E1502:F1502"/>
    <mergeCell ref="E1533:F1533"/>
    <mergeCell ref="E1534:F1534"/>
    <mergeCell ref="E1535:F1535"/>
    <mergeCell ref="E1536:F1536"/>
    <mergeCell ref="H1538:I1538"/>
    <mergeCell ref="E1540:F1540"/>
    <mergeCell ref="E1525:F1525"/>
    <mergeCell ref="E1526:F1526"/>
    <mergeCell ref="H1528:I1528"/>
    <mergeCell ref="E1530:F1530"/>
    <mergeCell ref="E1531:F1531"/>
    <mergeCell ref="E1532:F1532"/>
    <mergeCell ref="E1517:F1517"/>
    <mergeCell ref="E1518:F1518"/>
    <mergeCell ref="H1520:I1520"/>
    <mergeCell ref="E1522:F1522"/>
    <mergeCell ref="E1523:F1523"/>
    <mergeCell ref="E1524:F1524"/>
    <mergeCell ref="E1555:F1555"/>
    <mergeCell ref="E1556:F1556"/>
    <mergeCell ref="E1557:F1557"/>
    <mergeCell ref="E1558:F1558"/>
    <mergeCell ref="E1559:F1559"/>
    <mergeCell ref="H1561:I1561"/>
    <mergeCell ref="H1548:I1548"/>
    <mergeCell ref="E1550:F1550"/>
    <mergeCell ref="E1551:F1551"/>
    <mergeCell ref="E1552:F1552"/>
    <mergeCell ref="E1553:F1553"/>
    <mergeCell ref="E1554:F1554"/>
    <mergeCell ref="E1541:F1541"/>
    <mergeCell ref="E1542:F1542"/>
    <mergeCell ref="E1543:F1543"/>
    <mergeCell ref="E1544:F1544"/>
    <mergeCell ref="E1545:F1545"/>
    <mergeCell ref="E1546:F1546"/>
    <mergeCell ref="E1577:F1577"/>
    <mergeCell ref="E1578:F1578"/>
    <mergeCell ref="E1579:F1579"/>
    <mergeCell ref="H1581:I1581"/>
    <mergeCell ref="E1583:F1583"/>
    <mergeCell ref="E1584:F1584"/>
    <mergeCell ref="E1569:F1569"/>
    <mergeCell ref="H1571:I1571"/>
    <mergeCell ref="E1573:F1573"/>
    <mergeCell ref="E1574:F1574"/>
    <mergeCell ref="E1575:F1575"/>
    <mergeCell ref="E1576:F1576"/>
    <mergeCell ref="E1563:F1563"/>
    <mergeCell ref="E1564:F1564"/>
    <mergeCell ref="E1565:F1565"/>
    <mergeCell ref="E1566:F1566"/>
    <mergeCell ref="E1567:F1567"/>
    <mergeCell ref="E1568:F1568"/>
    <mergeCell ref="E1599:F1599"/>
    <mergeCell ref="E1600:F1600"/>
    <mergeCell ref="E1601:F1601"/>
    <mergeCell ref="E1602:F1602"/>
    <mergeCell ref="H1604:I1604"/>
    <mergeCell ref="E1606:F1606"/>
    <mergeCell ref="E1593:F1593"/>
    <mergeCell ref="E1594:F1594"/>
    <mergeCell ref="E1595:F1595"/>
    <mergeCell ref="E1596:F1596"/>
    <mergeCell ref="E1597:F1597"/>
    <mergeCell ref="E1598:F1598"/>
    <mergeCell ref="E1585:F1585"/>
    <mergeCell ref="E1586:F1586"/>
    <mergeCell ref="E1587:F1587"/>
    <mergeCell ref="E1588:F1588"/>
    <mergeCell ref="E1589:F1589"/>
    <mergeCell ref="H1591:I1591"/>
    <mergeCell ref="E1621:F1621"/>
    <mergeCell ref="E1622:F1622"/>
    <mergeCell ref="E1623:F1623"/>
    <mergeCell ref="E1624:F1624"/>
    <mergeCell ref="E1625:F1625"/>
    <mergeCell ref="E1626:F1626"/>
    <mergeCell ref="E1613:F1613"/>
    <mergeCell ref="E1614:F1614"/>
    <mergeCell ref="E1615:F1615"/>
    <mergeCell ref="H1617:I1617"/>
    <mergeCell ref="E1619:F1619"/>
    <mergeCell ref="E1620:F1620"/>
    <mergeCell ref="E1607:F1607"/>
    <mergeCell ref="E1608:F1608"/>
    <mergeCell ref="E1609:F1609"/>
    <mergeCell ref="E1610:F1610"/>
    <mergeCell ref="E1611:F1611"/>
    <mergeCell ref="E1612:F1612"/>
    <mergeCell ref="E1643:F1643"/>
    <mergeCell ref="E1644:F1644"/>
    <mergeCell ref="H1646:I1646"/>
    <mergeCell ref="E1648:F1648"/>
    <mergeCell ref="E1649:F1649"/>
    <mergeCell ref="E1650:F1650"/>
    <mergeCell ref="E1635:F1635"/>
    <mergeCell ref="H1637:I1637"/>
    <mergeCell ref="E1639:F1639"/>
    <mergeCell ref="E1640:F1640"/>
    <mergeCell ref="E1641:F1641"/>
    <mergeCell ref="E1642:F1642"/>
    <mergeCell ref="E1627:F1627"/>
    <mergeCell ref="E1628:F1628"/>
    <mergeCell ref="H1630:I1630"/>
    <mergeCell ref="E1632:F1632"/>
    <mergeCell ref="E1633:F1633"/>
    <mergeCell ref="E1634:F1634"/>
    <mergeCell ref="H1670:I1670"/>
    <mergeCell ref="E1672:F1672"/>
    <mergeCell ref="E1673:F1673"/>
    <mergeCell ref="E1674:F1674"/>
    <mergeCell ref="E1675:F1675"/>
    <mergeCell ref="H1677:I1677"/>
    <mergeCell ref="E1661:F1661"/>
    <mergeCell ref="E1662:F1662"/>
    <mergeCell ref="H1664:I1664"/>
    <mergeCell ref="E1666:F1666"/>
    <mergeCell ref="E1667:F1667"/>
    <mergeCell ref="E1668:F1668"/>
    <mergeCell ref="H1652:I1652"/>
    <mergeCell ref="E1654:F1654"/>
    <mergeCell ref="E1655:F1655"/>
    <mergeCell ref="E1656:F1656"/>
    <mergeCell ref="H1658:I1658"/>
    <mergeCell ref="E1660:F1660"/>
    <mergeCell ref="E1695:F1695"/>
    <mergeCell ref="E1696:F1696"/>
    <mergeCell ref="H1698:I1698"/>
    <mergeCell ref="E1700:F1700"/>
    <mergeCell ref="E1701:F1701"/>
    <mergeCell ref="E1702:F1702"/>
    <mergeCell ref="H1686:I1686"/>
    <mergeCell ref="E1688:F1688"/>
    <mergeCell ref="E1689:F1689"/>
    <mergeCell ref="E1690:F1690"/>
    <mergeCell ref="H1692:I1692"/>
    <mergeCell ref="E1694:F1694"/>
    <mergeCell ref="E1679:F1679"/>
    <mergeCell ref="E1680:F1680"/>
    <mergeCell ref="E1681:F1681"/>
    <mergeCell ref="E1682:F1682"/>
    <mergeCell ref="E1683:F1683"/>
    <mergeCell ref="E1684:F1684"/>
    <mergeCell ref="E1721:F1721"/>
    <mergeCell ref="E1722:F1722"/>
    <mergeCell ref="E1723:F1723"/>
    <mergeCell ref="E1724:F1724"/>
    <mergeCell ref="E1725:F1725"/>
    <mergeCell ref="H1727:I1727"/>
    <mergeCell ref="E1713:F1713"/>
    <mergeCell ref="E1714:F1714"/>
    <mergeCell ref="E1715:F1715"/>
    <mergeCell ref="E1716:F1716"/>
    <mergeCell ref="E1717:F1717"/>
    <mergeCell ref="H1719:I1719"/>
    <mergeCell ref="H1704:I1704"/>
    <mergeCell ref="E1706:F1706"/>
    <mergeCell ref="E1707:F1707"/>
    <mergeCell ref="E1708:F1708"/>
    <mergeCell ref="H1710:I1710"/>
    <mergeCell ref="E1712:F1712"/>
    <mergeCell ref="E1743:F1743"/>
    <mergeCell ref="E1744:F1744"/>
    <mergeCell ref="E1745:F1745"/>
    <mergeCell ref="H1747:I1747"/>
    <mergeCell ref="E1749:F1749"/>
    <mergeCell ref="E1750:F1750"/>
    <mergeCell ref="H1736:I1736"/>
    <mergeCell ref="E1738:F1738"/>
    <mergeCell ref="E1739:F1739"/>
    <mergeCell ref="E1740:F1740"/>
    <mergeCell ref="E1741:F1741"/>
    <mergeCell ref="E1742:F1742"/>
    <mergeCell ref="E1729:F1729"/>
    <mergeCell ref="E1730:F1730"/>
    <mergeCell ref="E1731:F1731"/>
    <mergeCell ref="E1732:F1732"/>
    <mergeCell ref="E1733:F1733"/>
    <mergeCell ref="E1734:F1734"/>
    <mergeCell ref="H1768:I1768"/>
    <mergeCell ref="E1770:F1770"/>
    <mergeCell ref="E1771:F1771"/>
    <mergeCell ref="E1772:F1772"/>
    <mergeCell ref="E1773:F1773"/>
    <mergeCell ref="H1775:I1775"/>
    <mergeCell ref="E1759:F1759"/>
    <mergeCell ref="H1761:I1761"/>
    <mergeCell ref="E1763:F1763"/>
    <mergeCell ref="E1764:F1764"/>
    <mergeCell ref="E1765:F1765"/>
    <mergeCell ref="E1766:F1766"/>
    <mergeCell ref="E1751:F1751"/>
    <mergeCell ref="E1752:F1752"/>
    <mergeCell ref="H1754:I1754"/>
    <mergeCell ref="E1756:F1756"/>
    <mergeCell ref="E1757:F1757"/>
    <mergeCell ref="E1758:F1758"/>
    <mergeCell ref="E1793:F1793"/>
    <mergeCell ref="E1794:F1794"/>
    <mergeCell ref="E1795:F1795"/>
    <mergeCell ref="E1796:F1796"/>
    <mergeCell ref="E1797:F1797"/>
    <mergeCell ref="E1798:F1798"/>
    <mergeCell ref="E1785:F1785"/>
    <mergeCell ref="E1786:F1786"/>
    <mergeCell ref="E1787:F1787"/>
    <mergeCell ref="E1788:F1788"/>
    <mergeCell ref="H1790:I1790"/>
    <mergeCell ref="E1792:F1792"/>
    <mergeCell ref="E1777:F1777"/>
    <mergeCell ref="E1778:F1778"/>
    <mergeCell ref="E1779:F1779"/>
    <mergeCell ref="H1781:I1781"/>
    <mergeCell ref="E1783:F1783"/>
    <mergeCell ref="E1784:F1784"/>
    <mergeCell ref="E1817:F1817"/>
    <mergeCell ref="E1818:F1818"/>
    <mergeCell ref="E1819:F1819"/>
    <mergeCell ref="E1820:F1820"/>
    <mergeCell ref="H1822:I1822"/>
    <mergeCell ref="E1824:F1824"/>
    <mergeCell ref="H1808:I1808"/>
    <mergeCell ref="E1810:F1810"/>
    <mergeCell ref="E1811:F1811"/>
    <mergeCell ref="E1812:F1812"/>
    <mergeCell ref="E1813:F1813"/>
    <mergeCell ref="H1815:I1815"/>
    <mergeCell ref="E1799:F1799"/>
    <mergeCell ref="H1801:I1801"/>
    <mergeCell ref="E1803:F1803"/>
    <mergeCell ref="E1804:F1804"/>
    <mergeCell ref="E1805:F1805"/>
    <mergeCell ref="E1806:F1806"/>
    <mergeCell ref="E1841:F1841"/>
    <mergeCell ref="E1842:F1842"/>
    <mergeCell ref="E1843:F1843"/>
    <mergeCell ref="E1844:F1844"/>
    <mergeCell ref="E1845:F1845"/>
    <mergeCell ref="E1846:F1846"/>
    <mergeCell ref="E1833:F1833"/>
    <mergeCell ref="H1835:I1835"/>
    <mergeCell ref="E1837:F1837"/>
    <mergeCell ref="E1838:F1838"/>
    <mergeCell ref="E1839:F1839"/>
    <mergeCell ref="E1840:F1840"/>
    <mergeCell ref="E1825:F1825"/>
    <mergeCell ref="E1826:F1826"/>
    <mergeCell ref="E1827:F1827"/>
    <mergeCell ref="H1829:I1829"/>
    <mergeCell ref="E1831:F1831"/>
    <mergeCell ref="E1832:F1832"/>
    <mergeCell ref="E1863:F1863"/>
    <mergeCell ref="E1864:F1864"/>
    <mergeCell ref="E1865:F1865"/>
    <mergeCell ref="E1866:F1866"/>
    <mergeCell ref="E1867:F1867"/>
    <mergeCell ref="H1869:I1869"/>
    <mergeCell ref="E1855:F1855"/>
    <mergeCell ref="E1856:F1856"/>
    <mergeCell ref="E1857:F1857"/>
    <mergeCell ref="E1858:F1858"/>
    <mergeCell ref="E1859:F1859"/>
    <mergeCell ref="H1861:I1861"/>
    <mergeCell ref="H1848:I1848"/>
    <mergeCell ref="E1850:F1850"/>
    <mergeCell ref="E1851:F1851"/>
    <mergeCell ref="E1852:F1852"/>
    <mergeCell ref="E1853:F1853"/>
    <mergeCell ref="E1854:F1854"/>
    <mergeCell ref="E1887:F1887"/>
    <mergeCell ref="E1888:F1888"/>
    <mergeCell ref="E1889:F1889"/>
    <mergeCell ref="H1891:I1891"/>
    <mergeCell ref="E1893:F1893"/>
    <mergeCell ref="E1894:F1894"/>
    <mergeCell ref="E1877:F1877"/>
    <mergeCell ref="H1879:I1879"/>
    <mergeCell ref="E1881:F1881"/>
    <mergeCell ref="E1882:F1882"/>
    <mergeCell ref="E1883:F1883"/>
    <mergeCell ref="H1885:I1885"/>
    <mergeCell ref="E1871:F1871"/>
    <mergeCell ref="E1872:F1872"/>
    <mergeCell ref="E1873:F1873"/>
    <mergeCell ref="E1874:F1874"/>
    <mergeCell ref="E1875:F1875"/>
    <mergeCell ref="E1876:F1876"/>
    <mergeCell ref="E1913:F1913"/>
    <mergeCell ref="E1914:F1914"/>
    <mergeCell ref="E1915:F1915"/>
    <mergeCell ref="E1916:F1916"/>
    <mergeCell ref="E1917:F1917"/>
    <mergeCell ref="H1919:I1919"/>
    <mergeCell ref="E1905:F1905"/>
    <mergeCell ref="E1906:F1906"/>
    <mergeCell ref="E1907:F1907"/>
    <mergeCell ref="E1908:F1908"/>
    <mergeCell ref="H1910:I1910"/>
    <mergeCell ref="E1912:F1912"/>
    <mergeCell ref="E1895:F1895"/>
    <mergeCell ref="H1897:I1897"/>
    <mergeCell ref="E1899:F1899"/>
    <mergeCell ref="E1900:F1900"/>
    <mergeCell ref="E1901:F1901"/>
    <mergeCell ref="H1903:I1903"/>
    <mergeCell ref="E1939:F1939"/>
    <mergeCell ref="E1940:F1940"/>
    <mergeCell ref="E1941:F1941"/>
    <mergeCell ref="H1943:I1943"/>
    <mergeCell ref="E1945:F1945"/>
    <mergeCell ref="E1946:F1946"/>
    <mergeCell ref="E1929:F1929"/>
    <mergeCell ref="H1931:I1931"/>
    <mergeCell ref="E1933:F1933"/>
    <mergeCell ref="E1934:F1934"/>
    <mergeCell ref="E1935:F1935"/>
    <mergeCell ref="H1937:I1937"/>
    <mergeCell ref="E1921:F1921"/>
    <mergeCell ref="E1922:F1922"/>
    <mergeCell ref="E1923:F1923"/>
    <mergeCell ref="H1925:I1925"/>
    <mergeCell ref="E1927:F1927"/>
    <mergeCell ref="E1928:F1928"/>
    <mergeCell ref="H1962:I1962"/>
    <mergeCell ref="E1964:F1964"/>
    <mergeCell ref="E1965:F1965"/>
    <mergeCell ref="E1966:F1966"/>
    <mergeCell ref="E1967:F1967"/>
    <mergeCell ref="E1968:F1968"/>
    <mergeCell ref="E1955:F1955"/>
    <mergeCell ref="E1956:F1956"/>
    <mergeCell ref="E1957:F1957"/>
    <mergeCell ref="E1958:F1958"/>
    <mergeCell ref="E1959:F1959"/>
    <mergeCell ref="E1960:F1960"/>
    <mergeCell ref="E1947:F1947"/>
    <mergeCell ref="E1948:F1948"/>
    <mergeCell ref="E1949:F1949"/>
    <mergeCell ref="E1950:F1950"/>
    <mergeCell ref="H1952:I1952"/>
    <mergeCell ref="E1954:F1954"/>
    <mergeCell ref="E1983:F1983"/>
    <mergeCell ref="E1984:F1984"/>
    <mergeCell ref="H1986:I1986"/>
    <mergeCell ref="E1988:F1988"/>
    <mergeCell ref="E1989:F1989"/>
    <mergeCell ref="E1990:F1990"/>
    <mergeCell ref="E1977:F1977"/>
    <mergeCell ref="E1978:F1978"/>
    <mergeCell ref="E1979:F1979"/>
    <mergeCell ref="E1980:F1980"/>
    <mergeCell ref="E1981:F1981"/>
    <mergeCell ref="E1982:F1982"/>
    <mergeCell ref="E1969:F1969"/>
    <mergeCell ref="E1970:F1970"/>
    <mergeCell ref="E1971:F1971"/>
    <mergeCell ref="E1972:F1972"/>
    <mergeCell ref="H1974:I1974"/>
    <mergeCell ref="E1976:F1976"/>
    <mergeCell ref="E2005:F2005"/>
    <mergeCell ref="E2006:F2006"/>
    <mergeCell ref="E2007:F2007"/>
    <mergeCell ref="E2008:F2008"/>
    <mergeCell ref="H2010:I2010"/>
    <mergeCell ref="E2012:F2012"/>
    <mergeCell ref="H1998:I1998"/>
    <mergeCell ref="E2000:F2000"/>
    <mergeCell ref="E2001:F2001"/>
    <mergeCell ref="E2002:F2002"/>
    <mergeCell ref="E2003:F2003"/>
    <mergeCell ref="E2004:F2004"/>
    <mergeCell ref="E1991:F1991"/>
    <mergeCell ref="E1992:F1992"/>
    <mergeCell ref="E1993:F1993"/>
    <mergeCell ref="E1994:F1994"/>
    <mergeCell ref="E1995:F1995"/>
    <mergeCell ref="E1996:F1996"/>
    <mergeCell ref="E2029:F2029"/>
    <mergeCell ref="E2030:F2030"/>
    <mergeCell ref="E2031:F2031"/>
    <mergeCell ref="E2032:F2032"/>
    <mergeCell ref="E2033:F2033"/>
    <mergeCell ref="H2035:I2035"/>
    <mergeCell ref="E2021:F2021"/>
    <mergeCell ref="E2022:F2022"/>
    <mergeCell ref="E2023:F2023"/>
    <mergeCell ref="E2024:F2024"/>
    <mergeCell ref="E2025:F2025"/>
    <mergeCell ref="H2027:I2027"/>
    <mergeCell ref="E2013:F2013"/>
    <mergeCell ref="E2014:F2014"/>
    <mergeCell ref="E2015:F2015"/>
    <mergeCell ref="E2016:F2016"/>
    <mergeCell ref="E2017:F2017"/>
    <mergeCell ref="H2019:I2019"/>
    <mergeCell ref="E2053:F2053"/>
    <mergeCell ref="E2054:F2054"/>
    <mergeCell ref="E2055:F2055"/>
    <mergeCell ref="E2056:F2056"/>
    <mergeCell ref="E2057:F2057"/>
    <mergeCell ref="H2059:I2059"/>
    <mergeCell ref="E2045:F2045"/>
    <mergeCell ref="E2046:F2046"/>
    <mergeCell ref="E2047:F2047"/>
    <mergeCell ref="E2048:F2048"/>
    <mergeCell ref="E2049:F2049"/>
    <mergeCell ref="H2051:I2051"/>
    <mergeCell ref="E2037:F2037"/>
    <mergeCell ref="E2038:F2038"/>
    <mergeCell ref="E2039:F2039"/>
    <mergeCell ref="E2040:F2040"/>
    <mergeCell ref="E2041:F2041"/>
    <mergeCell ref="H2043:I2043"/>
    <mergeCell ref="E2077:F2077"/>
    <mergeCell ref="H2079:I2079"/>
    <mergeCell ref="E2081:F2081"/>
    <mergeCell ref="E2082:F2082"/>
    <mergeCell ref="E2083:F2083"/>
    <mergeCell ref="H2085:I2085"/>
    <mergeCell ref="E2069:F2069"/>
    <mergeCell ref="E2070:F2070"/>
    <mergeCell ref="E2071:F2071"/>
    <mergeCell ref="H2073:I2073"/>
    <mergeCell ref="E2075:F2075"/>
    <mergeCell ref="E2076:F2076"/>
    <mergeCell ref="E2061:F2061"/>
    <mergeCell ref="E2062:F2062"/>
    <mergeCell ref="E2063:F2063"/>
    <mergeCell ref="E2064:F2064"/>
    <mergeCell ref="E2065:F2065"/>
    <mergeCell ref="H2067:I2067"/>
    <mergeCell ref="E2105:F2105"/>
    <mergeCell ref="E2106:F2106"/>
    <mergeCell ref="E2107:F2107"/>
    <mergeCell ref="H2109:I2109"/>
    <mergeCell ref="E2111:F2111"/>
    <mergeCell ref="E2112:F2112"/>
    <mergeCell ref="E2095:F2095"/>
    <mergeCell ref="H2097:I2097"/>
    <mergeCell ref="E2099:F2099"/>
    <mergeCell ref="E2100:F2100"/>
    <mergeCell ref="E2101:F2101"/>
    <mergeCell ref="H2103:I2103"/>
    <mergeCell ref="E2087:F2087"/>
    <mergeCell ref="E2088:F2088"/>
    <mergeCell ref="E2089:F2089"/>
    <mergeCell ref="H2091:I2091"/>
    <mergeCell ref="E2093:F2093"/>
    <mergeCell ref="E2094:F2094"/>
    <mergeCell ref="E2131:F2131"/>
    <mergeCell ref="H2133:I2133"/>
    <mergeCell ref="E2135:F2135"/>
    <mergeCell ref="E2136:F2136"/>
    <mergeCell ref="E2137:F2137"/>
    <mergeCell ref="H2139:I2139"/>
    <mergeCell ref="E2123:F2123"/>
    <mergeCell ref="E2124:F2124"/>
    <mergeCell ref="E2125:F2125"/>
    <mergeCell ref="H2127:I2127"/>
    <mergeCell ref="E2129:F2129"/>
    <mergeCell ref="E2130:F2130"/>
    <mergeCell ref="E2113:F2113"/>
    <mergeCell ref="H2115:I2115"/>
    <mergeCell ref="E2117:F2117"/>
    <mergeCell ref="E2118:F2118"/>
    <mergeCell ref="E2119:F2119"/>
    <mergeCell ref="H2121:I2121"/>
    <mergeCell ref="E2159:F2159"/>
    <mergeCell ref="E2160:F2160"/>
    <mergeCell ref="E2161:F2161"/>
    <mergeCell ref="H2163:I2163"/>
    <mergeCell ref="E2165:F2165"/>
    <mergeCell ref="E2166:F2166"/>
    <mergeCell ref="E2149:F2149"/>
    <mergeCell ref="H2151:I2151"/>
    <mergeCell ref="E2153:F2153"/>
    <mergeCell ref="E2154:F2154"/>
    <mergeCell ref="E2155:F2155"/>
    <mergeCell ref="H2157:I2157"/>
    <mergeCell ref="E2141:F2141"/>
    <mergeCell ref="E2142:F2142"/>
    <mergeCell ref="E2143:F2143"/>
    <mergeCell ref="H2145:I2145"/>
    <mergeCell ref="E2147:F2147"/>
    <mergeCell ref="E2148:F2148"/>
    <mergeCell ref="E2185:F2185"/>
    <mergeCell ref="H2187:I2187"/>
    <mergeCell ref="E2189:F2189"/>
    <mergeCell ref="E2190:F2190"/>
    <mergeCell ref="E2191:F2191"/>
    <mergeCell ref="H2193:I2193"/>
    <mergeCell ref="E2177:F2177"/>
    <mergeCell ref="E2178:F2178"/>
    <mergeCell ref="E2179:F2179"/>
    <mergeCell ref="H2181:I2181"/>
    <mergeCell ref="E2183:F2183"/>
    <mergeCell ref="E2184:F2184"/>
    <mergeCell ref="E2167:F2167"/>
    <mergeCell ref="H2169:I2169"/>
    <mergeCell ref="E2171:F2171"/>
    <mergeCell ref="E2172:F2172"/>
    <mergeCell ref="E2173:F2173"/>
    <mergeCell ref="H2175:I2175"/>
    <mergeCell ref="E2213:F2213"/>
    <mergeCell ref="E2214:F2214"/>
    <mergeCell ref="E2215:F2215"/>
    <mergeCell ref="H2217:I2217"/>
    <mergeCell ref="E2219:F2219"/>
    <mergeCell ref="E2220:F2220"/>
    <mergeCell ref="E2203:F2203"/>
    <mergeCell ref="H2205:I2205"/>
    <mergeCell ref="E2207:F2207"/>
    <mergeCell ref="E2208:F2208"/>
    <mergeCell ref="E2209:F2209"/>
    <mergeCell ref="H2211:I2211"/>
    <mergeCell ref="E2195:F2195"/>
    <mergeCell ref="E2196:F2196"/>
    <mergeCell ref="E2197:F2197"/>
    <mergeCell ref="H2199:I2199"/>
    <mergeCell ref="E2201:F2201"/>
    <mergeCell ref="E2202:F2202"/>
    <mergeCell ref="E2239:F2239"/>
    <mergeCell ref="H2241:I2241"/>
    <mergeCell ref="E2243:F2243"/>
    <mergeCell ref="E2244:F2244"/>
    <mergeCell ref="E2245:F2245"/>
    <mergeCell ref="H2247:I2247"/>
    <mergeCell ref="E2231:F2231"/>
    <mergeCell ref="E2232:F2232"/>
    <mergeCell ref="E2233:F2233"/>
    <mergeCell ref="H2235:I2235"/>
    <mergeCell ref="E2237:F2237"/>
    <mergeCell ref="E2238:F2238"/>
    <mergeCell ref="E2221:F2221"/>
    <mergeCell ref="H2223:I2223"/>
    <mergeCell ref="E2225:F2225"/>
    <mergeCell ref="E2226:F2226"/>
    <mergeCell ref="E2227:F2227"/>
    <mergeCell ref="H2229:I2229"/>
    <mergeCell ref="E2265:F2265"/>
    <mergeCell ref="E2266:F2266"/>
    <mergeCell ref="E2267:F2267"/>
    <mergeCell ref="E2268:F2268"/>
    <mergeCell ref="E2269:F2269"/>
    <mergeCell ref="E2270:F2270"/>
    <mergeCell ref="E2257:F2257"/>
    <mergeCell ref="E2258:F2258"/>
    <mergeCell ref="E2259:F2259"/>
    <mergeCell ref="E2260:F2260"/>
    <mergeCell ref="H2262:I2262"/>
    <mergeCell ref="E2264:F2264"/>
    <mergeCell ref="E2249:F2249"/>
    <mergeCell ref="E2250:F2250"/>
    <mergeCell ref="E2251:F2251"/>
    <mergeCell ref="H2253:I2253"/>
    <mergeCell ref="E2255:F2255"/>
    <mergeCell ref="E2256:F2256"/>
    <mergeCell ref="E2287:F2287"/>
    <mergeCell ref="E2288:F2288"/>
    <mergeCell ref="E2289:F2289"/>
    <mergeCell ref="H2291:I2291"/>
    <mergeCell ref="E2293:F2293"/>
    <mergeCell ref="E2294:F2294"/>
    <mergeCell ref="E2279:F2279"/>
    <mergeCell ref="E2280:F2280"/>
    <mergeCell ref="E2281:F2281"/>
    <mergeCell ref="H2283:I2283"/>
    <mergeCell ref="E2285:F2285"/>
    <mergeCell ref="E2286:F2286"/>
    <mergeCell ref="E2271:F2271"/>
    <mergeCell ref="E2272:F2272"/>
    <mergeCell ref="E2273:F2273"/>
    <mergeCell ref="H2275:I2275"/>
    <mergeCell ref="E2277:F2277"/>
    <mergeCell ref="E2278:F2278"/>
    <mergeCell ref="E2309:F2309"/>
    <mergeCell ref="E2310:F2310"/>
    <mergeCell ref="H2312:I2312"/>
    <mergeCell ref="E2314:F2314"/>
    <mergeCell ref="E2315:F2315"/>
    <mergeCell ref="E2316:F2316"/>
    <mergeCell ref="E2301:F2301"/>
    <mergeCell ref="E2302:F2302"/>
    <mergeCell ref="H2304:I2304"/>
    <mergeCell ref="E2306:F2306"/>
    <mergeCell ref="E2307:F2307"/>
    <mergeCell ref="E2308:F2308"/>
    <mergeCell ref="E2295:F2295"/>
    <mergeCell ref="E2296:F2296"/>
    <mergeCell ref="E2297:F2297"/>
    <mergeCell ref="E2298:F2298"/>
    <mergeCell ref="E2299:F2299"/>
    <mergeCell ref="E2300:F2300"/>
    <mergeCell ref="H2334:I2334"/>
    <mergeCell ref="E2336:F2336"/>
    <mergeCell ref="E2337:F2337"/>
    <mergeCell ref="E2338:F2338"/>
    <mergeCell ref="H2340:I2340"/>
    <mergeCell ref="E2342:F2342"/>
    <mergeCell ref="E2325:F2325"/>
    <mergeCell ref="E2326:F2326"/>
    <mergeCell ref="H2328:I2328"/>
    <mergeCell ref="E2330:F2330"/>
    <mergeCell ref="E2331:F2331"/>
    <mergeCell ref="E2332:F2332"/>
    <mergeCell ref="E2317:F2317"/>
    <mergeCell ref="E2318:F2318"/>
    <mergeCell ref="E2319:F2319"/>
    <mergeCell ref="E2320:F2320"/>
    <mergeCell ref="H2322:I2322"/>
    <mergeCell ref="E2324:F2324"/>
    <mergeCell ref="E2359:F2359"/>
    <mergeCell ref="E2360:F2360"/>
    <mergeCell ref="E2361:F2361"/>
    <mergeCell ref="E2362:F2362"/>
    <mergeCell ref="H2364:I2364"/>
    <mergeCell ref="E2366:F2366"/>
    <mergeCell ref="H2352:I2352"/>
    <mergeCell ref="E2354:F2354"/>
    <mergeCell ref="E2355:F2355"/>
    <mergeCell ref="E2356:F2356"/>
    <mergeCell ref="E2357:F2357"/>
    <mergeCell ref="E2358:F2358"/>
    <mergeCell ref="E2343:F2343"/>
    <mergeCell ref="E2344:F2344"/>
    <mergeCell ref="H2346:I2346"/>
    <mergeCell ref="E2348:F2348"/>
    <mergeCell ref="E2349:F2349"/>
    <mergeCell ref="E2350:F2350"/>
    <mergeCell ref="E2381:F2381"/>
    <mergeCell ref="E2382:F2382"/>
    <mergeCell ref="H2384:I2384"/>
    <mergeCell ref="E2386:F2386"/>
    <mergeCell ref="E2387:F2387"/>
    <mergeCell ref="E2388:F2388"/>
    <mergeCell ref="E2373:F2373"/>
    <mergeCell ref="E2374:F2374"/>
    <mergeCell ref="H2376:I2376"/>
    <mergeCell ref="E2378:F2378"/>
    <mergeCell ref="E2379:F2379"/>
    <mergeCell ref="E2380:F2380"/>
    <mergeCell ref="E2367:F2367"/>
    <mergeCell ref="E2368:F2368"/>
    <mergeCell ref="E2369:F2369"/>
    <mergeCell ref="E2370:F2370"/>
    <mergeCell ref="E2371:F2371"/>
    <mergeCell ref="E2372:F2372"/>
    <mergeCell ref="E2405:F2405"/>
    <mergeCell ref="E2406:F2406"/>
    <mergeCell ref="H2408:I2408"/>
    <mergeCell ref="E2410:F2410"/>
    <mergeCell ref="E2411:F2411"/>
    <mergeCell ref="E2412:F2412"/>
    <mergeCell ref="E2397:F2397"/>
    <mergeCell ref="E2398:F2398"/>
    <mergeCell ref="E2399:F2399"/>
    <mergeCell ref="E2400:F2400"/>
    <mergeCell ref="H2402:I2402"/>
    <mergeCell ref="E2404:F2404"/>
    <mergeCell ref="E2389:F2389"/>
    <mergeCell ref="E2390:F2390"/>
    <mergeCell ref="H2392:I2392"/>
    <mergeCell ref="E2394:F2394"/>
    <mergeCell ref="E2395:F2395"/>
    <mergeCell ref="E2396:F2396"/>
    <mergeCell ref="E2431:F2431"/>
    <mergeCell ref="E2432:F2432"/>
    <mergeCell ref="E2433:F2433"/>
    <mergeCell ref="H2435:I2435"/>
    <mergeCell ref="E2437:F2437"/>
    <mergeCell ref="E2438:F2438"/>
    <mergeCell ref="E2423:F2423"/>
    <mergeCell ref="E2424:F2424"/>
    <mergeCell ref="H2426:I2426"/>
    <mergeCell ref="E2428:F2428"/>
    <mergeCell ref="E2429:F2429"/>
    <mergeCell ref="E2430:F2430"/>
    <mergeCell ref="H2414:I2414"/>
    <mergeCell ref="E2416:F2416"/>
    <mergeCell ref="E2417:F2417"/>
    <mergeCell ref="E2418:F2418"/>
    <mergeCell ref="H2420:I2420"/>
    <mergeCell ref="E2422:F2422"/>
    <mergeCell ref="E2455:F2455"/>
    <mergeCell ref="E2456:F2456"/>
    <mergeCell ref="H2458:I2458"/>
    <mergeCell ref="E2460:F2460"/>
    <mergeCell ref="E2461:F2461"/>
    <mergeCell ref="E2462:F2462"/>
    <mergeCell ref="H2446:I2446"/>
    <mergeCell ref="E2448:F2448"/>
    <mergeCell ref="E2449:F2449"/>
    <mergeCell ref="E2450:F2450"/>
    <mergeCell ref="H2452:I2452"/>
    <mergeCell ref="E2454:F2454"/>
    <mergeCell ref="E2439:F2439"/>
    <mergeCell ref="E2440:F2440"/>
    <mergeCell ref="E2441:F2441"/>
    <mergeCell ref="E2442:F2442"/>
    <mergeCell ref="E2443:F2443"/>
    <mergeCell ref="E2444:F2444"/>
    <mergeCell ref="E2481:F2481"/>
    <mergeCell ref="E2482:F2482"/>
    <mergeCell ref="E2483:F2483"/>
    <mergeCell ref="H2485:I2485"/>
    <mergeCell ref="E2487:F2487"/>
    <mergeCell ref="E2488:F2488"/>
    <mergeCell ref="E2473:F2473"/>
    <mergeCell ref="E2474:F2474"/>
    <mergeCell ref="H2476:I2476"/>
    <mergeCell ref="E2478:F2478"/>
    <mergeCell ref="E2479:F2479"/>
    <mergeCell ref="E2480:F2480"/>
    <mergeCell ref="H2464:I2464"/>
    <mergeCell ref="E2466:F2466"/>
    <mergeCell ref="E2467:F2467"/>
    <mergeCell ref="E2468:F2468"/>
    <mergeCell ref="H2470:I2470"/>
    <mergeCell ref="E2472:F2472"/>
    <mergeCell ref="E2505:F2505"/>
    <mergeCell ref="E2506:F2506"/>
    <mergeCell ref="E2507:F2507"/>
    <mergeCell ref="E2508:F2508"/>
    <mergeCell ref="H2510:I2510"/>
    <mergeCell ref="E2512:F2512"/>
    <mergeCell ref="H2496:I2496"/>
    <mergeCell ref="E2498:F2498"/>
    <mergeCell ref="E2499:F2499"/>
    <mergeCell ref="E2500:F2500"/>
    <mergeCell ref="E2501:F2501"/>
    <mergeCell ref="H2503:I2503"/>
    <mergeCell ref="E2489:F2489"/>
    <mergeCell ref="E2490:F2490"/>
    <mergeCell ref="E2491:F2491"/>
    <mergeCell ref="E2492:F2492"/>
    <mergeCell ref="E2493:F2493"/>
    <mergeCell ref="E2494:F2494"/>
    <mergeCell ref="H2530:I2530"/>
    <mergeCell ref="E2532:F2532"/>
    <mergeCell ref="E2533:F2533"/>
    <mergeCell ref="E2534:F2534"/>
    <mergeCell ref="E2535:F2535"/>
    <mergeCell ref="E2536:F2536"/>
    <mergeCell ref="E2521:F2521"/>
    <mergeCell ref="E2522:F2522"/>
    <mergeCell ref="H2524:I2524"/>
    <mergeCell ref="E2526:F2526"/>
    <mergeCell ref="E2527:F2527"/>
    <mergeCell ref="E2528:F2528"/>
    <mergeCell ref="E2513:F2513"/>
    <mergeCell ref="E2514:F2514"/>
    <mergeCell ref="E2515:F2515"/>
    <mergeCell ref="H2517:I2517"/>
    <mergeCell ref="E2519:F2519"/>
    <mergeCell ref="E2520:F2520"/>
    <mergeCell ref="E2553:F2553"/>
    <mergeCell ref="E2554:F2554"/>
    <mergeCell ref="E2555:F2555"/>
    <mergeCell ref="H2557:I2557"/>
    <mergeCell ref="E2559:F2559"/>
    <mergeCell ref="E2560:F2560"/>
    <mergeCell ref="E2545:F2545"/>
    <mergeCell ref="E2546:F2546"/>
    <mergeCell ref="H2548:I2548"/>
    <mergeCell ref="E2550:F2550"/>
    <mergeCell ref="E2551:F2551"/>
    <mergeCell ref="E2552:F2552"/>
    <mergeCell ref="H2538:I2538"/>
    <mergeCell ref="E2540:F2540"/>
    <mergeCell ref="E2541:F2541"/>
    <mergeCell ref="E2542:F2542"/>
    <mergeCell ref="E2543:F2543"/>
    <mergeCell ref="E2544:F2544"/>
    <mergeCell ref="E2575:F2575"/>
    <mergeCell ref="E2576:F2576"/>
    <mergeCell ref="H2578:I2578"/>
    <mergeCell ref="E2580:F2580"/>
    <mergeCell ref="E2581:F2581"/>
    <mergeCell ref="E2582:F2582"/>
    <mergeCell ref="E2569:F2569"/>
    <mergeCell ref="E2570:F2570"/>
    <mergeCell ref="E2571:F2571"/>
    <mergeCell ref="E2572:F2572"/>
    <mergeCell ref="E2573:F2573"/>
    <mergeCell ref="E2574:F2574"/>
    <mergeCell ref="E2561:F2561"/>
    <mergeCell ref="E2562:F2562"/>
    <mergeCell ref="E2563:F2563"/>
    <mergeCell ref="H2565:I2565"/>
    <mergeCell ref="E2567:F2567"/>
    <mergeCell ref="E2568:F2568"/>
    <mergeCell ref="E2599:F2599"/>
    <mergeCell ref="E2600:F2600"/>
    <mergeCell ref="E2601:F2601"/>
    <mergeCell ref="H2603:I2603"/>
    <mergeCell ref="E2605:F2605"/>
    <mergeCell ref="E2606:F2606"/>
    <mergeCell ref="E2591:F2591"/>
    <mergeCell ref="E2592:F2592"/>
    <mergeCell ref="E2593:F2593"/>
    <mergeCell ref="E2594:F2594"/>
    <mergeCell ref="E2595:F2595"/>
    <mergeCell ref="H2597:I2597"/>
    <mergeCell ref="E2583:F2583"/>
    <mergeCell ref="E2584:F2584"/>
    <mergeCell ref="E2585:F2585"/>
    <mergeCell ref="E2586:F2586"/>
    <mergeCell ref="H2588:I2588"/>
    <mergeCell ref="E2590:F2590"/>
    <mergeCell ref="E2625:F2625"/>
    <mergeCell ref="E2626:F2626"/>
    <mergeCell ref="E2627:F2627"/>
    <mergeCell ref="E2628:F2628"/>
    <mergeCell ref="E2629:F2629"/>
    <mergeCell ref="H2631:I2631"/>
    <mergeCell ref="E2617:F2617"/>
    <mergeCell ref="E2618:F2618"/>
    <mergeCell ref="E2619:F2619"/>
    <mergeCell ref="H2621:I2621"/>
    <mergeCell ref="E2623:F2623"/>
    <mergeCell ref="E2624:F2624"/>
    <mergeCell ref="E2607:F2607"/>
    <mergeCell ref="H2609:I2609"/>
    <mergeCell ref="E2611:F2611"/>
    <mergeCell ref="E2612:F2612"/>
    <mergeCell ref="E2613:F2613"/>
    <mergeCell ref="H2615:I2615"/>
    <mergeCell ref="E2647:F2647"/>
    <mergeCell ref="E2648:F2648"/>
    <mergeCell ref="E2649:F2649"/>
    <mergeCell ref="E2650:F2650"/>
    <mergeCell ref="H2652:I2652"/>
    <mergeCell ref="E2654:F2654"/>
    <mergeCell ref="E2639:F2639"/>
    <mergeCell ref="E2640:F2640"/>
    <mergeCell ref="E2641:F2641"/>
    <mergeCell ref="E2642:F2642"/>
    <mergeCell ref="H2644:I2644"/>
    <mergeCell ref="E2646:F2646"/>
    <mergeCell ref="E2633:F2633"/>
    <mergeCell ref="E2634:F2634"/>
    <mergeCell ref="E2635:F2635"/>
    <mergeCell ref="E2636:F2636"/>
    <mergeCell ref="E2637:F2637"/>
    <mergeCell ref="E2638:F2638"/>
    <mergeCell ref="E2671:F2671"/>
    <mergeCell ref="H2673:I2673"/>
    <mergeCell ref="E2675:F2675"/>
    <mergeCell ref="E2676:F2676"/>
    <mergeCell ref="E2677:F2677"/>
    <mergeCell ref="H2679:I2679"/>
    <mergeCell ref="E2663:F2663"/>
    <mergeCell ref="E2664:F2664"/>
    <mergeCell ref="E2665:F2665"/>
    <mergeCell ref="H2667:I2667"/>
    <mergeCell ref="E2669:F2669"/>
    <mergeCell ref="E2670:F2670"/>
    <mergeCell ref="E2655:F2655"/>
    <mergeCell ref="E2656:F2656"/>
    <mergeCell ref="E2657:F2657"/>
    <mergeCell ref="E2658:F2658"/>
    <mergeCell ref="E2659:F2659"/>
    <mergeCell ref="H2661:I2661"/>
    <mergeCell ref="E2695:F2695"/>
    <mergeCell ref="E2696:F2696"/>
    <mergeCell ref="E2697:F2697"/>
    <mergeCell ref="E2698:F2698"/>
    <mergeCell ref="E2699:F2699"/>
    <mergeCell ref="E2700:F2700"/>
    <mergeCell ref="E2687:F2687"/>
    <mergeCell ref="E2688:F2688"/>
    <mergeCell ref="E2689:F2689"/>
    <mergeCell ref="E2690:F2690"/>
    <mergeCell ref="H2692:I2692"/>
    <mergeCell ref="E2694:F2694"/>
    <mergeCell ref="E2681:F2681"/>
    <mergeCell ref="E2682:F2682"/>
    <mergeCell ref="E2683:F2683"/>
    <mergeCell ref="E2684:F2684"/>
    <mergeCell ref="E2685:F2685"/>
    <mergeCell ref="E2686:F2686"/>
    <mergeCell ref="E2715:F2715"/>
    <mergeCell ref="E2716:F2716"/>
    <mergeCell ref="H2718:I2718"/>
    <mergeCell ref="E2720:F2720"/>
    <mergeCell ref="E2721:F2721"/>
    <mergeCell ref="E2722:F2722"/>
    <mergeCell ref="E2709:F2709"/>
    <mergeCell ref="E2710:F2710"/>
    <mergeCell ref="E2711:F2711"/>
    <mergeCell ref="E2712:F2712"/>
    <mergeCell ref="E2713:F2713"/>
    <mergeCell ref="E2714:F2714"/>
    <mergeCell ref="E2701:F2701"/>
    <mergeCell ref="E2702:F2702"/>
    <mergeCell ref="E2703:F2703"/>
    <mergeCell ref="H2705:I2705"/>
    <mergeCell ref="E2707:F2707"/>
    <mergeCell ref="E2708:F2708"/>
    <mergeCell ref="E2737:F2737"/>
    <mergeCell ref="E2738:F2738"/>
    <mergeCell ref="E2739:F2739"/>
    <mergeCell ref="E2740:F2740"/>
    <mergeCell ref="E2741:F2741"/>
    <mergeCell ref="E2742:F2742"/>
    <mergeCell ref="E2729:F2729"/>
    <mergeCell ref="H2731:I2731"/>
    <mergeCell ref="E2733:F2733"/>
    <mergeCell ref="E2734:F2734"/>
    <mergeCell ref="E2735:F2735"/>
    <mergeCell ref="E2736:F2736"/>
    <mergeCell ref="E2723:F2723"/>
    <mergeCell ref="E2724:F2724"/>
    <mergeCell ref="E2725:F2725"/>
    <mergeCell ref="E2726:F2726"/>
    <mergeCell ref="E2727:F2727"/>
    <mergeCell ref="E2728:F2728"/>
    <mergeCell ref="E2759:F2759"/>
    <mergeCell ref="E2760:F2760"/>
    <mergeCell ref="E2761:F2761"/>
    <mergeCell ref="E2762:F2762"/>
    <mergeCell ref="E2763:F2763"/>
    <mergeCell ref="E2764:F2764"/>
    <mergeCell ref="E2751:F2751"/>
    <mergeCell ref="E2752:F2752"/>
    <mergeCell ref="E2753:F2753"/>
    <mergeCell ref="E2754:F2754"/>
    <mergeCell ref="E2755:F2755"/>
    <mergeCell ref="H2757:I2757"/>
    <mergeCell ref="H2744:I2744"/>
    <mergeCell ref="E2746:F2746"/>
    <mergeCell ref="E2747:F2747"/>
    <mergeCell ref="E2748:F2748"/>
    <mergeCell ref="E2749:F2749"/>
    <mergeCell ref="E2750:F2750"/>
    <mergeCell ref="E2779:F2779"/>
    <mergeCell ref="E2780:F2780"/>
    <mergeCell ref="E2781:F2781"/>
    <mergeCell ref="H2783:I2783"/>
    <mergeCell ref="E2785:F2785"/>
    <mergeCell ref="E2786:F2786"/>
    <mergeCell ref="E2773:F2773"/>
    <mergeCell ref="E2774:F2774"/>
    <mergeCell ref="E2775:F2775"/>
    <mergeCell ref="E2776:F2776"/>
    <mergeCell ref="E2777:F2777"/>
    <mergeCell ref="E2778:F2778"/>
    <mergeCell ref="E2765:F2765"/>
    <mergeCell ref="E2766:F2766"/>
    <mergeCell ref="E2767:F2767"/>
    <mergeCell ref="E2768:F2768"/>
    <mergeCell ref="H2770:I2770"/>
    <mergeCell ref="E2772:F2772"/>
    <mergeCell ref="E2801:F2801"/>
    <mergeCell ref="E2802:F2802"/>
    <mergeCell ref="E2803:F2803"/>
    <mergeCell ref="E2804:F2804"/>
    <mergeCell ref="E2805:F2805"/>
    <mergeCell ref="E2806:F2806"/>
    <mergeCell ref="E2793:F2793"/>
    <mergeCell ref="E2794:F2794"/>
    <mergeCell ref="H2796:I2796"/>
    <mergeCell ref="E2798:F2798"/>
    <mergeCell ref="E2799:F2799"/>
    <mergeCell ref="E2800:F2800"/>
    <mergeCell ref="E2787:F2787"/>
    <mergeCell ref="E2788:F2788"/>
    <mergeCell ref="E2789:F2789"/>
    <mergeCell ref="E2790:F2790"/>
    <mergeCell ref="E2791:F2791"/>
    <mergeCell ref="E2792:F2792"/>
    <mergeCell ref="H2822:I2822"/>
    <mergeCell ref="E2824:F2824"/>
    <mergeCell ref="E2825:F2825"/>
    <mergeCell ref="E2826:F2826"/>
    <mergeCell ref="E2827:F2827"/>
    <mergeCell ref="E2828:F2828"/>
    <mergeCell ref="E2815:F2815"/>
    <mergeCell ref="E2816:F2816"/>
    <mergeCell ref="E2817:F2817"/>
    <mergeCell ref="E2818:F2818"/>
    <mergeCell ref="E2819:F2819"/>
    <mergeCell ref="E2820:F2820"/>
    <mergeCell ref="E2807:F2807"/>
    <mergeCell ref="H2809:I2809"/>
    <mergeCell ref="E2811:F2811"/>
    <mergeCell ref="E2812:F2812"/>
    <mergeCell ref="E2813:F2813"/>
    <mergeCell ref="E2814:F2814"/>
    <mergeCell ref="E2841:F2841"/>
    <mergeCell ref="E2842:F2842"/>
    <mergeCell ref="E2843:F2843"/>
    <mergeCell ref="H2845:I2845"/>
    <mergeCell ref="E2847:F2847"/>
    <mergeCell ref="E2848:F2848"/>
    <mergeCell ref="E2835:F2835"/>
    <mergeCell ref="E2836:F2836"/>
    <mergeCell ref="E2837:F2837"/>
    <mergeCell ref="E2838:F2838"/>
    <mergeCell ref="E2839:F2839"/>
    <mergeCell ref="E2840:F2840"/>
    <mergeCell ref="E2829:F2829"/>
    <mergeCell ref="E2830:F2830"/>
    <mergeCell ref="E2831:F2831"/>
    <mergeCell ref="E2832:F2832"/>
    <mergeCell ref="E2833:F2833"/>
    <mergeCell ref="E2834:F2834"/>
    <mergeCell ref="E2861:F2861"/>
    <mergeCell ref="E2862:F2862"/>
    <mergeCell ref="H2864:I2864"/>
    <mergeCell ref="E2866:F2866"/>
    <mergeCell ref="E2867:F2867"/>
    <mergeCell ref="E2868:F2868"/>
    <mergeCell ref="E2855:F2855"/>
    <mergeCell ref="E2856:F2856"/>
    <mergeCell ref="E2857:F2857"/>
    <mergeCell ref="E2858:F2858"/>
    <mergeCell ref="E2859:F2859"/>
    <mergeCell ref="E2860:F2860"/>
    <mergeCell ref="E2849:F2849"/>
    <mergeCell ref="E2850:F2850"/>
    <mergeCell ref="E2851:F2851"/>
    <mergeCell ref="E2852:F2852"/>
    <mergeCell ref="E2853:F2853"/>
    <mergeCell ref="E2854:F2854"/>
    <mergeCell ref="E2881:F2881"/>
    <mergeCell ref="E2882:F2882"/>
    <mergeCell ref="E2883:F2883"/>
    <mergeCell ref="H2885:I2885"/>
    <mergeCell ref="E2887:F2887"/>
    <mergeCell ref="E2888:F2888"/>
    <mergeCell ref="E2875:F2875"/>
    <mergeCell ref="E2876:F2876"/>
    <mergeCell ref="E2877:F2877"/>
    <mergeCell ref="E2878:F2878"/>
    <mergeCell ref="E2879:F2879"/>
    <mergeCell ref="E2880:F2880"/>
    <mergeCell ref="E2869:F2869"/>
    <mergeCell ref="E2870:F2870"/>
    <mergeCell ref="E2871:F2871"/>
    <mergeCell ref="E2872:F2872"/>
    <mergeCell ref="E2873:F2873"/>
    <mergeCell ref="E2874:F2874"/>
    <mergeCell ref="E2901:F2901"/>
    <mergeCell ref="E2902:F2902"/>
    <mergeCell ref="H2904:I2904"/>
    <mergeCell ref="E2906:F2906"/>
    <mergeCell ref="E2907:F2907"/>
    <mergeCell ref="E2908:F2908"/>
    <mergeCell ref="E2895:F2895"/>
    <mergeCell ref="E2896:F2896"/>
    <mergeCell ref="E2897:F2897"/>
    <mergeCell ref="E2898:F2898"/>
    <mergeCell ref="E2899:F2899"/>
    <mergeCell ref="E2900:F2900"/>
    <mergeCell ref="E2889:F2889"/>
    <mergeCell ref="E2890:F2890"/>
    <mergeCell ref="E2891:F2891"/>
    <mergeCell ref="E2892:F2892"/>
    <mergeCell ref="E2893:F2893"/>
    <mergeCell ref="E2894:F2894"/>
    <mergeCell ref="H2922:I2922"/>
    <mergeCell ref="E2924:F2924"/>
    <mergeCell ref="E2925:F2925"/>
    <mergeCell ref="E2926:F2926"/>
    <mergeCell ref="E2927:F2927"/>
    <mergeCell ref="E2928:F2928"/>
    <mergeCell ref="E2915:F2915"/>
    <mergeCell ref="E2916:F2916"/>
    <mergeCell ref="E2917:F2917"/>
    <mergeCell ref="E2918:F2918"/>
    <mergeCell ref="E2919:F2919"/>
    <mergeCell ref="E2920:F2920"/>
    <mergeCell ref="E2909:F2909"/>
    <mergeCell ref="E2910:F2910"/>
    <mergeCell ref="E2911:F2911"/>
    <mergeCell ref="E2912:F2912"/>
    <mergeCell ref="E2913:F2913"/>
    <mergeCell ref="E2914:F2914"/>
    <mergeCell ref="E2945:F2945"/>
    <mergeCell ref="E2946:F2946"/>
    <mergeCell ref="E2947:F2947"/>
    <mergeCell ref="E2948:F2948"/>
    <mergeCell ref="E2949:F2949"/>
    <mergeCell ref="H2951:I2951"/>
    <mergeCell ref="E2937:F2937"/>
    <mergeCell ref="E2938:F2938"/>
    <mergeCell ref="E2939:F2939"/>
    <mergeCell ref="E2940:F2940"/>
    <mergeCell ref="H2942:I2942"/>
    <mergeCell ref="E2944:F2944"/>
    <mergeCell ref="E2929:F2929"/>
    <mergeCell ref="E2930:F2930"/>
    <mergeCell ref="E2931:F2931"/>
    <mergeCell ref="E2932:F2932"/>
    <mergeCell ref="E2933:F2933"/>
    <mergeCell ref="H2935:I2935"/>
    <mergeCell ref="E2971:F2971"/>
    <mergeCell ref="E2972:F2972"/>
    <mergeCell ref="E2973:F2973"/>
    <mergeCell ref="H2975:I2975"/>
    <mergeCell ref="E2977:F2977"/>
    <mergeCell ref="E2978:F2978"/>
    <mergeCell ref="E2961:F2961"/>
    <mergeCell ref="H2963:I2963"/>
    <mergeCell ref="E2965:F2965"/>
    <mergeCell ref="E2966:F2966"/>
    <mergeCell ref="E2967:F2967"/>
    <mergeCell ref="H2969:I2969"/>
    <mergeCell ref="E2953:F2953"/>
    <mergeCell ref="E2954:F2954"/>
    <mergeCell ref="E2955:F2955"/>
    <mergeCell ref="H2957:I2957"/>
    <mergeCell ref="E2959:F2959"/>
    <mergeCell ref="E2960:F2960"/>
    <mergeCell ref="E2995:F2995"/>
    <mergeCell ref="H2997:I2997"/>
    <mergeCell ref="E2999:F2999"/>
    <mergeCell ref="E3000:F3000"/>
    <mergeCell ref="E3001:F3001"/>
    <mergeCell ref="H3003:I3003"/>
    <mergeCell ref="E2987:F2987"/>
    <mergeCell ref="E2988:F2988"/>
    <mergeCell ref="E2989:F2989"/>
    <mergeCell ref="H2991:I2991"/>
    <mergeCell ref="E2993:F2993"/>
    <mergeCell ref="E2994:F2994"/>
    <mergeCell ref="E2979:F2979"/>
    <mergeCell ref="E2980:F2980"/>
    <mergeCell ref="H2982:I2982"/>
    <mergeCell ref="E2984:F2984"/>
    <mergeCell ref="E2985:F2985"/>
    <mergeCell ref="E2986:F2986"/>
    <mergeCell ref="E3021:F3021"/>
    <mergeCell ref="E3022:F3022"/>
    <mergeCell ref="E3023:F3023"/>
    <mergeCell ref="E3024:F3024"/>
    <mergeCell ref="E3025:F3025"/>
    <mergeCell ref="H3027:I3027"/>
    <mergeCell ref="E3013:F3013"/>
    <mergeCell ref="H3015:I3015"/>
    <mergeCell ref="E3017:F3017"/>
    <mergeCell ref="E3018:F3018"/>
    <mergeCell ref="E3019:F3019"/>
    <mergeCell ref="E3020:F3020"/>
    <mergeCell ref="E3005:F3005"/>
    <mergeCell ref="E3006:F3006"/>
    <mergeCell ref="E3007:F3007"/>
    <mergeCell ref="H3009:I3009"/>
    <mergeCell ref="E3011:F3011"/>
    <mergeCell ref="E3012:F3012"/>
    <mergeCell ref="E3043:F3043"/>
    <mergeCell ref="E3044:F3044"/>
    <mergeCell ref="H3046:I3046"/>
    <mergeCell ref="E3048:F3048"/>
    <mergeCell ref="E3049:F3049"/>
    <mergeCell ref="E3050:F3050"/>
    <mergeCell ref="H3036:I3036"/>
    <mergeCell ref="E3038:F3038"/>
    <mergeCell ref="E3039:F3039"/>
    <mergeCell ref="E3040:F3040"/>
    <mergeCell ref="E3041:F3041"/>
    <mergeCell ref="E3042:F3042"/>
    <mergeCell ref="E3029:F3029"/>
    <mergeCell ref="E3030:F3030"/>
    <mergeCell ref="E3031:F3031"/>
    <mergeCell ref="E3032:F3032"/>
    <mergeCell ref="E3033:F3033"/>
    <mergeCell ref="E3034:F3034"/>
    <mergeCell ref="E3067:F3067"/>
    <mergeCell ref="E3068:F3068"/>
    <mergeCell ref="H3070:I3070"/>
    <mergeCell ref="E3072:F3072"/>
    <mergeCell ref="E3073:F3073"/>
    <mergeCell ref="E3074:F3074"/>
    <mergeCell ref="E3059:F3059"/>
    <mergeCell ref="E3060:F3060"/>
    <mergeCell ref="E3061:F3061"/>
    <mergeCell ref="E3062:F3062"/>
    <mergeCell ref="H3064:I3064"/>
    <mergeCell ref="E3066:F3066"/>
    <mergeCell ref="E3051:F3051"/>
    <mergeCell ref="E3052:F3052"/>
    <mergeCell ref="H3054:I3054"/>
    <mergeCell ref="E3056:F3056"/>
    <mergeCell ref="E3057:F3057"/>
    <mergeCell ref="E3058:F3058"/>
    <mergeCell ref="E3093:F3093"/>
    <mergeCell ref="E3094:F3094"/>
    <mergeCell ref="H3096:I3096"/>
    <mergeCell ref="E3098:F3098"/>
    <mergeCell ref="E3099:F3099"/>
    <mergeCell ref="E3100:F3100"/>
    <mergeCell ref="E3085:F3085"/>
    <mergeCell ref="E3086:F3086"/>
    <mergeCell ref="H3088:I3088"/>
    <mergeCell ref="E3090:F3090"/>
    <mergeCell ref="E3091:F3091"/>
    <mergeCell ref="E3092:F3092"/>
    <mergeCell ref="H3076:I3076"/>
    <mergeCell ref="E3078:F3078"/>
    <mergeCell ref="E3079:F3079"/>
    <mergeCell ref="E3080:F3080"/>
    <mergeCell ref="H3082:I3082"/>
    <mergeCell ref="E3084:F3084"/>
    <mergeCell ref="H3118:I3118"/>
    <mergeCell ref="E3120:F3120"/>
    <mergeCell ref="E3121:F3121"/>
    <mergeCell ref="E3122:F3122"/>
    <mergeCell ref="H3124:I3124"/>
    <mergeCell ref="E3126:F3126"/>
    <mergeCell ref="E3109:F3109"/>
    <mergeCell ref="E3110:F3110"/>
    <mergeCell ref="H3112:I3112"/>
    <mergeCell ref="E3114:F3114"/>
    <mergeCell ref="E3115:F3115"/>
    <mergeCell ref="E3116:F3116"/>
    <mergeCell ref="E3101:F3101"/>
    <mergeCell ref="E3102:F3102"/>
    <mergeCell ref="E3103:F3103"/>
    <mergeCell ref="E3104:F3104"/>
    <mergeCell ref="H3106:I3106"/>
    <mergeCell ref="E3108:F3108"/>
    <mergeCell ref="E3141:F3141"/>
    <mergeCell ref="H3143:I3143"/>
    <mergeCell ref="E3145:F3145"/>
    <mergeCell ref="E3146:F3146"/>
    <mergeCell ref="E3147:F3147"/>
    <mergeCell ref="E3148:F3148"/>
    <mergeCell ref="E3135:F3135"/>
    <mergeCell ref="E3136:F3136"/>
    <mergeCell ref="E3137:F3137"/>
    <mergeCell ref="E3138:F3138"/>
    <mergeCell ref="E3139:F3139"/>
    <mergeCell ref="E3140:F3140"/>
    <mergeCell ref="E3127:F3127"/>
    <mergeCell ref="E3128:F3128"/>
    <mergeCell ref="H3130:I3130"/>
    <mergeCell ref="E3132:F3132"/>
    <mergeCell ref="E3133:F3133"/>
    <mergeCell ref="E3134:F3134"/>
    <mergeCell ref="H3164:I3164"/>
    <mergeCell ref="E3166:F3166"/>
    <mergeCell ref="E3167:F3167"/>
    <mergeCell ref="E3168:F3168"/>
    <mergeCell ref="E3169:F3169"/>
    <mergeCell ref="E3170:F3170"/>
    <mergeCell ref="E3157:F3157"/>
    <mergeCell ref="E3158:F3158"/>
    <mergeCell ref="E3159:F3159"/>
    <mergeCell ref="E3160:F3160"/>
    <mergeCell ref="E3161:F3161"/>
    <mergeCell ref="E3162:F3162"/>
    <mergeCell ref="E3149:F3149"/>
    <mergeCell ref="H3151:I3151"/>
    <mergeCell ref="E3153:F3153"/>
    <mergeCell ref="E3154:F3154"/>
    <mergeCell ref="E3155:F3155"/>
    <mergeCell ref="E3156:F3156"/>
    <mergeCell ref="H3188:I3188"/>
    <mergeCell ref="E3190:F3190"/>
    <mergeCell ref="E3191:F3191"/>
    <mergeCell ref="E3192:F3192"/>
    <mergeCell ref="E3193:F3193"/>
    <mergeCell ref="E3194:F3194"/>
    <mergeCell ref="H3180:I3180"/>
    <mergeCell ref="E3182:F3182"/>
    <mergeCell ref="E3183:F3183"/>
    <mergeCell ref="E3184:F3184"/>
    <mergeCell ref="E3185:F3185"/>
    <mergeCell ref="E3186:F3186"/>
    <mergeCell ref="H3172:I3172"/>
    <mergeCell ref="E3174:F3174"/>
    <mergeCell ref="E3175:F3175"/>
    <mergeCell ref="E3176:F3176"/>
    <mergeCell ref="E3177:F3177"/>
    <mergeCell ref="E3178:F3178"/>
    <mergeCell ref="E3211:F3211"/>
    <mergeCell ref="E3212:F3212"/>
    <mergeCell ref="E3213:F3213"/>
    <mergeCell ref="H3215:I3215"/>
    <mergeCell ref="E3217:F3217"/>
    <mergeCell ref="E3218:F3218"/>
    <mergeCell ref="E3203:F3203"/>
    <mergeCell ref="H3205:I3205"/>
    <mergeCell ref="E3207:F3207"/>
    <mergeCell ref="E3208:F3208"/>
    <mergeCell ref="E3209:F3209"/>
    <mergeCell ref="E3210:F3210"/>
    <mergeCell ref="E3195:F3195"/>
    <mergeCell ref="H3197:I3197"/>
    <mergeCell ref="E3199:F3199"/>
    <mergeCell ref="E3200:F3200"/>
    <mergeCell ref="E3201:F3201"/>
    <mergeCell ref="E3202:F3202"/>
    <mergeCell ref="E3237:F3237"/>
    <mergeCell ref="H3239:I3239"/>
    <mergeCell ref="E3241:F3241"/>
    <mergeCell ref="E3242:F3242"/>
    <mergeCell ref="E3243:F3243"/>
    <mergeCell ref="E3244:F3244"/>
    <mergeCell ref="E3229:F3229"/>
    <mergeCell ref="E3230:F3230"/>
    <mergeCell ref="E3231:F3231"/>
    <mergeCell ref="H3233:I3233"/>
    <mergeCell ref="E3235:F3235"/>
    <mergeCell ref="E3236:F3236"/>
    <mergeCell ref="E3219:F3219"/>
    <mergeCell ref="H3221:I3221"/>
    <mergeCell ref="E3223:F3223"/>
    <mergeCell ref="E3224:F3224"/>
    <mergeCell ref="E3225:F3225"/>
    <mergeCell ref="H3227:I3227"/>
    <mergeCell ref="E3259:F3259"/>
    <mergeCell ref="E3260:F3260"/>
    <mergeCell ref="E3261:F3261"/>
    <mergeCell ref="H3263:I3263"/>
    <mergeCell ref="E3265:F3265"/>
    <mergeCell ref="E3266:F3266"/>
    <mergeCell ref="H3252:I3252"/>
    <mergeCell ref="E3254:F3254"/>
    <mergeCell ref="E3255:F3255"/>
    <mergeCell ref="E3256:F3256"/>
    <mergeCell ref="E3257:F3257"/>
    <mergeCell ref="E3258:F3258"/>
    <mergeCell ref="E3245:F3245"/>
    <mergeCell ref="E3246:F3246"/>
    <mergeCell ref="E3247:F3247"/>
    <mergeCell ref="E3248:F3248"/>
    <mergeCell ref="E3249:F3249"/>
    <mergeCell ref="E3250:F3250"/>
    <mergeCell ref="E3283:F3283"/>
    <mergeCell ref="E3284:F3284"/>
    <mergeCell ref="E3285:F3285"/>
    <mergeCell ref="E3286:F3286"/>
    <mergeCell ref="E3287:F3287"/>
    <mergeCell ref="E3288:F3288"/>
    <mergeCell ref="H3274:I3274"/>
    <mergeCell ref="E3276:F3276"/>
    <mergeCell ref="E3277:F3277"/>
    <mergeCell ref="E3278:F3278"/>
    <mergeCell ref="E3279:F3279"/>
    <mergeCell ref="H3281:I3281"/>
    <mergeCell ref="E3267:F3267"/>
    <mergeCell ref="E3268:F3268"/>
    <mergeCell ref="E3269:F3269"/>
    <mergeCell ref="E3270:F3270"/>
    <mergeCell ref="E3271:F3271"/>
    <mergeCell ref="E3272:F3272"/>
    <mergeCell ref="H3308:I3308"/>
    <mergeCell ref="E3310:F3310"/>
    <mergeCell ref="E3311:F3311"/>
    <mergeCell ref="E3312:F3312"/>
    <mergeCell ref="H3314:I3314"/>
    <mergeCell ref="E3299:F3299"/>
    <mergeCell ref="E3300:F3300"/>
    <mergeCell ref="H3302:I3302"/>
    <mergeCell ref="E3304:F3304"/>
    <mergeCell ref="E3305:F3305"/>
    <mergeCell ref="E3306:F3306"/>
    <mergeCell ref="H3290:I3290"/>
    <mergeCell ref="E3292:F3292"/>
    <mergeCell ref="E3293:F3293"/>
    <mergeCell ref="E3294:F3294"/>
    <mergeCell ref="H3296:I3296"/>
    <mergeCell ref="E3298:F3298"/>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dimension ref="B1:E47"/>
  <sheetViews>
    <sheetView view="pageBreakPreview" topLeftCell="A16" zoomScale="90" zoomScaleNormal="100" zoomScaleSheetLayoutView="90" workbookViewId="0">
      <selection activeCell="D15" sqref="D15"/>
    </sheetView>
  </sheetViews>
  <sheetFormatPr defaultRowHeight="12.75"/>
  <cols>
    <col min="2" max="2" width="5.85546875" customWidth="1"/>
    <col min="3" max="3" width="82.85546875" bestFit="1" customWidth="1"/>
    <col min="4" max="4" width="20.7109375" bestFit="1" customWidth="1"/>
  </cols>
  <sheetData>
    <row r="1" spans="2:4">
      <c r="B1" s="525" t="s">
        <v>3571</v>
      </c>
      <c r="C1" s="526"/>
      <c r="D1" s="527"/>
    </row>
    <row r="2" spans="2:4">
      <c r="B2" s="528"/>
      <c r="C2" s="529"/>
      <c r="D2" s="530"/>
    </row>
    <row r="3" spans="2:4">
      <c r="B3" s="528"/>
      <c r="C3" s="529"/>
      <c r="D3" s="530"/>
    </row>
    <row r="4" spans="2:4">
      <c r="B4" s="531"/>
      <c r="C4" s="532"/>
      <c r="D4" s="533"/>
    </row>
    <row r="5" spans="2:4" ht="16.5">
      <c r="B5" s="534" t="s">
        <v>18</v>
      </c>
      <c r="C5" s="534"/>
      <c r="D5" s="29" t="s">
        <v>588</v>
      </c>
    </row>
    <row r="6" spans="2:4" ht="15.75">
      <c r="B6" s="535" t="s">
        <v>589</v>
      </c>
      <c r="C6" s="535"/>
      <c r="D6" s="30"/>
    </row>
    <row r="7" spans="2:4" ht="47.25">
      <c r="B7" s="31" t="s">
        <v>590</v>
      </c>
      <c r="C7" s="32" t="s">
        <v>591</v>
      </c>
      <c r="D7" s="33">
        <v>0.04</v>
      </c>
    </row>
    <row r="8" spans="2:4" ht="15.75">
      <c r="B8" s="31"/>
      <c r="C8" s="34" t="s">
        <v>592</v>
      </c>
      <c r="D8" s="35">
        <f>SUM(D7)</f>
        <v>0.04</v>
      </c>
    </row>
    <row r="9" spans="2:4" ht="15.75">
      <c r="B9" s="31"/>
      <c r="C9" s="32"/>
      <c r="D9" s="35"/>
    </row>
    <row r="10" spans="2:4" ht="15.75">
      <c r="B10" s="535" t="s">
        <v>593</v>
      </c>
      <c r="C10" s="535"/>
      <c r="D10" s="35"/>
    </row>
    <row r="11" spans="2:4" ht="15.75">
      <c r="B11" s="31" t="s">
        <v>594</v>
      </c>
      <c r="C11" s="32" t="s">
        <v>4899</v>
      </c>
      <c r="D11" s="33">
        <v>1.21E-2</v>
      </c>
    </row>
    <row r="12" spans="2:4" ht="31.5">
      <c r="B12" s="31" t="s">
        <v>595</v>
      </c>
      <c r="C12" s="32" t="s">
        <v>6746</v>
      </c>
      <c r="D12" s="33">
        <v>8.0000000000000002E-3</v>
      </c>
    </row>
    <row r="13" spans="2:4" ht="15.75">
      <c r="B13" s="31" t="s">
        <v>596</v>
      </c>
      <c r="C13" s="32" t="s">
        <v>4900</v>
      </c>
      <c r="D13" s="33">
        <v>1.2E-2</v>
      </c>
    </row>
    <row r="14" spans="2:4" ht="15.75">
      <c r="B14" s="31" t="s">
        <v>597</v>
      </c>
      <c r="C14" s="164" t="s">
        <v>4901</v>
      </c>
      <c r="D14" s="35">
        <v>7.3999999999999996E-2</v>
      </c>
    </row>
    <row r="15" spans="2:4" ht="15.75">
      <c r="B15" s="31"/>
      <c r="C15" s="34" t="s">
        <v>598</v>
      </c>
      <c r="D15" s="35">
        <f>SUM(D11:D14)</f>
        <v>0.1061</v>
      </c>
    </row>
    <row r="16" spans="2:4" ht="15.75">
      <c r="B16" s="31"/>
      <c r="C16" s="36"/>
      <c r="D16" s="35"/>
    </row>
    <row r="17" spans="2:5" ht="15.75">
      <c r="B17" s="535" t="s">
        <v>599</v>
      </c>
      <c r="C17" s="535"/>
      <c r="D17" s="35"/>
    </row>
    <row r="18" spans="2:5" ht="15.75">
      <c r="B18" s="31" t="s">
        <v>600</v>
      </c>
      <c r="C18" s="37" t="s">
        <v>635</v>
      </c>
      <c r="D18" s="35"/>
    </row>
    <row r="19" spans="2:5" ht="15.75">
      <c r="B19" s="31" t="s">
        <v>601</v>
      </c>
      <c r="C19" s="38" t="s">
        <v>602</v>
      </c>
      <c r="D19" s="33">
        <v>0.4</v>
      </c>
    </row>
    <row r="20" spans="2:5" ht="15.75">
      <c r="B20" s="31" t="s">
        <v>603</v>
      </c>
      <c r="C20" s="39" t="s">
        <v>604</v>
      </c>
      <c r="D20" s="33">
        <v>0.05</v>
      </c>
    </row>
    <row r="21" spans="2:5" ht="15.75">
      <c r="B21" s="31" t="s">
        <v>605</v>
      </c>
      <c r="C21" s="40" t="s">
        <v>606</v>
      </c>
      <c r="D21" s="35">
        <f>D20*D19</f>
        <v>2.0000000000000004E-2</v>
      </c>
    </row>
    <row r="22" spans="2:5" ht="15.75">
      <c r="B22" s="31" t="s">
        <v>607</v>
      </c>
      <c r="C22" s="36" t="s">
        <v>608</v>
      </c>
      <c r="D22" s="41">
        <v>6.4999999999999997E-3</v>
      </c>
    </row>
    <row r="23" spans="2:5" ht="15.75">
      <c r="B23" s="31" t="s">
        <v>609</v>
      </c>
      <c r="C23" s="36" t="s">
        <v>610</v>
      </c>
      <c r="D23" s="41">
        <v>0.03</v>
      </c>
    </row>
    <row r="24" spans="2:5" ht="15.75">
      <c r="B24" s="31" t="s">
        <v>633</v>
      </c>
      <c r="C24" s="36" t="s">
        <v>634</v>
      </c>
      <c r="D24" s="41">
        <v>4.4999999999999998E-2</v>
      </c>
    </row>
    <row r="25" spans="2:5" ht="15.75">
      <c r="B25" s="31"/>
      <c r="C25" s="34" t="s">
        <v>611</v>
      </c>
      <c r="D25" s="35">
        <f>SUM(D21:D24)</f>
        <v>0.10150000000000001</v>
      </c>
    </row>
    <row r="26" spans="2:5" ht="15.75">
      <c r="B26" s="42"/>
      <c r="C26" s="42"/>
      <c r="D26" s="35"/>
    </row>
    <row r="27" spans="2:5" ht="15.75">
      <c r="B27" s="535" t="s">
        <v>612</v>
      </c>
      <c r="C27" s="535"/>
      <c r="D27" s="35">
        <f>ROUND((1+D7+D12+D13)*(1+D11)*(1+D14)/(1-D25)-1,4)</f>
        <v>0.28239999999999998</v>
      </c>
      <c r="E27" s="74">
        <f>1+D27</f>
        <v>1.2824</v>
      </c>
    </row>
    <row r="28" spans="2:5">
      <c r="B28" s="524" t="s">
        <v>613</v>
      </c>
      <c r="C28" s="524"/>
      <c r="D28" s="524"/>
    </row>
    <row r="29" spans="2:5">
      <c r="B29" s="524"/>
      <c r="C29" s="524"/>
      <c r="D29" s="524"/>
    </row>
    <row r="30" spans="2:5">
      <c r="B30" s="524"/>
      <c r="C30" s="524"/>
      <c r="D30" s="524"/>
    </row>
    <row r="31" spans="2:5">
      <c r="B31" s="524"/>
      <c r="C31" s="524"/>
      <c r="D31" s="524"/>
    </row>
    <row r="32" spans="2:5">
      <c r="B32" s="524"/>
      <c r="C32" s="524"/>
      <c r="D32" s="524"/>
    </row>
    <row r="33" spans="2:4">
      <c r="B33" s="524"/>
      <c r="C33" s="524"/>
      <c r="D33" s="524"/>
    </row>
    <row r="34" spans="2:4">
      <c r="B34" s="524"/>
      <c r="C34" s="524"/>
      <c r="D34" s="524"/>
    </row>
    <row r="35" spans="2:4">
      <c r="B35" s="524"/>
      <c r="C35" s="524"/>
      <c r="D35" s="524"/>
    </row>
    <row r="36" spans="2:4">
      <c r="B36" s="524"/>
      <c r="C36" s="524"/>
      <c r="D36" s="524"/>
    </row>
    <row r="37" spans="2:4">
      <c r="B37" s="524"/>
      <c r="C37" s="524"/>
      <c r="D37" s="524"/>
    </row>
    <row r="38" spans="2:4">
      <c r="B38" s="524"/>
      <c r="C38" s="524"/>
      <c r="D38" s="524"/>
    </row>
    <row r="39" spans="2:4">
      <c r="B39" s="524"/>
      <c r="C39" s="524"/>
      <c r="D39" s="524"/>
    </row>
    <row r="40" spans="2:4">
      <c r="B40" s="524"/>
      <c r="C40" s="524"/>
      <c r="D40" s="524"/>
    </row>
    <row r="41" spans="2:4">
      <c r="B41" s="524"/>
      <c r="C41" s="524"/>
      <c r="D41" s="524"/>
    </row>
    <row r="42" spans="2:4" ht="56.25" customHeight="1">
      <c r="B42" s="524"/>
      <c r="C42" s="524"/>
      <c r="D42" s="524"/>
    </row>
    <row r="43" spans="2:4" ht="42" customHeight="1">
      <c r="B43" s="151"/>
      <c r="C43" s="152"/>
      <c r="D43" s="147"/>
    </row>
    <row r="44" spans="2:4" ht="15">
      <c r="B44" s="148"/>
      <c r="C44" s="206" t="s">
        <v>6660</v>
      </c>
      <c r="D44" s="149"/>
    </row>
    <row r="45" spans="2:4" ht="15">
      <c r="B45" s="148"/>
      <c r="C45" s="207" t="s">
        <v>6661</v>
      </c>
      <c r="D45" s="149"/>
    </row>
    <row r="46" spans="2:4">
      <c r="B46" s="148"/>
      <c r="C46" s="150"/>
      <c r="D46" s="149"/>
    </row>
    <row r="47" spans="2:4">
      <c r="B47" s="144"/>
      <c r="C47" s="145"/>
      <c r="D47" s="146"/>
    </row>
  </sheetData>
  <mergeCells count="7">
    <mergeCell ref="B28:D42"/>
    <mergeCell ref="B1:D4"/>
    <mergeCell ref="B5:C5"/>
    <mergeCell ref="B6:C6"/>
    <mergeCell ref="B10:C10"/>
    <mergeCell ref="B17:C17"/>
    <mergeCell ref="B27:C27"/>
  </mergeCells>
  <printOptions horizontalCentered="1"/>
  <pageMargins left="0.70866141732283472" right="0.51181102362204722" top="0.78740157480314965" bottom="0.78740157480314965" header="0.31496062992125984" footer="0.31496062992125984"/>
  <pageSetup paperSize="9" scale="75" orientation="portrait" r:id="rId1"/>
  <colBreaks count="2" manualBreakCount="2">
    <brk id="1" max="1048575" man="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9</vt:i4>
      </vt:variant>
    </vt:vector>
  </HeadingPairs>
  <TitlesOfParts>
    <vt:vector size="19" baseType="lpstr">
      <vt:lpstr>SINAPI-MT JULHO 2021</vt:lpstr>
      <vt:lpstr>1-RESUMO</vt:lpstr>
      <vt:lpstr>2-ORÇAMENTO</vt:lpstr>
      <vt:lpstr>3-CRONOGRAMA</vt:lpstr>
      <vt:lpstr>4-COMPO.ADM.PRF </vt:lpstr>
      <vt:lpstr>5-COTAÇÃO EQUIPAMENTOS</vt:lpstr>
      <vt:lpstr>6-COTAÇÃO PLAYGROUND</vt:lpstr>
      <vt:lpstr>7-CPUs</vt:lpstr>
      <vt:lpstr>8-BDI</vt:lpstr>
      <vt:lpstr>9-ENCARGOS SOCIAIS</vt:lpstr>
      <vt:lpstr>'1-RESUMO'!Area_de_impressao</vt:lpstr>
      <vt:lpstr>'2-ORÇAMENTO'!Area_de_impressao</vt:lpstr>
      <vt:lpstr>'3-CRONOGRAMA'!Area_de_impressao</vt:lpstr>
      <vt:lpstr>'4-COMPO.ADM.PRF '!Area_de_impressao</vt:lpstr>
      <vt:lpstr>'5-COTAÇÃO EQUIPAMENTOS'!Area_de_impressao</vt:lpstr>
      <vt:lpstr>'6-COTAÇÃO PLAYGROUND'!Area_de_impressao</vt:lpstr>
      <vt:lpstr>'8-BDI'!Area_de_impressao</vt:lpstr>
      <vt:lpstr>'9-ENCARGOS SOCIAIS'!Area_de_impressao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2021-08-23T18:01:12Z</cp:lastPrinted>
  <dcterms:created xsi:type="dcterms:W3CDTF">2009-03-07T19:28:34Z</dcterms:created>
  <dcterms:modified xsi:type="dcterms:W3CDTF">2021-08-23T18:35:49Z</dcterms:modified>
</cp:coreProperties>
</file>