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F:\Engenharia\CONSTRUTORA NHAMBIQUARAS\CONSTRUTORA NHAMBIQUARAS - WILLIAM\LICITAÇÃO 2018\TAPA BURACO\"/>
    </mc:Choice>
  </mc:AlternateContent>
  <xr:revisionPtr revIDLastSave="0" documentId="13_ncr:1_{3436331B-99E1-4935-91A1-2DFCF22325E9}" xr6:coauthVersionLast="38" xr6:coauthVersionMax="38" xr10:uidLastSave="{00000000-0000-0000-0000-000000000000}"/>
  <bookViews>
    <workbookView xWindow="0" yWindow="0" windowWidth="20730" windowHeight="11760" tabRatio="708" activeTab="7" xr2:uid="{00000000-000D-0000-FFFF-FFFF00000000}"/>
  </bookViews>
  <sheets>
    <sheet name="CURVA ABC DE SERVIÇO" sheetId="18" r:id="rId1"/>
    <sheet name="RESUMO SISTEMA" sheetId="16" r:id="rId2"/>
    <sheet name="RESUMO" sheetId="14" r:id="rId3"/>
    <sheet name="ORÇAMENTO" sheetId="1" r:id="rId4"/>
    <sheet name="CFF" sheetId="15" r:id="rId5"/>
    <sheet name="BLD" sheetId="6" r:id="rId6"/>
    <sheet name="COMPOSIÇÕES DIRETA" sheetId="19" r:id="rId7"/>
    <sheet name="BDI_OK" sheetId="10" r:id="rId8"/>
    <sheet name="MEMORIA CALCULO SERV COMPL" sheetId="20" r:id="rId9"/>
    <sheet name="TRANSP" sheetId="21" r:id="rId10"/>
    <sheet name="BDI DIFERENCIADO_OK"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0" localSheetId="10">[1]DR84PCRF!#REF!</definedName>
    <definedName name="\0" localSheetId="7">[1]DR84PCRF!#REF!</definedName>
    <definedName name="\0" localSheetId="0">[1]DR84PCRF!#REF!</definedName>
    <definedName name="\0" localSheetId="1">[1]DR84PCRF!#REF!</definedName>
    <definedName name="\0">[1]DR84PCRF!#REF!</definedName>
    <definedName name="\A" localSheetId="10">#REF!</definedName>
    <definedName name="\A" localSheetId="7">#REF!</definedName>
    <definedName name="\A" localSheetId="0">#REF!</definedName>
    <definedName name="\A">#REF!</definedName>
    <definedName name="\I" localSheetId="0">#REF!</definedName>
    <definedName name="\I">#REF!</definedName>
    <definedName name="\P" localSheetId="0">#REF!</definedName>
    <definedName name="\P">#REF!</definedName>
    <definedName name="\S" localSheetId="10">[2]COMPOS1!#REF!</definedName>
    <definedName name="\S" localSheetId="7">[2]COMPOS1!#REF!</definedName>
    <definedName name="\S" localSheetId="0">[2]COMPOS1!#REF!</definedName>
    <definedName name="\S" localSheetId="1">[2]COMPOS1!#REF!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10">#REF!</definedName>
    <definedName name="____KM406407" localSheetId="7">#REF!</definedName>
    <definedName name="____KM406407" localSheetId="0">#REF!</definedName>
    <definedName name="____KM406407">#REF!</definedName>
    <definedName name="____TB10" localSheetId="0">#REF!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10">[7]DIPRVS12!#REF!</definedName>
    <definedName name="___est1" localSheetId="7">[7]DIPRVS12!#REF!</definedName>
    <definedName name="___est1" localSheetId="0">[7]DIPRVS12!#REF!</definedName>
    <definedName name="___est1">[7]DIPRVS12!#REF!</definedName>
    <definedName name="___TB10" localSheetId="10">#REF!</definedName>
    <definedName name="___TB10" localSheetId="7">#REF!</definedName>
    <definedName name="___TB10" localSheetId="0">#REF!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10">#REF!</definedName>
    <definedName name="__dre2" localSheetId="7">#REF!</definedName>
    <definedName name="__dre2" localSheetId="0">#REF!</definedName>
    <definedName name="__dre2">#REF!</definedName>
    <definedName name="__EXT1" localSheetId="10">#REF!</definedName>
    <definedName name="__EXT1" localSheetId="7">#REF!</definedName>
    <definedName name="__EXT1" localSheetId="0">#REF!</definedName>
    <definedName name="__EXT1">#REF!</definedName>
    <definedName name="__mem2">'[8]Mat Asf'!$H$37</definedName>
    <definedName name="__oac2" localSheetId="10">#REF!</definedName>
    <definedName name="__oac2" localSheetId="7">#REF!</definedName>
    <definedName name="__oac2" localSheetId="0">#REF!</definedName>
    <definedName name="__oac2">#REF!</definedName>
    <definedName name="__oae2" localSheetId="10">#REF!</definedName>
    <definedName name="__oae2" localSheetId="7">#REF!</definedName>
    <definedName name="__oae2" localSheetId="0">#REF!</definedName>
    <definedName name="__oae2">#REF!</definedName>
    <definedName name="__oco2" localSheetId="10">#REF!</definedName>
    <definedName name="__oco2" localSheetId="7">#REF!</definedName>
    <definedName name="__oco2" localSheetId="0">#REF!</definedName>
    <definedName name="__oco2">#REF!</definedName>
    <definedName name="__pav2" localSheetId="0">#REF!</definedName>
    <definedName name="__pav2">#REF!</definedName>
    <definedName name="__TB10" localSheetId="0">#REF!</definedName>
    <definedName name="__TB10">#REF!</definedName>
    <definedName name="__ter2" localSheetId="0">#REF!</definedName>
    <definedName name="__ter2">#REF!</definedName>
    <definedName name="_1Excel_BuiltIn_Print_Area_4_1" localSheetId="0">#REF!</definedName>
    <definedName name="_1Excel_BuiltIn_Print_Area_4_1">#REF!</definedName>
    <definedName name="_ACA25">[4]DADOS!$C$17</definedName>
    <definedName name="_ACA50">[4]DADOS!$C$16</definedName>
    <definedName name="_b1" localSheetId="10" hidden="1">{#N/A,#N/A,FALSE,"MO (2)"}</definedName>
    <definedName name="_b1" localSheetId="7" hidden="1">{#N/A,#N/A,FALSE,"MO (2)"}</definedName>
    <definedName name="_b1" localSheetId="1" hidden="1">{#N/A,#N/A,FALSE,"MO (2)"}</definedName>
    <definedName name="_b1" hidden="1">{#N/A,#N/A,FALSE,"MO (2)"}</definedName>
    <definedName name="_bdi100">[5]INVENTÁRIO!$B$3</definedName>
    <definedName name="_BDI2">[6]INVENTÁRIO!$B$3</definedName>
    <definedName name="_CMM30">[4]DADOS!$B$39</definedName>
    <definedName name="_COL36" localSheetId="10">#REF!</definedName>
    <definedName name="_COL36" localSheetId="7">#REF!</definedName>
    <definedName name="_COL36" localSheetId="0">#REF!</definedName>
    <definedName name="_COL36">#REF!</definedName>
    <definedName name="_COL37" localSheetId="0">#REF!</definedName>
    <definedName name="_COL37">#REF!</definedName>
    <definedName name="_COL38" localSheetId="0">#REF!</definedName>
    <definedName name="_COL38">#REF!</definedName>
    <definedName name="_dre2" localSheetId="0">#REF!</definedName>
    <definedName name="_dre2">#REF!</definedName>
    <definedName name="_est1" localSheetId="10">[9]DIPRVS12!#REF!</definedName>
    <definedName name="_est1" localSheetId="7">[9]DIPRVS12!#REF!</definedName>
    <definedName name="_est1" localSheetId="0">[9]DIPRVS12!#REF!</definedName>
    <definedName name="_est1">[9]DIPRVS12!#REF!</definedName>
    <definedName name="_EXT1" localSheetId="10">#REF!</definedName>
    <definedName name="_EXT1" localSheetId="7">#REF!</definedName>
    <definedName name="_EXT1" localSheetId="0">#REF!</definedName>
    <definedName name="_EXT1">#REF!</definedName>
    <definedName name="_I" localSheetId="10">#REF!</definedName>
    <definedName name="_I" localSheetId="7">#REF!</definedName>
    <definedName name="_I" localSheetId="0">#REF!</definedName>
    <definedName name="_I">#REF!</definedName>
    <definedName name="_KM406407" localSheetId="0">#REF!</definedName>
    <definedName name="_KM406407">#REF!</definedName>
    <definedName name="_mem2">'[8]Mat Asf'!$H$37</definedName>
    <definedName name="_oac2" localSheetId="10">#REF!</definedName>
    <definedName name="_oac2" localSheetId="7">#REF!</definedName>
    <definedName name="_oac2" localSheetId="0">#REF!</definedName>
    <definedName name="_oac2">#REF!</definedName>
    <definedName name="_oae2" localSheetId="10">#REF!</definedName>
    <definedName name="_oae2" localSheetId="7">#REF!</definedName>
    <definedName name="_oae2" localSheetId="0">#REF!</definedName>
    <definedName name="_oae2">#REF!</definedName>
    <definedName name="_oco2" localSheetId="10">#REF!</definedName>
    <definedName name="_oco2" localSheetId="7">#REF!</definedName>
    <definedName name="_oco2" localSheetId="0">#REF!</definedName>
    <definedName name="_oco2">#REF!</definedName>
    <definedName name="_Order1" hidden="1">255</definedName>
    <definedName name="_pav2" localSheetId="10">#REF!</definedName>
    <definedName name="_pav2" localSheetId="7">#REF!</definedName>
    <definedName name="_pav2" localSheetId="0">#REF!</definedName>
    <definedName name="_pav2">#REF!</definedName>
    <definedName name="_ROD1" localSheetId="10">[10]DG!$B$10</definedName>
    <definedName name="_ROD1" localSheetId="7">[10]DG!$B$10</definedName>
    <definedName name="_ROD1" localSheetId="1">[11]DG!$B$10</definedName>
    <definedName name="_ROD1">[10]DG!$B$10</definedName>
    <definedName name="_S" localSheetId="10">[12]COMPOS1!#REF!</definedName>
    <definedName name="_S" localSheetId="7">[12]COMPOS1!#REF!</definedName>
    <definedName name="_S" localSheetId="0">[12]COMPOS1!#REF!</definedName>
    <definedName name="_S">[12]COMPOS1!#REF!</definedName>
    <definedName name="_TB10" localSheetId="10">#REF!</definedName>
    <definedName name="_TB10" localSheetId="7">#REF!</definedName>
    <definedName name="_TB10" localSheetId="0">#REF!</definedName>
    <definedName name="_TB10">#REF!</definedName>
    <definedName name="_ter2" localSheetId="10">#REF!</definedName>
    <definedName name="_ter2" localSheetId="7">#REF!</definedName>
    <definedName name="_ter2" localSheetId="0">#REF!</definedName>
    <definedName name="_ter2">#REF!</definedName>
    <definedName name="A" localSheetId="0">#REF!</definedName>
    <definedName name="A">#REF!</definedName>
    <definedName name="A.001" localSheetId="0">#REF!</definedName>
    <definedName name="A.001">#REF!</definedName>
    <definedName name="A.001I" localSheetId="0">#REF!</definedName>
    <definedName name="A.001I">#REF!</definedName>
    <definedName name="A.002" localSheetId="0">#REF!</definedName>
    <definedName name="A.002">#REF!</definedName>
    <definedName name="A.002I" localSheetId="0">#REF!</definedName>
    <definedName name="A.002I">#REF!</definedName>
    <definedName name="A.003" localSheetId="0">#REF!</definedName>
    <definedName name="A.003">#REF!</definedName>
    <definedName name="A.003I" localSheetId="0">#REF!</definedName>
    <definedName name="A.003I">#REF!</definedName>
    <definedName name="A.004" localSheetId="0">#REF!</definedName>
    <definedName name="A.004">#REF!</definedName>
    <definedName name="A.004I" localSheetId="0">#REF!</definedName>
    <definedName name="A.004I">#REF!</definedName>
    <definedName name="A.005" localSheetId="0">#REF!</definedName>
    <definedName name="A.005">#REF!</definedName>
    <definedName name="A.005I" localSheetId="0">#REF!</definedName>
    <definedName name="A.005I">#REF!</definedName>
    <definedName name="A.007" localSheetId="0">#REF!</definedName>
    <definedName name="A.007">#REF!</definedName>
    <definedName name="A.007I" localSheetId="0">#REF!</definedName>
    <definedName name="A.007I">#REF!</definedName>
    <definedName name="A.009" localSheetId="0">#REF!</definedName>
    <definedName name="A.009">#REF!</definedName>
    <definedName name="A.009I" localSheetId="0">#REF!</definedName>
    <definedName name="A.009I">#REF!</definedName>
    <definedName name="A.010" localSheetId="0">#REF!</definedName>
    <definedName name="A.010">#REF!</definedName>
    <definedName name="A.010I" localSheetId="0">#REF!</definedName>
    <definedName name="A.010I">#REF!</definedName>
    <definedName name="A.011" localSheetId="0">#REF!</definedName>
    <definedName name="A.011">#REF!</definedName>
    <definedName name="A.011I" localSheetId="0">#REF!</definedName>
    <definedName name="A.011I">#REF!</definedName>
    <definedName name="A.012" localSheetId="0">#REF!</definedName>
    <definedName name="A.012">#REF!</definedName>
    <definedName name="A.012I" localSheetId="0">#REF!</definedName>
    <definedName name="A.012I">#REF!</definedName>
    <definedName name="A.013" localSheetId="0">#REF!</definedName>
    <definedName name="A.013">#REF!</definedName>
    <definedName name="A.013I" localSheetId="0">#REF!</definedName>
    <definedName name="A.013I">#REF!</definedName>
    <definedName name="A.014" localSheetId="0">#REF!</definedName>
    <definedName name="A.014">#REF!</definedName>
    <definedName name="A.014I" localSheetId="0">#REF!</definedName>
    <definedName name="A.014I">#REF!</definedName>
    <definedName name="A.016" localSheetId="0">#REF!</definedName>
    <definedName name="A.016">#REF!</definedName>
    <definedName name="A.016I" localSheetId="0">#REF!</definedName>
    <definedName name="A.016I">#REF!</definedName>
    <definedName name="A.017" localSheetId="0">#REF!</definedName>
    <definedName name="A.017">#REF!</definedName>
    <definedName name="A.017I" localSheetId="0">#REF!</definedName>
    <definedName name="A.017I">#REF!</definedName>
    <definedName name="A.018" localSheetId="0">#REF!</definedName>
    <definedName name="A.018">#REF!</definedName>
    <definedName name="A.018I" localSheetId="0">#REF!</definedName>
    <definedName name="A.018I">#REF!</definedName>
    <definedName name="A.019" localSheetId="0">#REF!</definedName>
    <definedName name="A.019">#REF!</definedName>
    <definedName name="A.019I" localSheetId="0">#REF!</definedName>
    <definedName name="A.019I">#REF!</definedName>
    <definedName name="A.020" localSheetId="0">#REF!</definedName>
    <definedName name="A.020">#REF!</definedName>
    <definedName name="A.020I" localSheetId="0">#REF!</definedName>
    <definedName name="A.020I">#REF!</definedName>
    <definedName name="A.021" localSheetId="0">#REF!</definedName>
    <definedName name="A.021">#REF!</definedName>
    <definedName name="A.021I" localSheetId="0">#REF!</definedName>
    <definedName name="A.021I">#REF!</definedName>
    <definedName name="A.022" localSheetId="0">#REF!</definedName>
    <definedName name="A.022">#REF!</definedName>
    <definedName name="A.022I" localSheetId="0">#REF!</definedName>
    <definedName name="A.022I">#REF!</definedName>
    <definedName name="A.023" localSheetId="0">#REF!</definedName>
    <definedName name="A.023">#REF!</definedName>
    <definedName name="A.023I" localSheetId="0">#REF!</definedName>
    <definedName name="A.023I">#REF!</definedName>
    <definedName name="A.024" localSheetId="0">#REF!</definedName>
    <definedName name="A.024">#REF!</definedName>
    <definedName name="A.024I" localSheetId="0">#REF!</definedName>
    <definedName name="A.024I">#REF!</definedName>
    <definedName name="A.025" localSheetId="0">#REF!</definedName>
    <definedName name="A.025">#REF!</definedName>
    <definedName name="A.025I" localSheetId="0">#REF!</definedName>
    <definedName name="A.025I">#REF!</definedName>
    <definedName name="A.026" localSheetId="0">#REF!</definedName>
    <definedName name="A.026">#REF!</definedName>
    <definedName name="A.026I" localSheetId="0">#REF!</definedName>
    <definedName name="A.026I">#REF!</definedName>
    <definedName name="A.027" localSheetId="0">#REF!</definedName>
    <definedName name="A.027">#REF!</definedName>
    <definedName name="A.027I" localSheetId="0">#REF!</definedName>
    <definedName name="A.027I">#REF!</definedName>
    <definedName name="A.028" localSheetId="0">#REF!</definedName>
    <definedName name="A.028">#REF!</definedName>
    <definedName name="A.028I" localSheetId="0">#REF!</definedName>
    <definedName name="A.028I">#REF!</definedName>
    <definedName name="A.029" localSheetId="0">#REF!</definedName>
    <definedName name="A.029">#REF!</definedName>
    <definedName name="A.029I" localSheetId="0">#REF!</definedName>
    <definedName name="A.029I">#REF!</definedName>
    <definedName name="A.030" localSheetId="0">#REF!</definedName>
    <definedName name="A.030">#REF!</definedName>
    <definedName name="A.030I" localSheetId="0">#REF!</definedName>
    <definedName name="A.030I">#REF!</definedName>
    <definedName name="A.031" localSheetId="0">#REF!</definedName>
    <definedName name="A.031">#REF!</definedName>
    <definedName name="A.031I" localSheetId="0">#REF!</definedName>
    <definedName name="A.031I">#REF!</definedName>
    <definedName name="A.032" localSheetId="0">#REF!</definedName>
    <definedName name="A.032">#REF!</definedName>
    <definedName name="A.032I" localSheetId="0">#REF!</definedName>
    <definedName name="A.032I">#REF!</definedName>
    <definedName name="A.033" localSheetId="0">#REF!</definedName>
    <definedName name="A.033">#REF!</definedName>
    <definedName name="A.033I" localSheetId="0">#REF!</definedName>
    <definedName name="A.033I">#REF!</definedName>
    <definedName name="A.036" localSheetId="0">#REF!</definedName>
    <definedName name="A.036">#REF!</definedName>
    <definedName name="A.036I" localSheetId="0">#REF!</definedName>
    <definedName name="A.036I">#REF!</definedName>
    <definedName name="A.037" localSheetId="0">#REF!</definedName>
    <definedName name="A.037">#REF!</definedName>
    <definedName name="A.037I" localSheetId="0">#REF!</definedName>
    <definedName name="A.037I">#REF!</definedName>
    <definedName name="A.038" localSheetId="0">#REF!</definedName>
    <definedName name="A.038">#REF!</definedName>
    <definedName name="A.038I" localSheetId="0">#REF!</definedName>
    <definedName name="A.038I">#REF!</definedName>
    <definedName name="A.041" localSheetId="0">#REF!</definedName>
    <definedName name="A.041">#REF!</definedName>
    <definedName name="A.041I" localSheetId="0">#REF!</definedName>
    <definedName name="A.041I">#REF!</definedName>
    <definedName name="A.057" localSheetId="0">#REF!</definedName>
    <definedName name="A.057">#REF!</definedName>
    <definedName name="A.057I" localSheetId="0">#REF!</definedName>
    <definedName name="A.057I">#REF!</definedName>
    <definedName name="A.059" localSheetId="0">#REF!</definedName>
    <definedName name="A.059">#REF!</definedName>
    <definedName name="A.059I" localSheetId="0">#REF!</definedName>
    <definedName name="A.059I">#REF!</definedName>
    <definedName name="A.063" localSheetId="0">#REF!</definedName>
    <definedName name="A.063">#REF!</definedName>
    <definedName name="A.063I" localSheetId="0">#REF!</definedName>
    <definedName name="A.063I">#REF!</definedName>
    <definedName name="A.065" localSheetId="0">#REF!</definedName>
    <definedName name="A.065">#REF!</definedName>
    <definedName name="A.065I" localSheetId="0">#REF!</definedName>
    <definedName name="A.065I">#REF!</definedName>
    <definedName name="A.067" localSheetId="0">#REF!</definedName>
    <definedName name="A.067">#REF!</definedName>
    <definedName name="A.067I" localSheetId="0">#REF!</definedName>
    <definedName name="A.067I">#REF!</definedName>
    <definedName name="A.070" localSheetId="0">#REF!</definedName>
    <definedName name="A.070">#REF!</definedName>
    <definedName name="A.070I" localSheetId="0">#REF!</definedName>
    <definedName name="A.070I">#REF!</definedName>
    <definedName name="A.073" localSheetId="0">#REF!</definedName>
    <definedName name="A.073">#REF!</definedName>
    <definedName name="A.073I" localSheetId="0">#REF!</definedName>
    <definedName name="A.073I">#REF!</definedName>
    <definedName name="A.075" localSheetId="0">#REF!</definedName>
    <definedName name="A.075">#REF!</definedName>
    <definedName name="A.075I" localSheetId="0">#REF!</definedName>
    <definedName name="A.075I">#REF!</definedName>
    <definedName name="A.083" localSheetId="0">#REF!</definedName>
    <definedName name="A.083">#REF!</definedName>
    <definedName name="A.083I" localSheetId="0">#REF!</definedName>
    <definedName name="A.083I">#REF!</definedName>
    <definedName name="A.084" localSheetId="0">#REF!</definedName>
    <definedName name="A.084">#REF!</definedName>
    <definedName name="A.084I" localSheetId="0">#REF!</definedName>
    <definedName name="A.084I">#REF!</definedName>
    <definedName name="A.086" localSheetId="0">#REF!</definedName>
    <definedName name="A.086">#REF!</definedName>
    <definedName name="A.086I" localSheetId="0">#REF!</definedName>
    <definedName name="A.086I">#REF!</definedName>
    <definedName name="A.087" localSheetId="0">#REF!</definedName>
    <definedName name="A.087">#REF!</definedName>
    <definedName name="A.087I" localSheetId="0">#REF!</definedName>
    <definedName name="A.087I">#REF!</definedName>
    <definedName name="A.088" localSheetId="0">#REF!</definedName>
    <definedName name="A.088">#REF!</definedName>
    <definedName name="A.088I" localSheetId="0">#REF!</definedName>
    <definedName name="A.088I">#REF!</definedName>
    <definedName name="A.089" localSheetId="0">#REF!</definedName>
    <definedName name="A.089">#REF!</definedName>
    <definedName name="A.089I" localSheetId="0">#REF!</definedName>
    <definedName name="A.089I">#REF!</definedName>
    <definedName name="A.090" localSheetId="0">#REF!</definedName>
    <definedName name="A.090">#REF!</definedName>
    <definedName name="A.090I" localSheetId="0">#REF!</definedName>
    <definedName name="A.090I">#REF!</definedName>
    <definedName name="A.091" localSheetId="0">#REF!</definedName>
    <definedName name="A.091">#REF!</definedName>
    <definedName name="A.091I" localSheetId="0">#REF!</definedName>
    <definedName name="A.091I">#REF!</definedName>
    <definedName name="A.092" localSheetId="0">#REF!</definedName>
    <definedName name="A.092">#REF!</definedName>
    <definedName name="A.092I" localSheetId="0">#REF!</definedName>
    <definedName name="A.092I">#REF!</definedName>
    <definedName name="A.093" localSheetId="0">#REF!</definedName>
    <definedName name="A.093">#REF!</definedName>
    <definedName name="A.093I" localSheetId="0">#REF!</definedName>
    <definedName name="A.093I">#REF!</definedName>
    <definedName name="A.094" localSheetId="0">#REF!</definedName>
    <definedName name="A.094">#REF!</definedName>
    <definedName name="A.094I" localSheetId="0">#REF!</definedName>
    <definedName name="A.094I">#REF!</definedName>
    <definedName name="A.095" localSheetId="0">#REF!</definedName>
    <definedName name="A.095">#REF!</definedName>
    <definedName name="A.095I" localSheetId="0">#REF!</definedName>
    <definedName name="A.095I">#REF!</definedName>
    <definedName name="A.096" localSheetId="0">#REF!</definedName>
    <definedName name="A.096">#REF!</definedName>
    <definedName name="A.096I" localSheetId="0">#REF!</definedName>
    <definedName name="A.096I">#REF!</definedName>
    <definedName name="A.097" localSheetId="0">#REF!</definedName>
    <definedName name="A.097">#REF!</definedName>
    <definedName name="A.097I" localSheetId="0">#REF!</definedName>
    <definedName name="A.097I">#REF!</definedName>
    <definedName name="A.098" localSheetId="0">#REF!</definedName>
    <definedName name="A.098">#REF!</definedName>
    <definedName name="A.098I" localSheetId="0">#REF!</definedName>
    <definedName name="A.098I">#REF!</definedName>
    <definedName name="A.099" localSheetId="0">#REF!</definedName>
    <definedName name="A.099">#REF!</definedName>
    <definedName name="A.099I" localSheetId="0">#REF!</definedName>
    <definedName name="A.099I">#REF!</definedName>
    <definedName name="A.100" localSheetId="0">#REF!</definedName>
    <definedName name="A.100">#REF!</definedName>
    <definedName name="A.100I" localSheetId="0">#REF!</definedName>
    <definedName name="A.100I">#REF!</definedName>
    <definedName name="A.101" localSheetId="0">#REF!</definedName>
    <definedName name="A.101">#REF!</definedName>
    <definedName name="A.101I" localSheetId="0">#REF!</definedName>
    <definedName name="A.101I">#REF!</definedName>
    <definedName name="A.102" localSheetId="0">#REF!</definedName>
    <definedName name="A.102">#REF!</definedName>
    <definedName name="A.102I" localSheetId="0">#REF!</definedName>
    <definedName name="A.102I">#REF!</definedName>
    <definedName name="A.103" localSheetId="0">#REF!</definedName>
    <definedName name="A.103">#REF!</definedName>
    <definedName name="A.103I" localSheetId="0">#REF!</definedName>
    <definedName name="A.103I">#REF!</definedName>
    <definedName name="A.105" localSheetId="0">#REF!</definedName>
    <definedName name="A.105">#REF!</definedName>
    <definedName name="A.105I" localSheetId="0">#REF!</definedName>
    <definedName name="A.105I">#REF!</definedName>
    <definedName name="A.108" localSheetId="0">#REF!</definedName>
    <definedName name="A.108">#REF!</definedName>
    <definedName name="A.108I" localSheetId="0">#REF!</definedName>
    <definedName name="A.108I">#REF!</definedName>
    <definedName name="A.109" localSheetId="0">#REF!</definedName>
    <definedName name="A.109">#REF!</definedName>
    <definedName name="A.109I" localSheetId="0">#REF!</definedName>
    <definedName name="A.109I">#REF!</definedName>
    <definedName name="A.110" localSheetId="0">#REF!</definedName>
    <definedName name="A.110">#REF!</definedName>
    <definedName name="A.110I" localSheetId="0">#REF!</definedName>
    <definedName name="A.110I">#REF!</definedName>
    <definedName name="aaaaa" localSheetId="10" hidden="1">{#N/A,#N/A,FALSE,"MO (2)"}</definedName>
    <definedName name="aaaaa" localSheetId="7" hidden="1">{#N/A,#N/A,FALSE,"MO (2)"}</definedName>
    <definedName name="aaaaa" localSheetId="1" hidden="1">{#N/A,#N/A,FALSE,"MO (2)"}</definedName>
    <definedName name="aaaaa" hidden="1">{#N/A,#N/A,FALSE,"MO (2)"}</definedName>
    <definedName name="ACAP20RP" localSheetId="10">#REF!</definedName>
    <definedName name="ACAP20RP" localSheetId="7">#REF!</definedName>
    <definedName name="ACAP20RP" localSheetId="0">#REF!</definedName>
    <definedName name="ACAP20RP">#REF!</definedName>
    <definedName name="ACAP20RPMA" localSheetId="10">[13]ROSTO!#REF!</definedName>
    <definedName name="ACAP20RPMA" localSheetId="7">[13]ROSTO!#REF!</definedName>
    <definedName name="ACAP20RPMA" localSheetId="0">[13]ROSTO!#REF!</definedName>
    <definedName name="ACAP20RPMA">[13]ROSTO!#REF!</definedName>
    <definedName name="ACAP20RPTA" localSheetId="10">#REF!</definedName>
    <definedName name="ACAP20RPTA" localSheetId="7">#REF!</definedName>
    <definedName name="ACAP20RPTA" localSheetId="0">#REF!</definedName>
    <definedName name="ACAP20RPTA">#REF!</definedName>
    <definedName name="ACAPPA" localSheetId="0">#REF!</definedName>
    <definedName name="ACAPPA">#REF!</definedName>
    <definedName name="ACAPPAMA" localSheetId="10">[13]ROSTO!#REF!</definedName>
    <definedName name="ACAPPAMA" localSheetId="7">[13]ROSTO!#REF!</definedName>
    <definedName name="ACAPPAMA" localSheetId="0">[13]ROSTO!#REF!</definedName>
    <definedName name="ACAPPAMA">[13]ROSTO!#REF!</definedName>
    <definedName name="ACAPPATA" localSheetId="10">#REF!</definedName>
    <definedName name="ACAPPATA" localSheetId="7">#REF!</definedName>
    <definedName name="ACAPPATA" localSheetId="0">#REF!</definedName>
    <definedName name="ACAPPATA">#REF!</definedName>
    <definedName name="ACAPRS" localSheetId="0">#REF!</definedName>
    <definedName name="ACAPRS">#REF!</definedName>
    <definedName name="ACAPRSMA" localSheetId="10">[13]ROSTO!#REF!</definedName>
    <definedName name="ACAPRSMA" localSheetId="7">[13]ROSTO!#REF!</definedName>
    <definedName name="ACAPRSMA" localSheetId="0">[13]ROSTO!#REF!</definedName>
    <definedName name="ACAPRSMA">[13]ROSTO!#REF!</definedName>
    <definedName name="ACAPRSTA" localSheetId="10">#REF!</definedName>
    <definedName name="ACAPRSTA" localSheetId="7">#REF!</definedName>
    <definedName name="ACAPRSTA" localSheetId="0">#REF!</definedName>
    <definedName name="ACAPRSTA">#REF!</definedName>
    <definedName name="ACM30RP" localSheetId="0">#REF!</definedName>
    <definedName name="ACM30RP">#REF!</definedName>
    <definedName name="ACM30RPMA" localSheetId="10">[13]ROSTO!#REF!</definedName>
    <definedName name="ACM30RPMA" localSheetId="7">[13]ROSTO!#REF!</definedName>
    <definedName name="ACM30RPMA" localSheetId="0">[13]ROSTO!#REF!</definedName>
    <definedName name="ACM30RPMA">[13]ROSTO!#REF!</definedName>
    <definedName name="ACM30RPTA" localSheetId="10">#REF!</definedName>
    <definedName name="ACM30RPTA" localSheetId="7">#REF!</definedName>
    <definedName name="ACM30RPTA" localSheetId="0">#REF!</definedName>
    <definedName name="ACM30RPTA">#REF!</definedName>
    <definedName name="ACUMVPI" localSheetId="10">'[13]7CONT FIN'!#REF!</definedName>
    <definedName name="ACUMVPI" localSheetId="7">'[13]7CONT FIN'!#REF!</definedName>
    <definedName name="ACUMVPI" localSheetId="0">'[13]7CONT FIN'!#REF!</definedName>
    <definedName name="ACUMVPI">'[13]7CONT FIN'!#REF!</definedName>
    <definedName name="ad" localSheetId="10" hidden="1">{#N/A,#N/A,FALSE,"MO (2)"}</definedName>
    <definedName name="ad" localSheetId="7" hidden="1">{#N/A,#N/A,FALSE,"MO (2)"}</definedName>
    <definedName name="ad" localSheetId="1" hidden="1">{#N/A,#N/A,FALSE,"MO (2)"}</definedName>
    <definedName name="ad" hidden="1">{#N/A,#N/A,FALSE,"MO (2)"}</definedName>
    <definedName name="ae" localSheetId="10">#REF!</definedName>
    <definedName name="ae" localSheetId="7">#REF!</definedName>
    <definedName name="ae" localSheetId="0">#REF!</definedName>
    <definedName name="ae">#REF!</definedName>
    <definedName name="AEP" localSheetId="10">#REF!</definedName>
    <definedName name="AEP" localSheetId="7">#REF!</definedName>
    <definedName name="AEP" localSheetId="0">#REF!</definedName>
    <definedName name="AEP">#REF!</definedName>
    <definedName name="AEPMA" localSheetId="10">[13]ROSTO!#REF!</definedName>
    <definedName name="AEPMA" localSheetId="7">[13]ROSTO!#REF!</definedName>
    <definedName name="AEPMA" localSheetId="0">[13]ROSTO!#REF!</definedName>
    <definedName name="AEPMA">[13]ROSTO!#REF!</definedName>
    <definedName name="AEPTA" localSheetId="10">#REF!</definedName>
    <definedName name="AEPTA" localSheetId="7">#REF!</definedName>
    <definedName name="AEPTA" localSheetId="0">#REF!</definedName>
    <definedName name="AEPTA">#REF!</definedName>
    <definedName name="AJ" localSheetId="10">#REF!</definedName>
    <definedName name="AJ" localSheetId="7">#REF!</definedName>
    <definedName name="AJ" localSheetId="0">#REF!</definedName>
    <definedName name="AJ">#REF!</definedName>
    <definedName name="AJA" localSheetId="0">#REF!</definedName>
    <definedName name="AJA">#REF!</definedName>
    <definedName name="alteração" localSheetId="0">#REF!</definedName>
    <definedName name="alteração">#REF!</definedName>
    <definedName name="am" localSheetId="10" hidden="1">{#N/A,#N/A,FALSE,"MO (2)"}</definedName>
    <definedName name="am" localSheetId="7" hidden="1">{#N/A,#N/A,FALSE,"MO (2)"}</definedName>
    <definedName name="am" localSheetId="1" hidden="1">{#N/A,#N/A,FALSE,"MO (2)"}</definedName>
    <definedName name="am" hidden="1">{#N/A,#N/A,FALSE,"MO (2)"}</definedName>
    <definedName name="AM.01" localSheetId="0">[14]Mat.!#REF!</definedName>
    <definedName name="AM.01">[14]Mat.!#REF!</definedName>
    <definedName name="AM.02" localSheetId="0">[14]Mat.!#REF!</definedName>
    <definedName name="AM.02">[14]Mat.!#REF!</definedName>
    <definedName name="AM.03" localSheetId="0">[14]Mat.!#REF!</definedName>
    <definedName name="AM.03">[14]Mat.!#REF!</definedName>
    <definedName name="AM.04" localSheetId="0">[14]Mat.!#REF!</definedName>
    <definedName name="AM.04">[14]Mat.!#REF!</definedName>
    <definedName name="AM.05" localSheetId="0">[14]Mat.!#REF!</definedName>
    <definedName name="AM.05">[14]Mat.!#REF!</definedName>
    <definedName name="AM.06" localSheetId="0">[14]Mat.!#REF!</definedName>
    <definedName name="AM.06">[14]Mat.!#REF!</definedName>
    <definedName name="AM.07" localSheetId="0">[14]Mat.!#REF!</definedName>
    <definedName name="AM.07">[14]Mat.!#REF!</definedName>
    <definedName name="AM.08" localSheetId="0">[14]Mat.!#REF!</definedName>
    <definedName name="AM.08">[14]Mat.!#REF!</definedName>
    <definedName name="AM.09" localSheetId="0">[14]Mat.!#REF!</definedName>
    <definedName name="AM.09">[14]Mat.!#REF!</definedName>
    <definedName name="AM.10" localSheetId="0">[14]Mat.!#REF!</definedName>
    <definedName name="AM.10">[14]Mat.!#REF!</definedName>
    <definedName name="AM.11" localSheetId="0">[14]Mat.!#REF!</definedName>
    <definedName name="AM.11">[14]Mat.!#REF!</definedName>
    <definedName name="AM.12" localSheetId="0">[14]Mat.!#REF!</definedName>
    <definedName name="AM.12">[14]Mat.!#REF!</definedName>
    <definedName name="AM.19" localSheetId="0">[14]Mat.!#REF!</definedName>
    <definedName name="AM.19">[14]Mat.!#REF!</definedName>
    <definedName name="AM.20" localSheetId="0">[14]Mat.!#REF!</definedName>
    <definedName name="AM.20">[14]Mat.!#REF!</definedName>
    <definedName name="AM.25" localSheetId="0">[14]Mat.!#REF!</definedName>
    <definedName name="AM.25">[14]Mat.!#REF!</definedName>
    <definedName name="AM.26" localSheetId="0">[14]Mat.!#REF!</definedName>
    <definedName name="AM.26">[14]Mat.!#REF!</definedName>
    <definedName name="AM.27" localSheetId="0">[14]Mat.!#REF!</definedName>
    <definedName name="AM.27">[14]Mat.!#REF!</definedName>
    <definedName name="AM.28" localSheetId="0">[14]Mat.!#REF!</definedName>
    <definedName name="AM.28">[14]Mat.!#REF!</definedName>
    <definedName name="AM.29" localSheetId="0">[14]Mat.!#REF!</definedName>
    <definedName name="AM.29">[14]Mat.!#REF!</definedName>
    <definedName name="AM.30" localSheetId="0">[14]Mat.!#REF!</definedName>
    <definedName name="AM.30">[14]Mat.!#REF!</definedName>
    <definedName name="AM.35" localSheetId="0">[14]Mat.!#REF!</definedName>
    <definedName name="AM.35">[14]Mat.!#REF!</definedName>
    <definedName name="AM.36" localSheetId="0">[14]Mat.!#REF!</definedName>
    <definedName name="AM.36">[14]Mat.!#REF!</definedName>
    <definedName name="AM.37" localSheetId="0">[14]Mat.!#REF!</definedName>
    <definedName name="AM.37">[14]Mat.!#REF!</definedName>
    <definedName name="AMELI" localSheetId="10" hidden="1">{#N/A,#N/A,FALSE,"MO (2)"}</definedName>
    <definedName name="AMELI" localSheetId="7" hidden="1">{#N/A,#N/A,FALSE,"MO (2)"}</definedName>
    <definedName name="AMELI" localSheetId="1" hidden="1">{#N/A,#N/A,FALSE,"MO (2)"}</definedName>
    <definedName name="AMELI" hidden="1">{#N/A,#N/A,FALSE,"MO (2)"}</definedName>
    <definedName name="ana" localSheetId="10">#REF!</definedName>
    <definedName name="ana" localSheetId="7">#REF!</definedName>
    <definedName name="ana" localSheetId="0">#REF!</definedName>
    <definedName name="ana">#REF!</definedName>
    <definedName name="ananas" localSheetId="0">#REF!</definedName>
    <definedName name="ananas">#REF!</definedName>
    <definedName name="anscount" hidden="1">3</definedName>
    <definedName name="ant" localSheetId="10" hidden="1">{#N/A,#N/A,FALSE,"MO (2)"}</definedName>
    <definedName name="ant" localSheetId="7" hidden="1">{#N/A,#N/A,FALSE,"MO (2)"}</definedName>
    <definedName name="ant" localSheetId="1" hidden="1">{#N/A,#N/A,FALSE,"MO (2)"}</definedName>
    <definedName name="ant" hidden="1">{#N/A,#N/A,FALSE,"MO (2)"}</definedName>
    <definedName name="ar" localSheetId="10">#REF!</definedName>
    <definedName name="ar" localSheetId="7">#REF!</definedName>
    <definedName name="ar" localSheetId="0">#REF!</definedName>
    <definedName name="ar">#REF!</definedName>
    <definedName name="area_base" localSheetId="10">#REF!</definedName>
    <definedName name="area_base" localSheetId="7">#REF!</definedName>
    <definedName name="area_base" localSheetId="0">#REF!</definedName>
    <definedName name="area_base">#REF!</definedName>
    <definedName name="_xlnm.Print_Area" localSheetId="10">'BDI DIFERENCIADO_OK'!$A$1:$E$42</definedName>
    <definedName name="_xlnm.Print_Area" localSheetId="7">BDI_OK!$A$1:$I$42</definedName>
    <definedName name="_xlnm.Print_Area" localSheetId="5">BLD!$A$1:$U$43</definedName>
    <definedName name="_xlnm.Print_Area" localSheetId="0">'CURVA ABC DE SERVIÇO'!$A$1:$K$77</definedName>
    <definedName name="_xlnm.Print_Area" localSheetId="8">'MEMORIA CALCULO SERV COMPL'!$A$1:$N$42</definedName>
    <definedName name="_xlnm.Print_Area" localSheetId="3">ORÇAMENTO!$A$1:$J$102</definedName>
    <definedName name="_xlnm.Print_Area" localSheetId="1">#REF!</definedName>
    <definedName name="_xlnm.Print_Area" localSheetId="9">TRANSP!$A$1:$J$102</definedName>
    <definedName name="_xlnm.Print_Area">#REF!</definedName>
    <definedName name="Área_impressão_IM" localSheetId="10">#REF!</definedName>
    <definedName name="Área_impressão_IM" localSheetId="7">#REF!</definedName>
    <definedName name="Área_impressão_IM" localSheetId="0">#REF!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10">#REF!</definedName>
    <definedName name="ARL1C" localSheetId="7">#REF!</definedName>
    <definedName name="ARL1C" localSheetId="0">#REF!</definedName>
    <definedName name="ARL1C">#REF!</definedName>
    <definedName name="ARL1CMA" localSheetId="10">[13]ROSTO!#REF!</definedName>
    <definedName name="ARL1CMA" localSheetId="7">[13]ROSTO!#REF!</definedName>
    <definedName name="ARL1CMA" localSheetId="0">[13]ROSTO!#REF!</definedName>
    <definedName name="ARL1CMA">[13]ROSTO!#REF!</definedName>
    <definedName name="ARL1CTA" localSheetId="10">#REF!</definedName>
    <definedName name="ARL1CTA" localSheetId="7">#REF!</definedName>
    <definedName name="ARL1CTA" localSheetId="0">#REF!</definedName>
    <definedName name="ARL1CTA">#REF!</definedName>
    <definedName name="ARNO" localSheetId="0">#REF!</definedName>
    <definedName name="ARNO">#REF!</definedName>
    <definedName name="ARR1CFRESA" localSheetId="0">#REF!</definedName>
    <definedName name="ARR1CFRESA">#REF!</definedName>
    <definedName name="ARR1CPA" localSheetId="0">#REF!</definedName>
    <definedName name="ARR1CPA">#REF!</definedName>
    <definedName name="ARR1CPAMA" localSheetId="10">[13]ROSTO!#REF!</definedName>
    <definedName name="ARR1CPAMA" localSheetId="7">[13]ROSTO!#REF!</definedName>
    <definedName name="ARR1CPAMA" localSheetId="0">[13]ROSTO!#REF!</definedName>
    <definedName name="ARR1CPAMA">[13]ROSTO!#REF!</definedName>
    <definedName name="ARR1CPATA" localSheetId="10">#REF!</definedName>
    <definedName name="ARR1CPATA" localSheetId="7">#REF!</definedName>
    <definedName name="ARR1CPATA" localSheetId="0">#REF!</definedName>
    <definedName name="ARR1CPATA">#REF!</definedName>
    <definedName name="ARR1CRS" localSheetId="0">#REF!</definedName>
    <definedName name="ARR1CRS">#REF!</definedName>
    <definedName name="ARR1CRSMA" localSheetId="10">[13]ROSTO!#REF!</definedName>
    <definedName name="ARR1CRSMA" localSheetId="7">[13]ROSTO!#REF!</definedName>
    <definedName name="ARR1CRSMA" localSheetId="0">[13]ROSTO!#REF!</definedName>
    <definedName name="ARR1CRSMA">[13]ROSTO!#REF!</definedName>
    <definedName name="ARR1CRSTA" localSheetId="10">#REF!</definedName>
    <definedName name="ARR1CRSTA" localSheetId="7">#REF!</definedName>
    <definedName name="ARR1CRSTA" localSheetId="0">#REF!</definedName>
    <definedName name="ARR1CRSTA">#REF!</definedName>
    <definedName name="AS" localSheetId="10">[1]DR84PCRF!#REF!</definedName>
    <definedName name="AS" localSheetId="7">[1]DR84PCRF!#REF!</definedName>
    <definedName name="AS" localSheetId="0">[1]DR84PCRF!#REF!</definedName>
    <definedName name="AS">[1]DR84PCRF!#REF!</definedName>
    <definedName name="asasa" localSheetId="10" hidden="1">{#N/A,#N/A,FALSE,"MO (2)"}</definedName>
    <definedName name="asasa" localSheetId="7" hidden="1">{#N/A,#N/A,FALSE,"MO (2)"}</definedName>
    <definedName name="asasa" localSheetId="1" hidden="1">{#N/A,#N/A,FALSE,"MO (2)"}</definedName>
    <definedName name="asasa" hidden="1">{#N/A,#N/A,FALSE,"MO (2)"}</definedName>
    <definedName name="asdfasdfasdfa" localSheetId="0">#REF!</definedName>
    <definedName name="asdfasdfasdfa">#REF!</definedName>
    <definedName name="ASP" localSheetId="10">#REF!</definedName>
    <definedName name="ASP" localSheetId="7">#REF!</definedName>
    <definedName name="ASP" localSheetId="0">#REF!</definedName>
    <definedName name="ASP">#REF!</definedName>
    <definedName name="Aut_original" localSheetId="0">[17]PROJETO!#REF!</definedName>
    <definedName name="Aut_original">[17]PROJETO!#REF!</definedName>
    <definedName name="Aut_resumo" localSheetId="0">[18]RESUMO_AUT1!#REF!</definedName>
    <definedName name="Aut_resumo">[18]RESUMO_AUT1!#REF!</definedName>
    <definedName name="b" localSheetId="10" hidden="1">{#N/A,#N/A,FALSE,"MO (2)"}</definedName>
    <definedName name="b" localSheetId="7" hidden="1">{#N/A,#N/A,FALSE,"MO (2)"}</definedName>
    <definedName name="b" localSheetId="1" hidden="1">{#N/A,#N/A,FALSE,"MO (2)"}</definedName>
    <definedName name="b" hidden="1">{#N/A,#N/A,FALSE,"MO (2)"}</definedName>
    <definedName name="banco" localSheetId="10">#REF!</definedName>
    <definedName name="banco" localSheetId="7">#REF!</definedName>
    <definedName name="banco" localSheetId="0">#REF!</definedName>
    <definedName name="banco">#REF!</definedName>
    <definedName name="_xlnm.Database" localSheetId="0">#REF!</definedName>
    <definedName name="_xlnm.Database">#REF!</definedName>
    <definedName name="bas" localSheetId="10">[2]COMPOS1!#REF!</definedName>
    <definedName name="bas" localSheetId="7">[2]COMPOS1!#REF!</definedName>
    <definedName name="bas" localSheetId="0">[2]COMPOS1!#REF!</definedName>
    <definedName name="bas">[2]COMPOS1!#REF!</definedName>
    <definedName name="BASE" localSheetId="10">#REF!</definedName>
    <definedName name="BASE" localSheetId="7">#REF!</definedName>
    <definedName name="BASE" localSheetId="0">#REF!</definedName>
    <definedName name="BASE">#REF!</definedName>
    <definedName name="BASEMA" localSheetId="10">[13]ROSTO!#REF!</definedName>
    <definedName name="BASEMA" localSheetId="7">[13]ROSTO!#REF!</definedName>
    <definedName name="BASEMA" localSheetId="0">[13]ROSTO!#REF!</definedName>
    <definedName name="BASEMA">[13]ROSTO!#REF!</definedName>
    <definedName name="BASETA" localSheetId="10">#REF!</definedName>
    <definedName name="BASETA" localSheetId="7">#REF!</definedName>
    <definedName name="BASETA" localSheetId="0">#REF!</definedName>
    <definedName name="BASETA">#REF!</definedName>
    <definedName name="bbbbbbb" localSheetId="10" hidden="1">{#N/A,#N/A,FALSE,"MO (2)"}</definedName>
    <definedName name="bbbbbbb" localSheetId="7" hidden="1">{#N/A,#N/A,FALSE,"MO (2)"}</definedName>
    <definedName name="bbbbbbb" localSheetId="1" hidden="1">{#N/A,#N/A,FALSE,"MO (2)"}</definedName>
    <definedName name="bbbbbbb" hidden="1">{#N/A,#N/A,FALSE,"MO (2)"}</definedName>
    <definedName name="BDI" localSheetId="10">#REF!</definedName>
    <definedName name="BDI" localSheetId="7">#REF!</definedName>
    <definedName name="BDI" localSheetId="0">#REF!</definedName>
    <definedName name="BDI" localSheetId="1">#REF!</definedName>
    <definedName name="BDI">#REF!</definedName>
    <definedName name="BONI" localSheetId="10">#REF!</definedName>
    <definedName name="BONI" localSheetId="7">#REF!</definedName>
    <definedName name="BONI" localSheetId="0">#REF!</definedName>
    <definedName name="BONI">#REF!</definedName>
    <definedName name="BOTA" localSheetId="0">#REF!</definedName>
    <definedName name="BOTA">#REF!</definedName>
    <definedName name="BR">[19]INVENTÁRIO!$B$14</definedName>
    <definedName name="BRITA">[4]DADOS!$C$12</definedName>
    <definedName name="BU" localSheetId="10">#REF!</definedName>
    <definedName name="BU" localSheetId="7">#REF!</definedName>
    <definedName name="BU" localSheetId="0">#REF!</definedName>
    <definedName name="BU">#REF!</definedName>
    <definedName name="BUEIRO" localSheetId="0">#REF!</definedName>
    <definedName name="BUEIRO">#REF!</definedName>
    <definedName name="BUEIROMA" localSheetId="10">[13]ROSTO!#REF!</definedName>
    <definedName name="BUEIROMA" localSheetId="7">[13]ROSTO!#REF!</definedName>
    <definedName name="BUEIROMA" localSheetId="0">[13]ROSTO!#REF!</definedName>
    <definedName name="BUEIROMA">[13]ROSTO!#REF!</definedName>
    <definedName name="BUEIROTA" localSheetId="10">#REF!</definedName>
    <definedName name="BUEIROTA" localSheetId="7">#REF!</definedName>
    <definedName name="BUEIROTA" localSheetId="0">#REF!</definedName>
    <definedName name="BUEIROTA">#REF!</definedName>
    <definedName name="BuiltIn_Print_Titles___0" localSheetId="0">#REF!</definedName>
    <definedName name="BuiltIn_Print_Titles___0">#REF!</definedName>
    <definedName name="BVBZ" localSheetId="10" hidden="1">{#N/A,#N/A,FALSE,"MO (2)"}</definedName>
    <definedName name="BVBZ" localSheetId="7" hidden="1">{#N/A,#N/A,FALSE,"MO (2)"}</definedName>
    <definedName name="BVBZ" localSheetId="1" hidden="1">{#N/A,#N/A,FALSE,"MO (2)"}</definedName>
    <definedName name="BVBZ" hidden="1">{#N/A,#N/A,FALSE,"MO (2)"}</definedName>
    <definedName name="Ç" localSheetId="10" hidden="1">{#N/A,#N/A,FALSE,"MO (2)"}</definedName>
    <definedName name="Ç" localSheetId="7" hidden="1">{#N/A,#N/A,FALSE,"MO (2)"}</definedName>
    <definedName name="Ç" localSheetId="1" hidden="1">{#N/A,#N/A,FALSE,"MO (2)"}</definedName>
    <definedName name="Ç" hidden="1">{#N/A,#N/A,FALSE,"MO (2)"}</definedName>
    <definedName name="C_" localSheetId="10">#REF!</definedName>
    <definedName name="C_" localSheetId="7">#REF!</definedName>
    <definedName name="C_" localSheetId="0">#REF!</definedName>
    <definedName name="C_">#REF!</definedName>
    <definedName name="cab_pmf" localSheetId="10">#REF!</definedName>
    <definedName name="cab_pmf" localSheetId="7">#REF!</definedName>
    <definedName name="cab_pmf" localSheetId="0">#REF!</definedName>
    <definedName name="cab_pmf">#REF!</definedName>
    <definedName name="CABE">[3]MARSHALL!$B$2:$K$5</definedName>
    <definedName name="cabeca" localSheetId="10">#REF!</definedName>
    <definedName name="cabeca" localSheetId="7">#REF!</definedName>
    <definedName name="cabeca" localSheetId="0">#REF!</definedName>
    <definedName name="cabeca">#REF!</definedName>
    <definedName name="cabeca1" localSheetId="10">#REF!</definedName>
    <definedName name="cabeca1" localSheetId="7">#REF!</definedName>
    <definedName name="cabeca1" localSheetId="0">#REF!</definedName>
    <definedName name="cabeca1">#REF!</definedName>
    <definedName name="cabeçalho" localSheetId="10">#REF!</definedName>
    <definedName name="cabeçalho" localSheetId="7">#REF!</definedName>
    <definedName name="cabeçalho" localSheetId="0">#REF!</definedName>
    <definedName name="cabeçalho">#REF!</definedName>
    <definedName name="cabeçalho1" localSheetId="0">#REF!</definedName>
    <definedName name="cabeçalho1">#REF!</definedName>
    <definedName name="CAIB">[4]DADOS!$C$19</definedName>
    <definedName name="CAL">[4]DADOS!$C$24</definedName>
    <definedName name="cam" localSheetId="10">#REF!</definedName>
    <definedName name="cam" localSheetId="7">#REF!</definedName>
    <definedName name="cam" localSheetId="0">#REF!</definedName>
    <definedName name="cam">#REF!</definedName>
    <definedName name="CAP_20" localSheetId="10">#REF!</definedName>
    <definedName name="CAP_20" localSheetId="7">#REF!</definedName>
    <definedName name="CAP_20" localSheetId="0">#REF!</definedName>
    <definedName name="CAP_20">#REF!</definedName>
    <definedName name="CAPA" localSheetId="0">#REF!</definedName>
    <definedName name="CAPA">#REF!</definedName>
    <definedName name="CAPAMA" localSheetId="10">[13]ROSTO!#REF!</definedName>
    <definedName name="CAPAMA" localSheetId="7">[13]ROSTO!#REF!</definedName>
    <definedName name="CAPAMA" localSheetId="0">[13]ROSTO!#REF!</definedName>
    <definedName name="CAPAMA">[13]ROSTO!#REF!</definedName>
    <definedName name="CAPATA" localSheetId="10">#REF!</definedName>
    <definedName name="CAPATA" localSheetId="7">#REF!</definedName>
    <definedName name="CAPATA" localSheetId="0">#REF!</definedName>
    <definedName name="CAPATA">#REF!</definedName>
    <definedName name="CAPFRESA" localSheetId="0">#REF!</definedName>
    <definedName name="CAPFRESA">#REF!</definedName>
    <definedName name="CAPFRESAMA" localSheetId="10">[13]ROSTO!#REF!</definedName>
    <definedName name="CAPFRESAMA" localSheetId="7">[13]ROSTO!#REF!</definedName>
    <definedName name="CAPFRESAMA" localSheetId="0">[13]ROSTO!#REF!</definedName>
    <definedName name="CAPFRESAMA">[13]ROSTO!#REF!</definedName>
    <definedName name="CAPFRESATA" localSheetId="10">#REF!</definedName>
    <definedName name="CAPFRESATA" localSheetId="7">#REF!</definedName>
    <definedName name="CAPFRESATA" localSheetId="0">#REF!</definedName>
    <definedName name="CAPFRESATA">#REF!</definedName>
    <definedName name="CAPRS" localSheetId="0">#REF!</definedName>
    <definedName name="CAPRS">#REF!</definedName>
    <definedName name="CAPRSMA" localSheetId="10">[13]ROSTO!#REF!</definedName>
    <definedName name="CAPRSMA" localSheetId="7">[13]ROSTO!#REF!</definedName>
    <definedName name="CAPRSMA" localSheetId="0">[13]ROSTO!#REF!</definedName>
    <definedName name="CAPRSMA">[13]ROSTO!#REF!</definedName>
    <definedName name="CAPRSTA" localSheetId="10">#REF!</definedName>
    <definedName name="CAPRSTA" localSheetId="7">#REF!</definedName>
    <definedName name="CAPRSTA" localSheetId="0">#REF!</definedName>
    <definedName name="CAPRSTA">#REF!</definedName>
    <definedName name="cbuq" localSheetId="0">#REF!</definedName>
    <definedName name="cbuq">#REF!</definedName>
    <definedName name="CD" localSheetId="10">[20]PATO!#REF!</definedName>
    <definedName name="CD" localSheetId="7">[20]PATO!#REF!</definedName>
    <definedName name="CD" localSheetId="0">[20]PATO!#REF!</definedName>
    <definedName name="CD">[20]PATO!#REF!</definedName>
    <definedName name="cesar" localSheetId="10">#REF!</definedName>
    <definedName name="cesar" localSheetId="7">#REF!</definedName>
    <definedName name="cesar" localSheetId="0">#REF!</definedName>
    <definedName name="cesar" localSheetId="1">#REF!</definedName>
    <definedName name="cesar">#REF!</definedName>
    <definedName name="CFD" localSheetId="10">#REF!</definedName>
    <definedName name="CFD" localSheetId="7">#REF!</definedName>
    <definedName name="CFD" localSheetId="0">#REF!</definedName>
    <definedName name="CFD">#REF!</definedName>
    <definedName name="CFDMA" localSheetId="10">[13]ROSTO!#REF!</definedName>
    <definedName name="CFDMA" localSheetId="7">[13]ROSTO!#REF!</definedName>
    <definedName name="CFDMA" localSheetId="0">[13]ROSTO!#REF!</definedName>
    <definedName name="CFDMA">[13]ROSTO!#REF!</definedName>
    <definedName name="CFDTA" localSheetId="10">#REF!</definedName>
    <definedName name="CFDTA" localSheetId="7">#REF!</definedName>
    <definedName name="CFDTA" localSheetId="0">#REF!</definedName>
    <definedName name="CFDTA">#REF!</definedName>
    <definedName name="CIM">[4]DADOS!$C$14</definedName>
    <definedName name="çl" localSheetId="10" hidden="1">{#N/A,#N/A,FALSE,"MO (2)"}</definedName>
    <definedName name="çl" localSheetId="7" hidden="1">{#N/A,#N/A,FALSE,"MO (2)"}</definedName>
    <definedName name="çl" localSheetId="1" hidden="1">{#N/A,#N/A,FALSE,"MO (2)"}</definedName>
    <definedName name="çl" hidden="1">{#N/A,#N/A,FALSE,"MO (2)"}</definedName>
    <definedName name="CM_30" localSheetId="10">#REF!</definedName>
    <definedName name="CM_30" localSheetId="7">#REF!</definedName>
    <definedName name="CM_30" localSheetId="0">#REF!</definedName>
    <definedName name="CM_30">#REF!</definedName>
    <definedName name="CODIGO">[21]PT!$A$9:$A$54</definedName>
    <definedName name="COMPOS" localSheetId="0">#REF!</definedName>
    <definedName name="COMPOS" localSheetId="1">#REF!</definedName>
    <definedName name="COMPOS">#REF!</definedName>
    <definedName name="COMPOSICAO">[3]MARSHALL!$O$369:$AE$390</definedName>
    <definedName name="CONCRETO">'[16]QUADRO 08 - COMPOSIÇÕES'!$H$129</definedName>
    <definedName name="CPAV" localSheetId="10">#REF!</definedName>
    <definedName name="CPAV" localSheetId="7">#REF!</definedName>
    <definedName name="CPAV" localSheetId="0">#REF!</definedName>
    <definedName name="CPAV" localSheetId="1">#REF!</definedName>
    <definedName name="CPAV">#REF!</definedName>
    <definedName name="Cron" localSheetId="10" hidden="1">{#N/A,#N/A,FALSE,"MO (2)"}</definedName>
    <definedName name="Cron" localSheetId="7" hidden="1">{#N/A,#N/A,FALSE,"MO (2)"}</definedName>
    <definedName name="Cron" localSheetId="1" hidden="1">{#N/A,#N/A,FALSE,"MO (2)"}</definedName>
    <definedName name="Cron" hidden="1">{#N/A,#N/A,FALSE,"MO (2)"}</definedName>
    <definedName name="CRONO" localSheetId="10">#REF!</definedName>
    <definedName name="CRONO" localSheetId="7">#REF!</definedName>
    <definedName name="CRONO" localSheetId="0">#REF!</definedName>
    <definedName name="CRONO">#REF!</definedName>
    <definedName name="Cronogr." localSheetId="10">'[22]CR LOTE 02'!#REF!</definedName>
    <definedName name="Cronogr." localSheetId="7">'[22]CR LOTE 02'!#REF!</definedName>
    <definedName name="Cronogr." localSheetId="0">'[22]CR LOTE 02'!#REF!</definedName>
    <definedName name="Cronogr.">'[22]CR LOTE 02'!#REF!</definedName>
    <definedName name="Custo_parcial" localSheetId="10">#REF!</definedName>
    <definedName name="Custo_parcial" localSheetId="7">#REF!</definedName>
    <definedName name="Custo_parcial" localSheetId="0">#REF!</definedName>
    <definedName name="Custo_parcial">#REF!</definedName>
    <definedName name="d" localSheetId="0">#REF!</definedName>
    <definedName name="d">#REF!</definedName>
    <definedName name="DA" localSheetId="0">#REF!</definedName>
    <definedName name="DA">#REF!</definedName>
    <definedName name="dadinho" localSheetId="0">#REF!</definedName>
    <definedName name="dadinho">#REF!</definedName>
    <definedName name="DADOS" localSheetId="0">#REF!</definedName>
    <definedName name="DADOS">#REF!</definedName>
    <definedName name="data" localSheetId="10">#REF!</definedName>
    <definedName name="data" localSheetId="7">#REF!</definedName>
    <definedName name="data" localSheetId="0">#REF!</definedName>
    <definedName name="data">#REF!</definedName>
    <definedName name="data1" localSheetId="10">#REF!</definedName>
    <definedName name="data1" localSheetId="7">#REF!</definedName>
    <definedName name="data1" localSheetId="0">#REF!</definedName>
    <definedName name="data1">#REF!</definedName>
    <definedName name="DATA2" localSheetId="10">#REF!</definedName>
    <definedName name="DATA2" localSheetId="7">#REF!</definedName>
    <definedName name="DATA2" localSheetId="0">#REF!</definedName>
    <definedName name="DATA2">#REF!</definedName>
    <definedName name="DATA3" localSheetId="0">#REF!</definedName>
    <definedName name="DATA3">#REF!</definedName>
    <definedName name="ddere" localSheetId="10" hidden="1">{#N/A,#N/A,FALSE,"MO (2)"}</definedName>
    <definedName name="ddere" localSheetId="7" hidden="1">{#N/A,#N/A,FALSE,"MO (2)"}</definedName>
    <definedName name="ddere" localSheetId="1" hidden="1">{#N/A,#N/A,FALSE,"MO (2)"}</definedName>
    <definedName name="ddere" hidden="1">{#N/A,#N/A,FALSE,"MO (2)"}</definedName>
    <definedName name="dea" localSheetId="10">#REF!</definedName>
    <definedName name="dea" localSheetId="7">#REF!</definedName>
    <definedName name="dea" localSheetId="0">#REF!</definedName>
    <definedName name="dea">#REF!</definedName>
    <definedName name="DEQUIP" localSheetId="0">#REF!</definedName>
    <definedName name="DEQUIP">#REF!</definedName>
    <definedName name="DESM">[4]DADOS!$C$22</definedName>
    <definedName name="dfdfdfd" localSheetId="10" hidden="1">{#N/A,#N/A,FALSE,"MO (2)"}</definedName>
    <definedName name="dfdfdfd" localSheetId="7" hidden="1">{#N/A,#N/A,FALSE,"MO (2)"}</definedName>
    <definedName name="dfdfdfd" localSheetId="1" hidden="1">{#N/A,#N/A,FALSE,"MO (2)"}</definedName>
    <definedName name="dfdfdfd" hidden="1">{#N/A,#N/A,FALSE,"MO (2)"}</definedName>
    <definedName name="DIE">'[23]INSUMOS BÁSICOS'!$E$67</definedName>
    <definedName name="DIESEL" localSheetId="10">#REF!</definedName>
    <definedName name="DIESEL" localSheetId="7">#REF!</definedName>
    <definedName name="DIESEL" localSheetId="0">#REF!</definedName>
    <definedName name="DIESEL" localSheetId="1">#REF!</definedName>
    <definedName name="DIESEL">#REF!</definedName>
    <definedName name="diesel100">[5]INVENTÁRIO!$D$5</definedName>
    <definedName name="DIESEL2">[6]INVENTÁRIO!$D$5</definedName>
    <definedName name="DIST" localSheetId="10">#REF!</definedName>
    <definedName name="DIST" localSheetId="7">#REF!</definedName>
    <definedName name="DIST" localSheetId="0">#REF!</definedName>
    <definedName name="DIST">#REF!</definedName>
    <definedName name="DIST1" localSheetId="10">#REF!</definedName>
    <definedName name="DIST1" localSheetId="7">#REF!</definedName>
    <definedName name="DIST1" localSheetId="0">#REF!</definedName>
    <definedName name="DIST1">#REF!</definedName>
    <definedName name="DIST10" localSheetId="10">#REF!</definedName>
    <definedName name="DIST10" localSheetId="7">#REF!</definedName>
    <definedName name="DIST10" localSheetId="0">#REF!</definedName>
    <definedName name="DIST10">#REF!</definedName>
    <definedName name="DIST2" localSheetId="0">#REF!</definedName>
    <definedName name="DIST2">#REF!</definedName>
    <definedName name="DISTA" localSheetId="0">#REF!</definedName>
    <definedName name="DISTA">#REF!</definedName>
    <definedName name="DISTP" localSheetId="0">#REF!</definedName>
    <definedName name="DISTP">#REF!</definedName>
    <definedName name="DISTS" localSheetId="0">#REF!</definedName>
    <definedName name="DISTS">#REF!</definedName>
    <definedName name="DMT">[24]Tabela!$A$5:$F$21</definedName>
    <definedName name="DPESSO" localSheetId="10">#REF!</definedName>
    <definedName name="DPESSO" localSheetId="7">#REF!</definedName>
    <definedName name="DPESSO" localSheetId="0">#REF!</definedName>
    <definedName name="DPESSO">#REF!</definedName>
    <definedName name="DRENA" localSheetId="10">#REF!</definedName>
    <definedName name="DRENA" localSheetId="7">#REF!</definedName>
    <definedName name="DRENA" localSheetId="0">#REF!</definedName>
    <definedName name="DRENA">#REF!</definedName>
    <definedName name="Drena2" localSheetId="0">#REF!</definedName>
    <definedName name="Drena2">#REF!</definedName>
    <definedName name="DRF" localSheetId="0">#REF!</definedName>
    <definedName name="DRF">#REF!</definedName>
    <definedName name="e" localSheetId="0">#REF!</definedName>
    <definedName name="e">#REF!</definedName>
    <definedName name="E.001" localSheetId="0">#REF!</definedName>
    <definedName name="E.001">#REF!</definedName>
    <definedName name="E.001I" localSheetId="0">#REF!</definedName>
    <definedName name="E.001I">#REF!</definedName>
    <definedName name="E.002" localSheetId="0">#REF!</definedName>
    <definedName name="E.002">#REF!</definedName>
    <definedName name="E.002I" localSheetId="0">#REF!</definedName>
    <definedName name="E.002I">#REF!</definedName>
    <definedName name="E.003" localSheetId="0">#REF!</definedName>
    <definedName name="E.003">#REF!</definedName>
    <definedName name="E.003I" localSheetId="0">#REF!</definedName>
    <definedName name="E.003I">#REF!</definedName>
    <definedName name="E.005" localSheetId="0">#REF!</definedName>
    <definedName name="E.005">#REF!</definedName>
    <definedName name="E.005I" localSheetId="0">#REF!</definedName>
    <definedName name="E.005I">#REF!</definedName>
    <definedName name="E.006" localSheetId="0">#REF!</definedName>
    <definedName name="E.006">#REF!</definedName>
    <definedName name="E.006I" localSheetId="0">#REF!</definedName>
    <definedName name="E.006I">#REF!</definedName>
    <definedName name="E.007" localSheetId="0">#REF!</definedName>
    <definedName name="E.007">#REF!</definedName>
    <definedName name="E.007I" localSheetId="0">#REF!</definedName>
    <definedName name="E.007I">#REF!</definedName>
    <definedName name="E.009" localSheetId="0">#REF!</definedName>
    <definedName name="E.009">#REF!</definedName>
    <definedName name="E.009I" localSheetId="0">#REF!</definedName>
    <definedName name="E.009I">#REF!</definedName>
    <definedName name="E.010" localSheetId="0">#REF!</definedName>
    <definedName name="E.010">#REF!</definedName>
    <definedName name="E.010I" localSheetId="0">#REF!</definedName>
    <definedName name="E.010I">#REF!</definedName>
    <definedName name="E.011" localSheetId="0">#REF!</definedName>
    <definedName name="E.011">#REF!</definedName>
    <definedName name="E.011I" localSheetId="0">#REF!</definedName>
    <definedName name="E.011I">#REF!</definedName>
    <definedName name="E.013" localSheetId="0">#REF!</definedName>
    <definedName name="E.013">#REF!</definedName>
    <definedName name="E.013I" localSheetId="0">#REF!</definedName>
    <definedName name="E.013I">#REF!</definedName>
    <definedName name="E.014" localSheetId="0">#REF!</definedName>
    <definedName name="E.014">#REF!</definedName>
    <definedName name="E.014I" localSheetId="0">#REF!</definedName>
    <definedName name="E.014I">#REF!</definedName>
    <definedName name="E.015" localSheetId="0">#REF!</definedName>
    <definedName name="E.015">#REF!</definedName>
    <definedName name="E.015I" localSheetId="0">#REF!</definedName>
    <definedName name="E.015I">#REF!</definedName>
    <definedName name="E.016" localSheetId="0">#REF!</definedName>
    <definedName name="E.016">#REF!</definedName>
    <definedName name="E.016I" localSheetId="0">#REF!</definedName>
    <definedName name="E.016I">#REF!</definedName>
    <definedName name="E.055" localSheetId="0">#REF!</definedName>
    <definedName name="E.055">#REF!</definedName>
    <definedName name="E.055I" localSheetId="0">#REF!</definedName>
    <definedName name="E.055I">#REF!</definedName>
    <definedName name="E.056" localSheetId="0">#REF!</definedName>
    <definedName name="E.056">#REF!</definedName>
    <definedName name="E.056I" localSheetId="0">#REF!</definedName>
    <definedName name="E.056I">#REF!</definedName>
    <definedName name="E.062" localSheetId="0">#REF!</definedName>
    <definedName name="E.062">#REF!</definedName>
    <definedName name="E.062I" localSheetId="0">#REF!</definedName>
    <definedName name="E.062I">#REF!</definedName>
    <definedName name="E.063" localSheetId="0">#REF!</definedName>
    <definedName name="E.063">#REF!</definedName>
    <definedName name="E.063I" localSheetId="0">#REF!</definedName>
    <definedName name="E.063I">#REF!</definedName>
    <definedName name="E.065" localSheetId="0">#REF!</definedName>
    <definedName name="E.065">#REF!</definedName>
    <definedName name="E.065I" localSheetId="0">#REF!</definedName>
    <definedName name="E.065I">#REF!</definedName>
    <definedName name="E.066" localSheetId="0">#REF!</definedName>
    <definedName name="E.066">#REF!</definedName>
    <definedName name="E.066I" localSheetId="0">#REF!</definedName>
    <definedName name="E.066I">#REF!</definedName>
    <definedName name="E.101" localSheetId="0">#REF!</definedName>
    <definedName name="E.101">#REF!</definedName>
    <definedName name="E.101I" localSheetId="0">#REF!</definedName>
    <definedName name="E.101I">#REF!</definedName>
    <definedName name="E.102" localSheetId="0">#REF!</definedName>
    <definedName name="E.102">#REF!</definedName>
    <definedName name="E.102I" localSheetId="0">#REF!</definedName>
    <definedName name="E.102I">#REF!</definedName>
    <definedName name="E.103" localSheetId="0">#REF!</definedName>
    <definedName name="E.103">#REF!</definedName>
    <definedName name="E.103I" localSheetId="0">#REF!</definedName>
    <definedName name="E.103I">#REF!</definedName>
    <definedName name="E.104" localSheetId="0">#REF!</definedName>
    <definedName name="E.104">#REF!</definedName>
    <definedName name="E.104I" localSheetId="0">#REF!</definedName>
    <definedName name="E.104I">#REF!</definedName>
    <definedName name="E.105" localSheetId="0">#REF!</definedName>
    <definedName name="E.105">#REF!</definedName>
    <definedName name="E.105I" localSheetId="0">#REF!</definedName>
    <definedName name="E.105I">#REF!</definedName>
    <definedName name="E.106" localSheetId="0">#REF!</definedName>
    <definedName name="E.106">#REF!</definedName>
    <definedName name="E.106I" localSheetId="0">#REF!</definedName>
    <definedName name="E.106I">#REF!</definedName>
    <definedName name="E.107" localSheetId="0">#REF!</definedName>
    <definedName name="E.107">#REF!</definedName>
    <definedName name="E.107I" localSheetId="0">#REF!</definedName>
    <definedName name="E.107I">#REF!</definedName>
    <definedName name="E.108" localSheetId="0">#REF!</definedName>
    <definedName name="E.108">#REF!</definedName>
    <definedName name="E.108I" localSheetId="0">#REF!</definedName>
    <definedName name="E.108I">#REF!</definedName>
    <definedName name="E.109" localSheetId="0">#REF!</definedName>
    <definedName name="E.109">#REF!</definedName>
    <definedName name="E.109I" localSheetId="0">#REF!</definedName>
    <definedName name="E.109I">#REF!</definedName>
    <definedName name="E.110" localSheetId="0">#REF!</definedName>
    <definedName name="E.110">#REF!</definedName>
    <definedName name="E.110I" localSheetId="0">#REF!</definedName>
    <definedName name="E.110I">#REF!</definedName>
    <definedName name="E.111" localSheetId="0">#REF!</definedName>
    <definedName name="E.111">#REF!</definedName>
    <definedName name="E.111I" localSheetId="0">#REF!</definedName>
    <definedName name="E.111I">#REF!</definedName>
    <definedName name="E.112" localSheetId="0">#REF!</definedName>
    <definedName name="E.112">#REF!</definedName>
    <definedName name="E.112I" localSheetId="0">#REF!</definedName>
    <definedName name="E.112I">#REF!</definedName>
    <definedName name="E.113" localSheetId="0">#REF!</definedName>
    <definedName name="E.113">#REF!</definedName>
    <definedName name="E.113I" localSheetId="0">#REF!</definedName>
    <definedName name="E.113I">#REF!</definedName>
    <definedName name="E.114" localSheetId="0">#REF!</definedName>
    <definedName name="E.114">#REF!</definedName>
    <definedName name="E.114I" localSheetId="0">#REF!</definedName>
    <definedName name="E.114I">#REF!</definedName>
    <definedName name="E.115" localSheetId="0">#REF!</definedName>
    <definedName name="E.115">#REF!</definedName>
    <definedName name="E.115I" localSheetId="0">#REF!</definedName>
    <definedName name="E.115I">#REF!</definedName>
    <definedName name="E.116" localSheetId="0">#REF!</definedName>
    <definedName name="E.116">#REF!</definedName>
    <definedName name="E.116I" localSheetId="0">#REF!</definedName>
    <definedName name="E.116I">#REF!</definedName>
    <definedName name="E.117" localSheetId="0">#REF!</definedName>
    <definedName name="E.117">#REF!</definedName>
    <definedName name="E.117I" localSheetId="0">#REF!</definedName>
    <definedName name="E.117I">#REF!</definedName>
    <definedName name="E.118" localSheetId="0">#REF!</definedName>
    <definedName name="E.118">#REF!</definedName>
    <definedName name="E.118I" localSheetId="0">#REF!</definedName>
    <definedName name="E.118I">#REF!</definedName>
    <definedName name="E.119" localSheetId="0">#REF!</definedName>
    <definedName name="E.119">#REF!</definedName>
    <definedName name="E.119I" localSheetId="0">#REF!</definedName>
    <definedName name="E.119I">#REF!</definedName>
    <definedName name="E.121" localSheetId="0">#REF!</definedName>
    <definedName name="E.121">#REF!</definedName>
    <definedName name="E.121I" localSheetId="0">#REF!</definedName>
    <definedName name="E.121I">#REF!</definedName>
    <definedName name="E.122" localSheetId="0">#REF!</definedName>
    <definedName name="E.122">#REF!</definedName>
    <definedName name="E.122I" localSheetId="0">#REF!</definedName>
    <definedName name="E.122I">#REF!</definedName>
    <definedName name="E.123" localSheetId="0">#REF!</definedName>
    <definedName name="E.123">#REF!</definedName>
    <definedName name="E.123I" localSheetId="0">#REF!</definedName>
    <definedName name="E.123I">#REF!</definedName>
    <definedName name="E.124" localSheetId="0">#REF!</definedName>
    <definedName name="E.124">#REF!</definedName>
    <definedName name="E.124I" localSheetId="0">#REF!</definedName>
    <definedName name="E.124I">#REF!</definedName>
    <definedName name="E.126" localSheetId="0">#REF!</definedName>
    <definedName name="E.126">#REF!</definedName>
    <definedName name="E.126I" localSheetId="0">#REF!</definedName>
    <definedName name="E.126I">#REF!</definedName>
    <definedName name="E.127" localSheetId="0">#REF!</definedName>
    <definedName name="E.127">#REF!</definedName>
    <definedName name="E.127I" localSheetId="0">#REF!</definedName>
    <definedName name="E.127I">#REF!</definedName>
    <definedName name="E.128" localSheetId="0">#REF!</definedName>
    <definedName name="E.128">#REF!</definedName>
    <definedName name="E.128I" localSheetId="0">#REF!</definedName>
    <definedName name="E.128I">#REF!</definedName>
    <definedName name="E.129" localSheetId="0">#REF!</definedName>
    <definedName name="E.129">#REF!</definedName>
    <definedName name="E.129I" localSheetId="0">#REF!</definedName>
    <definedName name="E.129I">#REF!</definedName>
    <definedName name="E.138" localSheetId="0">#REF!</definedName>
    <definedName name="E.138">#REF!</definedName>
    <definedName name="E.138I" localSheetId="0">#REF!</definedName>
    <definedName name="E.138I">#REF!</definedName>
    <definedName name="E.139" localSheetId="0">#REF!</definedName>
    <definedName name="E.139">#REF!</definedName>
    <definedName name="E.139I" localSheetId="0">#REF!</definedName>
    <definedName name="E.139I">#REF!</definedName>
    <definedName name="E.142" localSheetId="0">#REF!</definedName>
    <definedName name="E.142">#REF!</definedName>
    <definedName name="E.142I" localSheetId="0">#REF!</definedName>
    <definedName name="E.142I">#REF!</definedName>
    <definedName name="E.147" localSheetId="0">#REF!</definedName>
    <definedName name="E.147">#REF!</definedName>
    <definedName name="E.147I" localSheetId="0">#REF!</definedName>
    <definedName name="E.147I">#REF!</definedName>
    <definedName name="E.149" localSheetId="0">#REF!</definedName>
    <definedName name="E.149">#REF!</definedName>
    <definedName name="E.149I" localSheetId="0">#REF!</definedName>
    <definedName name="E.149I">#REF!</definedName>
    <definedName name="E.151" localSheetId="0">#REF!</definedName>
    <definedName name="E.151">#REF!</definedName>
    <definedName name="E.151I" localSheetId="0">#REF!</definedName>
    <definedName name="E.151I">#REF!</definedName>
    <definedName name="E.156" localSheetId="0">#REF!</definedName>
    <definedName name="E.156">#REF!</definedName>
    <definedName name="E.156I" localSheetId="0">#REF!</definedName>
    <definedName name="E.156I">#REF!</definedName>
    <definedName name="E.160" localSheetId="0">#REF!</definedName>
    <definedName name="E.160">#REF!</definedName>
    <definedName name="E.160I" localSheetId="0">#REF!</definedName>
    <definedName name="E.160I">#REF!</definedName>
    <definedName name="E.161" localSheetId="0">#REF!</definedName>
    <definedName name="E.161">#REF!</definedName>
    <definedName name="E.161I" localSheetId="0">#REF!</definedName>
    <definedName name="E.161I">#REF!</definedName>
    <definedName name="E.201" localSheetId="0">#REF!</definedName>
    <definedName name="E.201">#REF!</definedName>
    <definedName name="E.201I" localSheetId="0">#REF!</definedName>
    <definedName name="E.201I">#REF!</definedName>
    <definedName name="E.202" localSheetId="0">#REF!</definedName>
    <definedName name="E.202">#REF!</definedName>
    <definedName name="E.202I" localSheetId="0">#REF!</definedName>
    <definedName name="E.202I">#REF!</definedName>
    <definedName name="E.203" localSheetId="0">#REF!</definedName>
    <definedName name="E.203">#REF!</definedName>
    <definedName name="E.203I" localSheetId="0">#REF!</definedName>
    <definedName name="E.203I">#REF!</definedName>
    <definedName name="E.204" localSheetId="0">#REF!</definedName>
    <definedName name="E.204">#REF!</definedName>
    <definedName name="E.204I" localSheetId="0">#REF!</definedName>
    <definedName name="E.204I">#REF!</definedName>
    <definedName name="E.205" localSheetId="0">#REF!</definedName>
    <definedName name="E.205">#REF!</definedName>
    <definedName name="E.205I" localSheetId="0">#REF!</definedName>
    <definedName name="E.205I">#REF!</definedName>
    <definedName name="E.206" localSheetId="0">#REF!</definedName>
    <definedName name="E.206">#REF!</definedName>
    <definedName name="E.206I" localSheetId="0">#REF!</definedName>
    <definedName name="E.206I">#REF!</definedName>
    <definedName name="E.207" localSheetId="0">#REF!</definedName>
    <definedName name="E.207">#REF!</definedName>
    <definedName name="E.207I" localSheetId="0">#REF!</definedName>
    <definedName name="E.207I">#REF!</definedName>
    <definedName name="E.208" localSheetId="0">#REF!</definedName>
    <definedName name="E.208">#REF!</definedName>
    <definedName name="E.208I" localSheetId="0">#REF!</definedName>
    <definedName name="E.208I">#REF!</definedName>
    <definedName name="E.209" localSheetId="0">#REF!</definedName>
    <definedName name="E.209">#REF!</definedName>
    <definedName name="E.209I" localSheetId="0">#REF!</definedName>
    <definedName name="E.209I">#REF!</definedName>
    <definedName name="E.210" localSheetId="0">#REF!</definedName>
    <definedName name="E.210">#REF!</definedName>
    <definedName name="E.210I" localSheetId="0">#REF!</definedName>
    <definedName name="E.210I">#REF!</definedName>
    <definedName name="E.211" localSheetId="0">#REF!</definedName>
    <definedName name="E.211">#REF!</definedName>
    <definedName name="E.211I" localSheetId="0">#REF!</definedName>
    <definedName name="E.211I">#REF!</definedName>
    <definedName name="E.223" localSheetId="0">#REF!</definedName>
    <definedName name="E.223">#REF!</definedName>
    <definedName name="E.223I" localSheetId="0">#REF!</definedName>
    <definedName name="E.223I">#REF!</definedName>
    <definedName name="E.225" localSheetId="0">#REF!</definedName>
    <definedName name="E.225">#REF!</definedName>
    <definedName name="E.225I" localSheetId="0">#REF!</definedName>
    <definedName name="E.225I">#REF!</definedName>
    <definedName name="E.226" localSheetId="0">#REF!</definedName>
    <definedName name="E.226">#REF!</definedName>
    <definedName name="E.226I" localSheetId="0">#REF!</definedName>
    <definedName name="E.226I">#REF!</definedName>
    <definedName name="E.301" localSheetId="0">#REF!</definedName>
    <definedName name="E.301">#REF!</definedName>
    <definedName name="E.301I" localSheetId="0">#REF!</definedName>
    <definedName name="E.301I">#REF!</definedName>
    <definedName name="E.302" localSheetId="0">#REF!</definedName>
    <definedName name="E.302">#REF!</definedName>
    <definedName name="E.302I" localSheetId="0">#REF!</definedName>
    <definedName name="E.302I">#REF!</definedName>
    <definedName name="E.303" localSheetId="0">#REF!</definedName>
    <definedName name="E.303">#REF!</definedName>
    <definedName name="E.303I" localSheetId="0">#REF!</definedName>
    <definedName name="E.303I">#REF!</definedName>
    <definedName name="E.304" localSheetId="0">#REF!</definedName>
    <definedName name="E.304">#REF!</definedName>
    <definedName name="E.304I" localSheetId="0">#REF!</definedName>
    <definedName name="E.304I">#REF!</definedName>
    <definedName name="E.305" localSheetId="0">#REF!</definedName>
    <definedName name="E.305">#REF!</definedName>
    <definedName name="E.305I" localSheetId="0">#REF!</definedName>
    <definedName name="E.305I">#REF!</definedName>
    <definedName name="E.306" localSheetId="0">#REF!</definedName>
    <definedName name="E.306">#REF!</definedName>
    <definedName name="E.306I" localSheetId="0">#REF!</definedName>
    <definedName name="E.306I">#REF!</definedName>
    <definedName name="E.307" localSheetId="0">#REF!</definedName>
    <definedName name="E.307">#REF!</definedName>
    <definedName name="E.307I" localSheetId="0">#REF!</definedName>
    <definedName name="E.307I">#REF!</definedName>
    <definedName name="E.308" localSheetId="0">#REF!</definedName>
    <definedName name="E.308">#REF!</definedName>
    <definedName name="E.308I" localSheetId="0">#REF!</definedName>
    <definedName name="E.308I">#REF!</definedName>
    <definedName name="E.309" localSheetId="0">#REF!</definedName>
    <definedName name="E.309">#REF!</definedName>
    <definedName name="E.309I" localSheetId="0">#REF!</definedName>
    <definedName name="E.309I">#REF!</definedName>
    <definedName name="E.310" localSheetId="0">#REF!</definedName>
    <definedName name="E.310">#REF!</definedName>
    <definedName name="E.310I" localSheetId="0">#REF!</definedName>
    <definedName name="E.310I">#REF!</definedName>
    <definedName name="E.311" localSheetId="0">#REF!</definedName>
    <definedName name="E.311">#REF!</definedName>
    <definedName name="E.311I" localSheetId="0">#REF!</definedName>
    <definedName name="E.311I">#REF!</definedName>
    <definedName name="E.312" localSheetId="0">#REF!</definedName>
    <definedName name="E.312">#REF!</definedName>
    <definedName name="E.312I" localSheetId="0">#REF!</definedName>
    <definedName name="E.312I">#REF!</definedName>
    <definedName name="E.313" localSheetId="0">#REF!</definedName>
    <definedName name="E.313">#REF!</definedName>
    <definedName name="E.313I" localSheetId="0">#REF!</definedName>
    <definedName name="E.313I">#REF!</definedName>
    <definedName name="E.314" localSheetId="0">#REF!</definedName>
    <definedName name="E.314">#REF!</definedName>
    <definedName name="E.314I" localSheetId="0">#REF!</definedName>
    <definedName name="E.314I">#REF!</definedName>
    <definedName name="E.316" localSheetId="0">#REF!</definedName>
    <definedName name="E.316">#REF!</definedName>
    <definedName name="E.316I" localSheetId="0">#REF!</definedName>
    <definedName name="E.316I">#REF!</definedName>
    <definedName name="E.317" localSheetId="0">#REF!</definedName>
    <definedName name="E.317">#REF!</definedName>
    <definedName name="E.317I" localSheetId="0">#REF!</definedName>
    <definedName name="E.317I">#REF!</definedName>
    <definedName name="E.318" localSheetId="0">#REF!</definedName>
    <definedName name="E.318">#REF!</definedName>
    <definedName name="E.318I" localSheetId="0">#REF!</definedName>
    <definedName name="E.318I">#REF!</definedName>
    <definedName name="E.323" localSheetId="0">#REF!</definedName>
    <definedName name="E.323">#REF!</definedName>
    <definedName name="E.323I" localSheetId="0">#REF!</definedName>
    <definedName name="E.323I">#REF!</definedName>
    <definedName name="E.330" localSheetId="0">#REF!</definedName>
    <definedName name="E.330">#REF!</definedName>
    <definedName name="E.330I" localSheetId="0">#REF!</definedName>
    <definedName name="E.330I">#REF!</definedName>
    <definedName name="E.331" localSheetId="0">#REF!</definedName>
    <definedName name="E.331">#REF!</definedName>
    <definedName name="E.331I" localSheetId="0">#REF!</definedName>
    <definedName name="E.331I">#REF!</definedName>
    <definedName name="E.332" localSheetId="0">#REF!</definedName>
    <definedName name="E.332">#REF!</definedName>
    <definedName name="E.332I" localSheetId="0">#REF!</definedName>
    <definedName name="E.332I">#REF!</definedName>
    <definedName name="E.333" localSheetId="0">#REF!</definedName>
    <definedName name="E.333">#REF!</definedName>
    <definedName name="E.333I" localSheetId="0">#REF!</definedName>
    <definedName name="E.333I">#REF!</definedName>
    <definedName name="E.334" localSheetId="0">#REF!</definedName>
    <definedName name="E.334">#REF!</definedName>
    <definedName name="E.334I" localSheetId="0">#REF!</definedName>
    <definedName name="E.334I">#REF!</definedName>
    <definedName name="E.335" localSheetId="0">#REF!</definedName>
    <definedName name="E.335">#REF!</definedName>
    <definedName name="E.335I" localSheetId="0">#REF!</definedName>
    <definedName name="E.335I">#REF!</definedName>
    <definedName name="E.336" localSheetId="0">#REF!</definedName>
    <definedName name="E.336">#REF!</definedName>
    <definedName name="E.336I" localSheetId="0">#REF!</definedName>
    <definedName name="E.336I">#REF!</definedName>
    <definedName name="E.337" localSheetId="0">#REF!</definedName>
    <definedName name="E.337">#REF!</definedName>
    <definedName name="E.337I" localSheetId="0">#REF!</definedName>
    <definedName name="E.337I">#REF!</definedName>
    <definedName name="E.338" localSheetId="0">#REF!</definedName>
    <definedName name="E.338">#REF!</definedName>
    <definedName name="E.338I" localSheetId="0">#REF!</definedName>
    <definedName name="E.338I">#REF!</definedName>
    <definedName name="E.339" localSheetId="0">#REF!</definedName>
    <definedName name="E.339">#REF!</definedName>
    <definedName name="E.339I" localSheetId="0">#REF!</definedName>
    <definedName name="E.339I">#REF!</definedName>
    <definedName name="E.340" localSheetId="0">#REF!</definedName>
    <definedName name="E.340">#REF!</definedName>
    <definedName name="E.340I" localSheetId="0">#REF!</definedName>
    <definedName name="E.340I">#REF!</definedName>
    <definedName name="E.343" localSheetId="0">#REF!</definedName>
    <definedName name="E.343">#REF!</definedName>
    <definedName name="E.343I" localSheetId="0">#REF!</definedName>
    <definedName name="E.343I">#REF!</definedName>
    <definedName name="E.400" localSheetId="0">#REF!</definedName>
    <definedName name="E.400">#REF!</definedName>
    <definedName name="E.400I" localSheetId="0">#REF!</definedName>
    <definedName name="E.400I">#REF!</definedName>
    <definedName name="E.402" localSheetId="0">#REF!</definedName>
    <definedName name="E.402">#REF!</definedName>
    <definedName name="E.402I" localSheetId="0">#REF!</definedName>
    <definedName name="E.402I">#REF!</definedName>
    <definedName name="E.403" localSheetId="0">#REF!</definedName>
    <definedName name="E.403">#REF!</definedName>
    <definedName name="E.403I" localSheetId="0">#REF!</definedName>
    <definedName name="E.403I">#REF!</definedName>
    <definedName name="E.404" localSheetId="0">#REF!</definedName>
    <definedName name="E.404">#REF!</definedName>
    <definedName name="E.404I" localSheetId="0">#REF!</definedName>
    <definedName name="E.404I">#REF!</definedName>
    <definedName name="E.405" localSheetId="0">#REF!</definedName>
    <definedName name="E.405">#REF!</definedName>
    <definedName name="E.405I" localSheetId="0">#REF!</definedName>
    <definedName name="E.405I">#REF!</definedName>
    <definedName name="E.406" localSheetId="0">#REF!</definedName>
    <definedName name="E.406">#REF!</definedName>
    <definedName name="E.406I" localSheetId="0">#REF!</definedName>
    <definedName name="E.406I">#REF!</definedName>
    <definedName name="E.407" localSheetId="0">#REF!</definedName>
    <definedName name="E.407">#REF!</definedName>
    <definedName name="E.407I" localSheetId="0">#REF!</definedName>
    <definedName name="E.407I">#REF!</definedName>
    <definedName name="E.408" localSheetId="0">#REF!</definedName>
    <definedName name="E.408">#REF!</definedName>
    <definedName name="E.408I" localSheetId="0">#REF!</definedName>
    <definedName name="E.408I">#REF!</definedName>
    <definedName name="E.409" localSheetId="0">#REF!</definedName>
    <definedName name="E.409">#REF!</definedName>
    <definedName name="E.409I" localSheetId="0">#REF!</definedName>
    <definedName name="E.409I">#REF!</definedName>
    <definedName name="E.410" localSheetId="0">#REF!</definedName>
    <definedName name="E.410">#REF!</definedName>
    <definedName name="E.410I" localSheetId="0">#REF!</definedName>
    <definedName name="E.410I">#REF!</definedName>
    <definedName name="E.411" localSheetId="0">#REF!</definedName>
    <definedName name="E.411">#REF!</definedName>
    <definedName name="E.411I" localSheetId="0">#REF!</definedName>
    <definedName name="E.411I">#REF!</definedName>
    <definedName name="E.412" localSheetId="0">#REF!</definedName>
    <definedName name="E.412">#REF!</definedName>
    <definedName name="E.412I" localSheetId="0">#REF!</definedName>
    <definedName name="E.412I">#REF!</definedName>
    <definedName name="E.416" localSheetId="0">#REF!</definedName>
    <definedName name="E.416">#REF!</definedName>
    <definedName name="E.416I" localSheetId="0">#REF!</definedName>
    <definedName name="E.416I">#REF!</definedName>
    <definedName name="E.421" localSheetId="0">#REF!</definedName>
    <definedName name="E.421">#REF!</definedName>
    <definedName name="E.421I" localSheetId="0">#REF!</definedName>
    <definedName name="E.421I">#REF!</definedName>
    <definedName name="E.422" localSheetId="0">#REF!</definedName>
    <definedName name="E.422">#REF!</definedName>
    <definedName name="E.422I" localSheetId="0">#REF!</definedName>
    <definedName name="E.422I">#REF!</definedName>
    <definedName name="E.427" localSheetId="0">#REF!</definedName>
    <definedName name="E.427">#REF!</definedName>
    <definedName name="E.427I" localSheetId="0">#REF!</definedName>
    <definedName name="E.427I">#REF!</definedName>
    <definedName name="E.432" localSheetId="0">#REF!</definedName>
    <definedName name="E.432">#REF!</definedName>
    <definedName name="E.432I" localSheetId="0">#REF!</definedName>
    <definedName name="E.432I">#REF!</definedName>
    <definedName name="E.433" localSheetId="0">#REF!</definedName>
    <definedName name="E.433">#REF!</definedName>
    <definedName name="E.433I" localSheetId="0">#REF!</definedName>
    <definedName name="E.433I">#REF!</definedName>
    <definedName name="E.434" localSheetId="0">#REF!</definedName>
    <definedName name="E.434">#REF!</definedName>
    <definedName name="E.434I" localSheetId="0">#REF!</definedName>
    <definedName name="E.434I">#REF!</definedName>
    <definedName name="E.501" localSheetId="0">#REF!</definedName>
    <definedName name="E.501">#REF!</definedName>
    <definedName name="E.501I" localSheetId="0">#REF!</definedName>
    <definedName name="E.501I">#REF!</definedName>
    <definedName name="E.502" localSheetId="0">#REF!</definedName>
    <definedName name="E.502">#REF!</definedName>
    <definedName name="E.502I" localSheetId="0">#REF!</definedName>
    <definedName name="E.502I">#REF!</definedName>
    <definedName name="E.503" localSheetId="0">#REF!</definedName>
    <definedName name="E.503">#REF!</definedName>
    <definedName name="E.503I" localSheetId="0">#REF!</definedName>
    <definedName name="E.503I">#REF!</definedName>
    <definedName name="E.504" localSheetId="0">#REF!</definedName>
    <definedName name="E.504">#REF!</definedName>
    <definedName name="E.504I" localSheetId="0">#REF!</definedName>
    <definedName name="E.504I">#REF!</definedName>
    <definedName name="E.505" localSheetId="0">#REF!</definedName>
    <definedName name="E.505">#REF!</definedName>
    <definedName name="E.505I" localSheetId="0">#REF!</definedName>
    <definedName name="E.505I">#REF!</definedName>
    <definedName name="E.507" localSheetId="0">#REF!</definedName>
    <definedName name="E.507">#REF!</definedName>
    <definedName name="E.507I" localSheetId="0">#REF!</definedName>
    <definedName name="E.507I">#REF!</definedName>
    <definedName name="E.508" localSheetId="0">#REF!</definedName>
    <definedName name="E.508">#REF!</definedName>
    <definedName name="E.508I" localSheetId="0">#REF!</definedName>
    <definedName name="E.508I">#REF!</definedName>
    <definedName name="E.509" localSheetId="0">#REF!</definedName>
    <definedName name="E.509">#REF!</definedName>
    <definedName name="E.509I" localSheetId="0">#REF!</definedName>
    <definedName name="E.509I">#REF!</definedName>
    <definedName name="E.601" localSheetId="0">#REF!</definedName>
    <definedName name="E.601">#REF!</definedName>
    <definedName name="E.601I" localSheetId="0">#REF!</definedName>
    <definedName name="E.601I">#REF!</definedName>
    <definedName name="E.602" localSheetId="0">#REF!</definedName>
    <definedName name="E.602">#REF!</definedName>
    <definedName name="E.602I" localSheetId="0">#REF!</definedName>
    <definedName name="E.602I">#REF!</definedName>
    <definedName name="E.603" localSheetId="0">#REF!</definedName>
    <definedName name="E.603">#REF!</definedName>
    <definedName name="E.603I" localSheetId="0">#REF!</definedName>
    <definedName name="E.603I">#REF!</definedName>
    <definedName name="E.901" localSheetId="0">#REF!</definedName>
    <definedName name="E.901">#REF!</definedName>
    <definedName name="E.901I" localSheetId="0">#REF!</definedName>
    <definedName name="E.901I">#REF!</definedName>
    <definedName name="E.902" localSheetId="0">#REF!</definedName>
    <definedName name="E.902">#REF!</definedName>
    <definedName name="E.902I" localSheetId="0">#REF!</definedName>
    <definedName name="E.902I">#REF!</definedName>
    <definedName name="E.903" localSheetId="0">#REF!</definedName>
    <definedName name="E.903">#REF!</definedName>
    <definedName name="E.903I" localSheetId="0">#REF!</definedName>
    <definedName name="E.903I">#REF!</definedName>
    <definedName name="E.904" localSheetId="0">#REF!</definedName>
    <definedName name="E.904">#REF!</definedName>
    <definedName name="E.904I" localSheetId="0">#REF!</definedName>
    <definedName name="E.904I">#REF!</definedName>
    <definedName name="E.905" localSheetId="0">#REF!</definedName>
    <definedName name="E.905">#REF!</definedName>
    <definedName name="E.905I" localSheetId="0">#REF!</definedName>
    <definedName name="E.905I">#REF!</definedName>
    <definedName name="E.906" localSheetId="0">#REF!</definedName>
    <definedName name="E.906">#REF!</definedName>
    <definedName name="E.906I" localSheetId="0">#REF!</definedName>
    <definedName name="E.906I">#REF!</definedName>
    <definedName name="E.907" localSheetId="0">#REF!</definedName>
    <definedName name="E.907">#REF!</definedName>
    <definedName name="E.907I" localSheetId="0">#REF!</definedName>
    <definedName name="E.907I">#REF!</definedName>
    <definedName name="E.908" localSheetId="0">#REF!</definedName>
    <definedName name="E.908">#REF!</definedName>
    <definedName name="E.908I" localSheetId="0">#REF!</definedName>
    <definedName name="E.908I">#REF!</definedName>
    <definedName name="E.909" localSheetId="0">#REF!</definedName>
    <definedName name="E.909">#REF!</definedName>
    <definedName name="E.909I" localSheetId="0">#REF!</definedName>
    <definedName name="E.909I">#REF!</definedName>
    <definedName name="E.910" localSheetId="0">#REF!</definedName>
    <definedName name="E.910">#REF!</definedName>
    <definedName name="E.910I" localSheetId="0">#REF!</definedName>
    <definedName name="E.910I">#REF!</definedName>
    <definedName name="E.911" localSheetId="0">#REF!</definedName>
    <definedName name="E.911">#REF!</definedName>
    <definedName name="E.911I" localSheetId="0">#REF!</definedName>
    <definedName name="E.911I">#REF!</definedName>
    <definedName name="E.912" localSheetId="0">#REF!</definedName>
    <definedName name="E.912">#REF!</definedName>
    <definedName name="E.912I" localSheetId="0">#REF!</definedName>
    <definedName name="E.912I">#REF!</definedName>
    <definedName name="E.914" localSheetId="0">#REF!</definedName>
    <definedName name="E.914">#REF!</definedName>
    <definedName name="E.914I" localSheetId="0">#REF!</definedName>
    <definedName name="E.914I">#REF!</definedName>
    <definedName name="E.915" localSheetId="0">#REF!</definedName>
    <definedName name="E.915">#REF!</definedName>
    <definedName name="E.915I" localSheetId="0">#REF!</definedName>
    <definedName name="E.915I">#REF!</definedName>
    <definedName name="E.916" localSheetId="0">#REF!</definedName>
    <definedName name="E.916">#REF!</definedName>
    <definedName name="E.916I" localSheetId="0">#REF!</definedName>
    <definedName name="E.916I">#REF!</definedName>
    <definedName name="E.917" localSheetId="0">#REF!</definedName>
    <definedName name="E.917">#REF!</definedName>
    <definedName name="E.917I" localSheetId="0">#REF!</definedName>
    <definedName name="E.917I">#REF!</definedName>
    <definedName name="E.918" localSheetId="0">#REF!</definedName>
    <definedName name="E.918">#REF!</definedName>
    <definedName name="E.918I" localSheetId="0">#REF!</definedName>
    <definedName name="E.918I">#REF!</definedName>
    <definedName name="E.919" localSheetId="0">#REF!</definedName>
    <definedName name="E.919">#REF!</definedName>
    <definedName name="E.919I" localSheetId="0">#REF!</definedName>
    <definedName name="E.919I">#REF!</definedName>
    <definedName name="E.920" localSheetId="0">#REF!</definedName>
    <definedName name="E.920">#REF!</definedName>
    <definedName name="E.920I" localSheetId="0">#REF!</definedName>
    <definedName name="E.920I">#REF!</definedName>
    <definedName name="E.921" localSheetId="0">#REF!</definedName>
    <definedName name="E.921">#REF!</definedName>
    <definedName name="E.921I" localSheetId="0">#REF!</definedName>
    <definedName name="E.921I">#REF!</definedName>
    <definedName name="E.922" localSheetId="0">#REF!</definedName>
    <definedName name="E.922">#REF!</definedName>
    <definedName name="E.922I" localSheetId="0">#REF!</definedName>
    <definedName name="E.922I">#REF!</definedName>
    <definedName name="E.923" localSheetId="0">#REF!</definedName>
    <definedName name="E.923">#REF!</definedName>
    <definedName name="E.923I" localSheetId="0">#REF!</definedName>
    <definedName name="E.923I">#REF!</definedName>
    <definedName name="E.924" localSheetId="0">#REF!</definedName>
    <definedName name="E.924">#REF!</definedName>
    <definedName name="E.924I" localSheetId="0">#REF!</definedName>
    <definedName name="E.924I">#REF!</definedName>
    <definedName name="E.925" localSheetId="0">#REF!</definedName>
    <definedName name="E.925">#REF!</definedName>
    <definedName name="E.925I" localSheetId="0">#REF!</definedName>
    <definedName name="E.925I">#REF!</definedName>
    <definedName name="edit" localSheetId="0">#REF!</definedName>
    <definedName name="edit">#REF!</definedName>
    <definedName name="edita" localSheetId="0">#REF!</definedName>
    <definedName name="edita">#REF!</definedName>
    <definedName name="EDITA1" localSheetId="0">#REF!</definedName>
    <definedName name="EDITA1">#REF!</definedName>
    <definedName name="EDITA2" localSheetId="0">#REF!</definedName>
    <definedName name="EDITA2">#REF!</definedName>
    <definedName name="EDITAL" localSheetId="0">#REF!</definedName>
    <definedName name="EDITAL">#REF!</definedName>
    <definedName name="EDITAL2" localSheetId="0">#REF!</definedName>
    <definedName name="EDITAL2">#REF!</definedName>
    <definedName name="EDITALA" localSheetId="0">#REF!</definedName>
    <definedName name="EDITALA">#REF!</definedName>
    <definedName name="eeeee" localSheetId="10" hidden="1">{#N/A,#N/A,FALSE,"MO (2)"}</definedName>
    <definedName name="eeeee" localSheetId="7" hidden="1">{#N/A,#N/A,FALSE,"MO (2)"}</definedName>
    <definedName name="eeeee" localSheetId="1" hidden="1">{#N/A,#N/A,FALSE,"MO (2)"}</definedName>
    <definedName name="eeeee" hidden="1">{#N/A,#N/A,FALSE,"MO (2)"}</definedName>
    <definedName name="EMUL_ASF" localSheetId="10">#REF!</definedName>
    <definedName name="EMUL_ASF" localSheetId="7">#REF!</definedName>
    <definedName name="EMUL_ASF" localSheetId="0">#REF!</definedName>
    <definedName name="EMUL_ASF">#REF!</definedName>
    <definedName name="EMUL_ASF_MA" localSheetId="10">[13]ROSTO!#REF!</definedName>
    <definedName name="EMUL_ASF_MA" localSheetId="7">[13]ROSTO!#REF!</definedName>
    <definedName name="EMUL_ASF_MA" localSheetId="0">[13]ROSTO!#REF!</definedName>
    <definedName name="EMUL_ASF_MA">[13]ROSTO!#REF!</definedName>
    <definedName name="EMUL_ASF_TA" localSheetId="10">#REF!</definedName>
    <definedName name="EMUL_ASF_TA" localSheetId="7">#REF!</definedName>
    <definedName name="EMUL_ASF_TA" localSheetId="0">#REF!</definedName>
    <definedName name="EMUL_ASF_TA">#REF!</definedName>
    <definedName name="EMULPOLIM" localSheetId="10">#REF!</definedName>
    <definedName name="EMULPOLIM" localSheetId="7">#REF!</definedName>
    <definedName name="EMULPOLIM" localSheetId="0">#REF!</definedName>
    <definedName name="EMULPOLIM">#REF!</definedName>
    <definedName name="ENCP" localSheetId="0">#REF!</definedName>
    <definedName name="ENCP">#REF!</definedName>
    <definedName name="ENCPA" localSheetId="0">#REF!</definedName>
    <definedName name="ENCPA">#REF!</definedName>
    <definedName name="ENCT" localSheetId="0">#REF!</definedName>
    <definedName name="ENCT">#REF!</definedName>
    <definedName name="ENCTA" localSheetId="0">#REF!</definedName>
    <definedName name="ENCTA">#REF!</definedName>
    <definedName name="eng">'[8]Mat Asf'!$C$36</definedName>
    <definedName name="eng." localSheetId="10" hidden="1">{#N/A,#N/A,FALSE,"MO (2)"}</definedName>
    <definedName name="eng." localSheetId="7" hidden="1">{#N/A,#N/A,FALSE,"MO (2)"}</definedName>
    <definedName name="eng." localSheetId="1" hidden="1">{#N/A,#N/A,FALSE,"MO (2)"}</definedName>
    <definedName name="eng." hidden="1">{#N/A,#N/A,FALSE,"MO (2)"}</definedName>
    <definedName name="ENGENHARIA" localSheetId="10" hidden="1">{#N/A,#N/A,FALSE,"MO (2)"}</definedName>
    <definedName name="ENGENHARIA" localSheetId="7" hidden="1">{#N/A,#N/A,FALSE,"MO (2)"}</definedName>
    <definedName name="ENGENHARIA" localSheetId="1" hidden="1">{#N/A,#N/A,FALSE,"MO (2)"}</definedName>
    <definedName name="ENGENHARIA" hidden="1">{#N/A,#N/A,FALSE,"MO (2)"}</definedName>
    <definedName name="EQP" localSheetId="0">[12]COMPOS1!#REF!</definedName>
    <definedName name="EQP">[12]COMPOS1!#REF!</definedName>
    <definedName name="equip" localSheetId="10">#REF!</definedName>
    <definedName name="equip" localSheetId="7">#REF!</definedName>
    <definedName name="equip" localSheetId="0">#REF!</definedName>
    <definedName name="equip">#REF!</definedName>
    <definedName name="ereerer" localSheetId="10" hidden="1">{#N/A,#N/A,FALSE,"MO (2)"}</definedName>
    <definedName name="ereerer" localSheetId="7" hidden="1">{#N/A,#N/A,FALSE,"MO (2)"}</definedName>
    <definedName name="ereerer" localSheetId="1" hidden="1">{#N/A,#N/A,FALSE,"MO (2)"}</definedName>
    <definedName name="ereerer" hidden="1">{#N/A,#N/A,FALSE,"MO (2)"}</definedName>
    <definedName name="ESC" localSheetId="10">#REF!</definedName>
    <definedName name="ESC" localSheetId="7">#REF!</definedName>
    <definedName name="ESC" localSheetId="0">#REF!</definedName>
    <definedName name="ESC">#REF!</definedName>
    <definedName name="EU" localSheetId="10" hidden="1">{#N/A,#N/A,FALSE,"MO (2)"}</definedName>
    <definedName name="EU" localSheetId="7" hidden="1">{#N/A,#N/A,FALSE,"MO (2)"}</definedName>
    <definedName name="EU" localSheetId="1" hidden="1">{#N/A,#N/A,FALSE,"MO (2)"}</definedName>
    <definedName name="EU" hidden="1">{#N/A,#N/A,FALSE,"MO (2)"}</definedName>
    <definedName name="ex" localSheetId="10">#REF!</definedName>
    <definedName name="ex" localSheetId="7">#REF!</definedName>
    <definedName name="ex" localSheetId="0">#REF!</definedName>
    <definedName name="ex">#REF!</definedName>
    <definedName name="Excel_BuiltIn_Print_Area_1" localSheetId="10">#REF!</definedName>
    <definedName name="Excel_BuiltIn_Print_Area_1" localSheetId="7">#REF!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17_1" localSheetId="0">#REF!</definedName>
    <definedName name="Excel_BuiltIn_Print_Area_17_1">#REF!</definedName>
    <definedName name="Excel_BuiltIn_Print_Area_2_1" localSheetId="0">#REF!</definedName>
    <definedName name="Excel_BuiltIn_Print_Area_2_1">#REF!</definedName>
    <definedName name="Excel_BuiltIn_Print_Area_3" localSheetId="0">#REF!</definedName>
    <definedName name="Excel_BuiltIn_Print_Area_3">#REF!</definedName>
    <definedName name="Excel_BuiltIn_Print_Area_3_1_4" localSheetId="0">#REF!</definedName>
    <definedName name="Excel_BuiltIn_Print_Area_3_1_4">#REF!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Area_7_1" localSheetId="0">#REF!</definedName>
    <definedName name="Excel_BuiltIn_Print_Area_7_1">#REF!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1" localSheetId="0">#REF!</definedName>
    <definedName name="Excel_BuiltIn_Print_Titles_11">#REF!</definedName>
    <definedName name="Excel_BuiltIn_Print_Titles_2_1" localSheetId="0">#REF!</definedName>
    <definedName name="Excel_BuiltIn_Print_Titles_2_1">#REF!</definedName>
    <definedName name="Excel_BuiltIn_Print_Titles_3_1" localSheetId="0">#REF!</definedName>
    <definedName name="Excel_BuiltIn_Print_Titles_3_1">#REF!</definedName>
    <definedName name="Excel_BuiltIn_Print_Titles_5" localSheetId="0">#REF!</definedName>
    <definedName name="Excel_BuiltIn_Print_Titles_5">#REF!</definedName>
    <definedName name="Excel_BuiltIn_Print_Titles_7_1" localSheetId="0">#REF!</definedName>
    <definedName name="Excel_BuiltIn_Print_Titles_7_1">#REF!</definedName>
    <definedName name="Excel_BuiltIn_Print_Titles_8" localSheetId="0">#REF!</definedName>
    <definedName name="Excel_BuiltIn_Print_Titles_8">#REF!</definedName>
    <definedName name="EXER" localSheetId="0">#REF!</definedName>
    <definedName name="EXER">#REF!</definedName>
    <definedName name="EXT" localSheetId="10">#REF!</definedName>
    <definedName name="EXT" localSheetId="7">#REF!</definedName>
    <definedName name="EXT" localSheetId="0">#REF!</definedName>
    <definedName name="EXT" localSheetId="1">#REF!</definedName>
    <definedName name="EXT">#REF!</definedName>
    <definedName name="EXTA" localSheetId="10">#REF!</definedName>
    <definedName name="EXTA" localSheetId="7">#REF!</definedName>
    <definedName name="EXTA" localSheetId="0">#REF!</definedName>
    <definedName name="EXTA">#REF!</definedName>
    <definedName name="exte" localSheetId="0">#REF!</definedName>
    <definedName name="exte">#REF!</definedName>
    <definedName name="Extensão" localSheetId="0">#REF!</definedName>
    <definedName name="Extensão">#REF!</definedName>
    <definedName name="EXTENSÃO1" localSheetId="0">#REF!</definedName>
    <definedName name="EXTENSÃO1">#REF!</definedName>
    <definedName name="f" localSheetId="0">#REF!</definedName>
    <definedName name="f">#REF!</definedName>
    <definedName name="F.801" localSheetId="10">[14]Mat.!#REF!</definedName>
    <definedName name="F.801" localSheetId="7">[14]Mat.!#REF!</definedName>
    <definedName name="F.801" localSheetId="0">[14]Mat.!#REF!</definedName>
    <definedName name="F.801">[14]Mat.!#REF!</definedName>
    <definedName name="F.802" localSheetId="10">[14]Mat.!#REF!</definedName>
    <definedName name="F.802" localSheetId="7">[14]Mat.!#REF!</definedName>
    <definedName name="F.802" localSheetId="0">[14]Mat.!#REF!</definedName>
    <definedName name="F.802">[14]Mat.!#REF!</definedName>
    <definedName name="F.803" localSheetId="0">[14]Mat.!#REF!</definedName>
    <definedName name="F.803">[14]Mat.!#REF!</definedName>
    <definedName name="F.804" localSheetId="0">[14]Mat.!#REF!</definedName>
    <definedName name="F.804">[14]Mat.!#REF!</definedName>
    <definedName name="F.805" localSheetId="0">[14]Mat.!#REF!</definedName>
    <definedName name="F.805">[14]Mat.!#REF!</definedName>
    <definedName name="F.807" localSheetId="0">[14]Mat.!#REF!</definedName>
    <definedName name="F.807">[14]Mat.!#REF!</definedName>
    <definedName name="F.808" localSheetId="0">[14]Mat.!#REF!</definedName>
    <definedName name="F.808">[14]Mat.!#REF!</definedName>
    <definedName name="F.809" localSheetId="0">[14]Mat.!#REF!</definedName>
    <definedName name="F.809">[14]Mat.!#REF!</definedName>
    <definedName name="F.810" localSheetId="0">[14]Mat.!#REF!</definedName>
    <definedName name="F.810">[14]Mat.!#REF!</definedName>
    <definedName name="F.811" localSheetId="0">[14]Mat.!#REF!</definedName>
    <definedName name="F.811">[14]Mat.!#REF!</definedName>
    <definedName name="F.812" localSheetId="0">[14]Mat.!#REF!</definedName>
    <definedName name="F.812">[14]Mat.!#REF!</definedName>
    <definedName name="F.813" localSheetId="0">[14]Mat.!#REF!</definedName>
    <definedName name="F.813">[14]Mat.!#REF!</definedName>
    <definedName name="F.814" localSheetId="0">[14]Mat.!#REF!</definedName>
    <definedName name="F.814">[14]Mat.!#REF!</definedName>
    <definedName name="F.943" localSheetId="0">[14]Mat.!#REF!</definedName>
    <definedName name="F.943">[14]Mat.!#REF!</definedName>
    <definedName name="fda" localSheetId="0">[25]PROJETO!#REF!</definedName>
    <definedName name="fda">[25]PROJETO!#REF!</definedName>
    <definedName name="fe" localSheetId="10" hidden="1">{#N/A,#N/A,FALSE,"MO (2)"}</definedName>
    <definedName name="fe" localSheetId="7" hidden="1">{#N/A,#N/A,FALSE,"MO (2)"}</definedName>
    <definedName name="fe" localSheetId="1" hidden="1">{#N/A,#N/A,FALSE,"MO (2)"}</definedName>
    <definedName name="fe" hidden="1">{#N/A,#N/A,FALSE,"MO (2)"}</definedName>
    <definedName name="FIRMA" localSheetId="10">#REF!</definedName>
    <definedName name="FIRMA" localSheetId="7">#REF!</definedName>
    <definedName name="FIRMA" localSheetId="0">#REF!</definedName>
    <definedName name="FIRMA" localSheetId="1">#REF!</definedName>
    <definedName name="FIRMA">#REF!</definedName>
    <definedName name="FIRMA1" localSheetId="10">#REF!</definedName>
    <definedName name="FIRMA1" localSheetId="7">#REF!</definedName>
    <definedName name="FIRMA1" localSheetId="0">#REF!</definedName>
    <definedName name="FIRMA1">#REF!</definedName>
    <definedName name="FIRMA2" localSheetId="10">#REF!</definedName>
    <definedName name="FIRMA2" localSheetId="7">#REF!</definedName>
    <definedName name="FIRMA2" localSheetId="0">#REF!</definedName>
    <definedName name="FIRMA2">#REF!</definedName>
    <definedName name="FIRMA3" localSheetId="0">#REF!</definedName>
    <definedName name="FIRMA3">#REF!</definedName>
    <definedName name="FRESA" localSheetId="0">#REF!</definedName>
    <definedName name="FRESA">#REF!</definedName>
    <definedName name="FRESAMA" localSheetId="10">[13]ROSTO!#REF!</definedName>
    <definedName name="FRESAMA" localSheetId="7">[13]ROSTO!#REF!</definedName>
    <definedName name="FRESAMA" localSheetId="0">[13]ROSTO!#REF!</definedName>
    <definedName name="FRESAMA">[13]ROSTO!#REF!</definedName>
    <definedName name="FRESATA" localSheetId="10">#REF!</definedName>
    <definedName name="FRESATA" localSheetId="7">#REF!</definedName>
    <definedName name="FRESATA" localSheetId="0">#REF!</definedName>
    <definedName name="FRESATA">#REF!</definedName>
    <definedName name="FS" localSheetId="0">#REF!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10">#REF!</definedName>
    <definedName name="GASOLINA" localSheetId="7">#REF!</definedName>
    <definedName name="GASOLINA" localSheetId="0">#REF!</definedName>
    <definedName name="GASOLINA">#REF!</definedName>
    <definedName name="GAST">[4]DADOS!$C$21</definedName>
    <definedName name="GD" localSheetId="10">'[23]QUADRO 04 - PLANILHAS PREÇOS'!#REF!</definedName>
    <definedName name="GD" localSheetId="7">'[23]QUADRO 04 - PLANILHAS PREÇOS'!#REF!</definedName>
    <definedName name="GD" localSheetId="0">'[23]QUADRO 04 - PLANILHAS PREÇOS'!#REF!</definedName>
    <definedName name="GD">'[23]QUADRO 04 - PLANILHAS PREÇOS'!#REF!</definedName>
    <definedName name="gfgfgfg" localSheetId="10" hidden="1">{#N/A,#N/A,FALSE,"MO (2)"}</definedName>
    <definedName name="gfgfgfg" localSheetId="7" hidden="1">{#N/A,#N/A,FALSE,"MO (2)"}</definedName>
    <definedName name="gfgfgfg" localSheetId="1" hidden="1">{#N/A,#N/A,FALSE,"MO (2)"}</definedName>
    <definedName name="gfgfgfg" hidden="1">{#N/A,#N/A,FALSE,"MO (2)"}</definedName>
    <definedName name="ghghgh" localSheetId="10" hidden="1">{#N/A,#N/A,FALSE,"MO (2)"}</definedName>
    <definedName name="ghghgh" localSheetId="7" hidden="1">{#N/A,#N/A,FALSE,"MO (2)"}</definedName>
    <definedName name="ghghgh" localSheetId="1" hidden="1">{#N/A,#N/A,FALSE,"MO (2)"}</definedName>
    <definedName name="ghghgh" hidden="1">{#N/A,#N/A,FALSE,"MO (2)"}</definedName>
    <definedName name="GHJ" localSheetId="10" hidden="1">{#N/A,#N/A,FALSE,"MO (2)"}</definedName>
    <definedName name="GHJ" localSheetId="7" hidden="1">{#N/A,#N/A,FALSE,"MO (2)"}</definedName>
    <definedName name="GHJ" localSheetId="1" hidden="1">{#N/A,#N/A,FALSE,"MO (2)"}</definedName>
    <definedName name="GHJ" hidden="1">{#N/A,#N/A,FALSE,"MO (2)"}</definedName>
    <definedName name="GRAMA" localSheetId="0">'[23]QUADRO 04 - PLANILHAS PREÇOS'!#REF!</definedName>
    <definedName name="GRAMA">'[23]QUADRO 04 - PLANILHAS PREÇOS'!#REF!</definedName>
    <definedName name="_xlnm.Recorder" localSheetId="10">#REF!</definedName>
    <definedName name="_xlnm.Recorder" localSheetId="7">#REF!</definedName>
    <definedName name="_xlnm.Recorder" localSheetId="0">#REF!</definedName>
    <definedName name="_xlnm.Recorder" localSheetId="1">#REF!</definedName>
    <definedName name="_xlnm.Recorder">#REF!</definedName>
    <definedName name="Guias" localSheetId="10">#REF!</definedName>
    <definedName name="Guias" localSheetId="7">#REF!</definedName>
    <definedName name="Guias" localSheetId="0">#REF!</definedName>
    <definedName name="Guias">#REF!</definedName>
    <definedName name="h" localSheetId="0">#REF!</definedName>
    <definedName name="h">#REF!</definedName>
    <definedName name="hhhhh" localSheetId="10" hidden="1">{#N/A,#N/A,FALSE,"MO (2)"}</definedName>
    <definedName name="hhhhh" localSheetId="7" hidden="1">{#N/A,#N/A,FALSE,"MO (2)"}</definedName>
    <definedName name="hhhhh" localSheetId="1" hidden="1">{#N/A,#N/A,FALSE,"MO (2)"}</definedName>
    <definedName name="hhhhh" hidden="1">{#N/A,#N/A,FALSE,"MO (2)"}</definedName>
    <definedName name="hjhjhjhju" localSheetId="10" hidden="1">{#N/A,#N/A,FALSE,"MO (2)"}</definedName>
    <definedName name="hjhjhjhju" localSheetId="7" hidden="1">{#N/A,#N/A,FALSE,"MO (2)"}</definedName>
    <definedName name="hjhjhjhju" localSheetId="1" hidden="1">{#N/A,#N/A,FALSE,"MO (2)"}</definedName>
    <definedName name="hjhjhjhju" hidden="1">{#N/A,#N/A,FALSE,"MO (2)"}</definedName>
    <definedName name="i" localSheetId="10" hidden="1">{#N/A,#N/A,FALSE,"MO (2)"}</definedName>
    <definedName name="i" localSheetId="7" hidden="1">{#N/A,#N/A,FALSE,"MO (2)"}</definedName>
    <definedName name="i" localSheetId="1" hidden="1">{#N/A,#N/A,FALSE,"MO (2)"}</definedName>
    <definedName name="i" hidden="1">{#N/A,#N/A,FALSE,"MO (2)"}</definedName>
    <definedName name="IMP" localSheetId="10">#REF!</definedName>
    <definedName name="IMP" localSheetId="7">#REF!</definedName>
    <definedName name="IMP" localSheetId="0">#REF!</definedName>
    <definedName name="IMP">#REF!</definedName>
    <definedName name="IMPMA" localSheetId="10">[13]ROSTO!#REF!</definedName>
    <definedName name="IMPMA" localSheetId="7">[13]ROSTO!#REF!</definedName>
    <definedName name="IMPMA" localSheetId="0">[13]ROSTO!#REF!</definedName>
    <definedName name="IMPMA">[13]ROSTO!#REF!</definedName>
    <definedName name="IMPTA" localSheetId="10">#REF!</definedName>
    <definedName name="IMPTA" localSheetId="7">#REF!</definedName>
    <definedName name="IMPTA" localSheetId="0">#REF!</definedName>
    <definedName name="IMPTA">#REF!</definedName>
    <definedName name="INDI22" localSheetId="10">#REF!</definedName>
    <definedName name="INDI22" localSheetId="7">#REF!</definedName>
    <definedName name="INDI22" localSheetId="0">#REF!</definedName>
    <definedName name="INDI22">#REF!</definedName>
    <definedName name="INDICEI1" localSheetId="0">#REF!</definedName>
    <definedName name="INDICEI1">#REF!</definedName>
    <definedName name="inic" localSheetId="0">#REF!</definedName>
    <definedName name="inic">#REF!</definedName>
    <definedName name="INS_TVE_CBUQ" localSheetId="0">#REF!</definedName>
    <definedName name="INS_TVE_CBUQ">#REF!</definedName>
    <definedName name="INS_TVE_LAMA" localSheetId="0">#REF!</definedName>
    <definedName name="INS_TVE_LAMA">#REF!</definedName>
    <definedName name="INS_TVE_MICRO" localSheetId="0">#REF!</definedName>
    <definedName name="INS_TVE_MICRO">#REF!</definedName>
    <definedName name="INS_TVMP_CBUQ" localSheetId="0">#REF!</definedName>
    <definedName name="INS_TVMP_CBUQ">#REF!</definedName>
    <definedName name="INS_TVMP_LAMA" localSheetId="0">#REF!</definedName>
    <definedName name="INS_TVMP_LAMA">#REF!</definedName>
    <definedName name="INS_TVMP_MICRO" localSheetId="0">#REF!</definedName>
    <definedName name="INS_TVMP_MICRO">#REF!</definedName>
    <definedName name="INS_TVMR_CBUQ" localSheetId="0">#REF!</definedName>
    <definedName name="INS_TVMR_CBUQ">#REF!</definedName>
    <definedName name="INS_TVMR_LAMA" localSheetId="0">#REF!</definedName>
    <definedName name="INS_TVMR_LAMA">#REF!</definedName>
    <definedName name="INS_TVMR_MICRO" localSheetId="0">#REF!</definedName>
    <definedName name="INS_TVMR_MICRO">#REF!</definedName>
    <definedName name="INS_TVP_CBUQ" localSheetId="0">#REF!</definedName>
    <definedName name="INS_TVP_CBUQ">#REF!</definedName>
    <definedName name="INS_TVP_LAMA" localSheetId="0">#REF!</definedName>
    <definedName name="INS_TVP_LAMA">#REF!</definedName>
    <definedName name="INS_TVP_MICRO" localSheetId="0">#REF!</definedName>
    <definedName name="INS_TVP_MICRO">#REF!</definedName>
    <definedName name="INS_TVR_CBUQ" localSheetId="0">#REF!</definedName>
    <definedName name="INS_TVR_CBUQ">#REF!</definedName>
    <definedName name="INS_TVR_LAMA" localSheetId="0">#REF!</definedName>
    <definedName name="INS_TVR_LAMA">#REF!</definedName>
    <definedName name="INS_TVR_MICRO" localSheetId="0">#REF!</definedName>
    <definedName name="INS_TVR_MICRO">#REF!</definedName>
    <definedName name="intervencoes" localSheetId="0">[26]!PassaExtenso</definedName>
    <definedName name="intervencoes">[26]!PassaExtenso</definedName>
    <definedName name="j" localSheetId="10" hidden="1">{#N/A,#N/A,FALSE,"MO (2)"}</definedName>
    <definedName name="j" localSheetId="7" hidden="1">{#N/A,#N/A,FALSE,"MO (2)"}</definedName>
    <definedName name="j" localSheetId="1" hidden="1">{#N/A,#N/A,FALSE,"MO (2)"}</definedName>
    <definedName name="j" hidden="1">{#N/A,#N/A,FALSE,"MO (2)"}</definedName>
    <definedName name="JAZ" localSheetId="10">#REF!</definedName>
    <definedName name="JAZ" localSheetId="7">#REF!</definedName>
    <definedName name="JAZ" localSheetId="0">#REF!</definedName>
    <definedName name="JAZ">#REF!</definedName>
    <definedName name="JAZIDAS">'[16]QUADRO 08 - COMPOSIÇÕES'!$H$786</definedName>
    <definedName name="jhjhjhjju" localSheetId="10" hidden="1">{#N/A,#N/A,FALSE,"MO (2)"}</definedName>
    <definedName name="jhjhjhjju" localSheetId="7" hidden="1">{#N/A,#N/A,FALSE,"MO (2)"}</definedName>
    <definedName name="jhjhjhjju" localSheetId="1" hidden="1">{#N/A,#N/A,FALSE,"MO (2)"}</definedName>
    <definedName name="jhjhjhjju" hidden="1">{#N/A,#N/A,FALSE,"MO (2)"}</definedName>
    <definedName name="jjjjj" localSheetId="10" hidden="1">{#N/A,#N/A,FALSE,"MO (2)"}</definedName>
    <definedName name="jjjjj" localSheetId="7" hidden="1">{#N/A,#N/A,FALSE,"MO (2)"}</definedName>
    <definedName name="jjjjj" localSheetId="1" hidden="1">{#N/A,#N/A,FALSE,"MO (2)"}</definedName>
    <definedName name="jjjjj" hidden="1">{#N/A,#N/A,FALSE,"MO (2)"}</definedName>
    <definedName name="JJJJJL" localSheetId="10" hidden="1">{#N/A,#N/A,FALSE,"MO (2)"}</definedName>
    <definedName name="JJJJJL" localSheetId="7" hidden="1">{#N/A,#N/A,FALSE,"MO (2)"}</definedName>
    <definedName name="JJJJJL" localSheetId="1" hidden="1">{#N/A,#N/A,FALSE,"MO (2)"}</definedName>
    <definedName name="JJJJJL" hidden="1">{#N/A,#N/A,FALSE,"MO (2)"}</definedName>
    <definedName name="jo" localSheetId="10" hidden="1">{#N/A,#N/A,FALSE,"MO (2)"}</definedName>
    <definedName name="jo" localSheetId="7" hidden="1">{#N/A,#N/A,FALSE,"MO (2)"}</definedName>
    <definedName name="jo" localSheetId="1" hidden="1">{#N/A,#N/A,FALSE,"MO (2)"}</definedName>
    <definedName name="jo" hidden="1">{#N/A,#N/A,FALSE,"MO (2)"}</definedName>
    <definedName name="k" localSheetId="10">#REF!</definedName>
    <definedName name="k" localSheetId="7">#REF!</definedName>
    <definedName name="k" localSheetId="0">#REF!</definedName>
    <definedName name="k">#REF!</definedName>
    <definedName name="kkkkkk" localSheetId="10" hidden="1">{#N/A,#N/A,FALSE,"MO (2)"}</definedName>
    <definedName name="kkkkkk" localSheetId="7" hidden="1">{#N/A,#N/A,FALSE,"MO (2)"}</definedName>
    <definedName name="kkkkkk" localSheetId="1" hidden="1">{#N/A,#N/A,FALSE,"MO (2)"}</definedName>
    <definedName name="kkkkkk" hidden="1">{#N/A,#N/A,FALSE,"MO (2)"}</definedName>
    <definedName name="klklklkl" localSheetId="10" hidden="1">{#N/A,#N/A,FALSE,"MO (2)"}</definedName>
    <definedName name="klklklkl" localSheetId="7" hidden="1">{#N/A,#N/A,FALSE,"MO (2)"}</definedName>
    <definedName name="klklklkl" localSheetId="1" hidden="1">{#N/A,#N/A,FALSE,"MO (2)"}</definedName>
    <definedName name="klklklkl" hidden="1">{#N/A,#N/A,FALSE,"MO (2)"}</definedName>
    <definedName name="KM.406.407" localSheetId="10">#REF!</definedName>
    <definedName name="KM.406.407" localSheetId="7">#REF!</definedName>
    <definedName name="KM.406.407" localSheetId="0">#REF!</definedName>
    <definedName name="KM.406.407">#REF!</definedName>
    <definedName name="koae" localSheetId="10">#REF!</definedName>
    <definedName name="koae" localSheetId="7">#REF!</definedName>
    <definedName name="koae" localSheetId="0">#REF!</definedName>
    <definedName name="koae">#REF!</definedName>
    <definedName name="kpavi" localSheetId="0">#REF!</definedName>
    <definedName name="kpavi">#REF!</definedName>
    <definedName name="ksinal" localSheetId="10">'[27]Indice de Reajuste'!#REF!</definedName>
    <definedName name="ksinal" localSheetId="7">'[27]Indice de Reajuste'!#REF!</definedName>
    <definedName name="ksinal" localSheetId="0">'[27]Indice de Reajuste'!#REF!</definedName>
    <definedName name="ksinal">'[27]Indice de Reajuste'!#REF!</definedName>
    <definedName name="kterra" localSheetId="10">#REF!</definedName>
    <definedName name="kterra" localSheetId="7">#REF!</definedName>
    <definedName name="kterra" localSheetId="0">#REF!</definedName>
    <definedName name="kterra" localSheetId="1">#REF!</definedName>
    <definedName name="kterra">#REF!</definedName>
    <definedName name="LAMA" localSheetId="10">#REF!</definedName>
    <definedName name="LAMA" localSheetId="7">#REF!</definedName>
    <definedName name="LAMA" localSheetId="0">#REF!</definedName>
    <definedName name="LAMA">#REF!</definedName>
    <definedName name="LAMAMA" localSheetId="10">[13]ROSTO!#REF!</definedName>
    <definedName name="LAMAMA" localSheetId="7">[13]ROSTO!#REF!</definedName>
    <definedName name="LAMAMA" localSheetId="0">[13]ROSTO!#REF!</definedName>
    <definedName name="LAMAMA">[13]ROSTO!#REF!</definedName>
    <definedName name="LAMATA" localSheetId="10">#REF!</definedName>
    <definedName name="LAMATA" localSheetId="7">#REF!</definedName>
    <definedName name="LAMATA" localSheetId="0">#REF!</definedName>
    <definedName name="LAMATA">#REF!</definedName>
    <definedName name="LDI" localSheetId="0">#REF!</definedName>
    <definedName name="LDI">#REF!</definedName>
    <definedName name="ligação" localSheetId="0">[28]!PassaExtenso</definedName>
    <definedName name="ligação">[28]!PassaExtenso</definedName>
    <definedName name="loc" localSheetId="10">#REF!</definedName>
    <definedName name="loc" localSheetId="7">#REF!</definedName>
    <definedName name="loc" localSheetId="0">#REF!</definedName>
    <definedName name="loc" localSheetId="1">#REF!</definedName>
    <definedName name="loc">#REF!</definedName>
    <definedName name="local" localSheetId="10">#REF!</definedName>
    <definedName name="local" localSheetId="7">#REF!</definedName>
    <definedName name="local" localSheetId="0">#REF!</definedName>
    <definedName name="local">#REF!</definedName>
    <definedName name="LOCAL1">'[16]DADOS DE ENTRADA CONCORRÊNCIA'!$B$25</definedName>
    <definedName name="LOCALIDADE">'[16]DADOS DE ENTRADA CONCORRÊNCIA'!$B$8</definedName>
    <definedName name="LOTA" localSheetId="10">#REF!</definedName>
    <definedName name="LOTA" localSheetId="7">#REF!</definedName>
    <definedName name="LOTA" localSheetId="0">#REF!</definedName>
    <definedName name="LOTA" localSheetId="1">#REF!</definedName>
    <definedName name="LOTA">#REF!</definedName>
    <definedName name="LOTE" localSheetId="10">#REF!</definedName>
    <definedName name="LOTE" localSheetId="7">#REF!</definedName>
    <definedName name="LOTE" localSheetId="0">#REF!</definedName>
    <definedName name="LOTE">#REF!</definedName>
    <definedName name="LOTE1" localSheetId="10">#REF!</definedName>
    <definedName name="LOTE1" localSheetId="7">#REF!</definedName>
    <definedName name="LOTE1" localSheetId="0">#REF!</definedName>
    <definedName name="LOTE1">#REF!</definedName>
    <definedName name="LS" localSheetId="0">#REF!</definedName>
    <definedName name="LS">#REF!</definedName>
    <definedName name="lu" localSheetId="10" hidden="1">{#N/A,#N/A,FALSE,"MO (2)"}</definedName>
    <definedName name="lu" localSheetId="7" hidden="1">{#N/A,#N/A,FALSE,"MO (2)"}</definedName>
    <definedName name="lu" localSheetId="1" hidden="1">{#N/A,#N/A,FALSE,"MO (2)"}</definedName>
    <definedName name="lu" hidden="1">{#N/A,#N/A,FALSE,"MO (2)"}</definedName>
    <definedName name="m" localSheetId="10">#REF!</definedName>
    <definedName name="m" localSheetId="7">#REF!</definedName>
    <definedName name="m" localSheetId="0">#REF!</definedName>
    <definedName name="m">#REF!</definedName>
    <definedName name="M.001" localSheetId="10">[14]Mat.!#REF!</definedName>
    <definedName name="M.001" localSheetId="7">[14]Mat.!#REF!</definedName>
    <definedName name="M.001" localSheetId="0">[14]Mat.!#REF!</definedName>
    <definedName name="M.001">[14]Mat.!#REF!</definedName>
    <definedName name="M.002" localSheetId="0">[14]Mat.!#REF!</definedName>
    <definedName name="M.002">[14]Mat.!#REF!</definedName>
    <definedName name="M.003" localSheetId="0">[14]Mat.!#REF!</definedName>
    <definedName name="M.003">[14]Mat.!#REF!</definedName>
    <definedName name="M.004" localSheetId="0">[14]Mat.!#REF!</definedName>
    <definedName name="M.004">[14]Mat.!#REF!</definedName>
    <definedName name="M.005" localSheetId="0">[14]Mat.!#REF!</definedName>
    <definedName name="M.005">[14]Mat.!#REF!</definedName>
    <definedName name="M.101" localSheetId="0">[14]Mat.!#REF!</definedName>
    <definedName name="M.101">[14]Mat.!#REF!</definedName>
    <definedName name="M.102" localSheetId="0">[14]Mat.!#REF!</definedName>
    <definedName name="M.102">[14]Mat.!#REF!</definedName>
    <definedName name="M.103" localSheetId="0">[14]Mat.!#REF!</definedName>
    <definedName name="M.103">[14]Mat.!#REF!</definedName>
    <definedName name="M.104" localSheetId="0">[14]Mat.!#REF!</definedName>
    <definedName name="M.104">[14]Mat.!#REF!</definedName>
    <definedName name="M.105" localSheetId="0">[14]Mat.!#REF!</definedName>
    <definedName name="M.105">[14]Mat.!#REF!</definedName>
    <definedName name="M.106" localSheetId="0">[14]Mat.!#REF!</definedName>
    <definedName name="M.106">[14]Mat.!#REF!</definedName>
    <definedName name="M.107" localSheetId="0">[14]Mat.!#REF!</definedName>
    <definedName name="M.107">[14]Mat.!#REF!</definedName>
    <definedName name="M.108" localSheetId="0">[14]Mat.!#REF!</definedName>
    <definedName name="M.108">[14]Mat.!#REF!</definedName>
    <definedName name="M.109" localSheetId="0">[14]Mat.!#REF!</definedName>
    <definedName name="M.109">[14]Mat.!#REF!</definedName>
    <definedName name="M.110" localSheetId="0">[14]Mat.!#REF!</definedName>
    <definedName name="M.110">[14]Mat.!#REF!</definedName>
    <definedName name="M.111" localSheetId="0">[14]Mat.!#REF!</definedName>
    <definedName name="M.111">[14]Mat.!#REF!</definedName>
    <definedName name="M.112" localSheetId="0">[14]Mat.!#REF!</definedName>
    <definedName name="M.112">[14]Mat.!#REF!</definedName>
    <definedName name="M.114" localSheetId="0">[14]Mat.!#REF!</definedName>
    <definedName name="M.114">[14]Mat.!#REF!</definedName>
    <definedName name="M.201" localSheetId="0">[14]Mat.!#REF!</definedName>
    <definedName name="M.201">[14]Mat.!#REF!</definedName>
    <definedName name="M.202" localSheetId="0">[14]Mat.!#REF!</definedName>
    <definedName name="M.202">[14]Mat.!#REF!</definedName>
    <definedName name="M.307" localSheetId="0">[14]Mat.!#REF!</definedName>
    <definedName name="M.307">[14]Mat.!#REF!</definedName>
    <definedName name="M.319" localSheetId="0">[14]Mat.!#REF!</definedName>
    <definedName name="M.319">[14]Mat.!#REF!</definedName>
    <definedName name="M.320" localSheetId="0">[14]Mat.!#REF!</definedName>
    <definedName name="M.320">[14]Mat.!#REF!</definedName>
    <definedName name="M.321" localSheetId="0">[14]Mat.!#REF!</definedName>
    <definedName name="M.321">[14]Mat.!#REF!</definedName>
    <definedName name="M.322" localSheetId="0">[14]Mat.!#REF!</definedName>
    <definedName name="M.322">[14]Mat.!#REF!</definedName>
    <definedName name="M.323" localSheetId="0">[14]Mat.!#REF!</definedName>
    <definedName name="M.323">[14]Mat.!#REF!</definedName>
    <definedName name="M.324" localSheetId="0">[14]Mat.!#REF!</definedName>
    <definedName name="M.324">[14]Mat.!#REF!</definedName>
    <definedName name="M.325" localSheetId="0">[14]Mat.!#REF!</definedName>
    <definedName name="M.325">[14]Mat.!#REF!</definedName>
    <definedName name="M.326" localSheetId="0">[14]Mat.!#REF!</definedName>
    <definedName name="M.326">[14]Mat.!#REF!</definedName>
    <definedName name="M.328" localSheetId="0">[14]Mat.!#REF!</definedName>
    <definedName name="M.328">[14]Mat.!#REF!</definedName>
    <definedName name="M.330" localSheetId="0">[14]Mat.!#REF!</definedName>
    <definedName name="M.330">[14]Mat.!#REF!</definedName>
    <definedName name="M.331" localSheetId="0">[14]Mat.!#REF!</definedName>
    <definedName name="M.331">[14]Mat.!#REF!</definedName>
    <definedName name="M.332" localSheetId="0">[14]Mat.!#REF!</definedName>
    <definedName name="M.332">[14]Mat.!#REF!</definedName>
    <definedName name="M.334" localSheetId="0">[14]Mat.!#REF!</definedName>
    <definedName name="M.334">[14]Mat.!#REF!</definedName>
    <definedName name="M.335" localSheetId="0">[14]Mat.!#REF!</definedName>
    <definedName name="M.335">[14]Mat.!#REF!</definedName>
    <definedName name="M.338" localSheetId="0">[14]Mat.!#REF!</definedName>
    <definedName name="M.338">[14]Mat.!#REF!</definedName>
    <definedName name="M.339" localSheetId="0">[14]Mat.!#REF!</definedName>
    <definedName name="M.339">[14]Mat.!#REF!</definedName>
    <definedName name="M.340" localSheetId="0">[14]Mat.!#REF!</definedName>
    <definedName name="M.340">[14]Mat.!#REF!</definedName>
    <definedName name="M.341" localSheetId="0">[14]Mat.!#REF!</definedName>
    <definedName name="M.341">[14]Mat.!#REF!</definedName>
    <definedName name="M.342" localSheetId="0">[14]Mat.!#REF!</definedName>
    <definedName name="M.342">[14]Mat.!#REF!</definedName>
    <definedName name="M.343" localSheetId="0">[14]Mat.!#REF!</definedName>
    <definedName name="M.343">[14]Mat.!#REF!</definedName>
    <definedName name="M.344" localSheetId="0">[14]Mat.!#REF!</definedName>
    <definedName name="M.344">[14]Mat.!#REF!</definedName>
    <definedName name="M.345" localSheetId="0">[14]Mat.!#REF!</definedName>
    <definedName name="M.345">[14]Mat.!#REF!</definedName>
    <definedName name="M.346" localSheetId="0">[14]Mat.!#REF!</definedName>
    <definedName name="M.346">[14]Mat.!#REF!</definedName>
    <definedName name="M.347" localSheetId="0">[14]Mat.!#REF!</definedName>
    <definedName name="M.347">[14]Mat.!#REF!</definedName>
    <definedName name="M.348" localSheetId="0">[14]Mat.!#REF!</definedName>
    <definedName name="M.348">[14]Mat.!#REF!</definedName>
    <definedName name="M.349" localSheetId="0">[14]Mat.!#REF!</definedName>
    <definedName name="M.349">[14]Mat.!#REF!</definedName>
    <definedName name="M.350" localSheetId="0">[14]Mat.!#REF!</definedName>
    <definedName name="M.350">[14]Mat.!#REF!</definedName>
    <definedName name="M.351" localSheetId="0">[14]Mat.!#REF!</definedName>
    <definedName name="M.351">[14]Mat.!#REF!</definedName>
    <definedName name="M.352" localSheetId="0">[14]Mat.!#REF!</definedName>
    <definedName name="M.352">[14]Mat.!#REF!</definedName>
    <definedName name="M.353" localSheetId="0">[14]Mat.!#REF!</definedName>
    <definedName name="M.353">[14]Mat.!#REF!</definedName>
    <definedName name="M.354" localSheetId="0">[14]Mat.!#REF!</definedName>
    <definedName name="M.354">[14]Mat.!#REF!</definedName>
    <definedName name="M.355" localSheetId="0">[14]Mat.!#REF!</definedName>
    <definedName name="M.355">[14]Mat.!#REF!</definedName>
    <definedName name="M.356" localSheetId="0">[14]Mat.!#REF!</definedName>
    <definedName name="M.356">[14]Mat.!#REF!</definedName>
    <definedName name="M.357" localSheetId="0">[14]Mat.!#REF!</definedName>
    <definedName name="M.357">[14]Mat.!#REF!</definedName>
    <definedName name="M.358" localSheetId="0">[14]Mat.!#REF!</definedName>
    <definedName name="M.358">[14]Mat.!#REF!</definedName>
    <definedName name="M.359" localSheetId="0">[14]Mat.!#REF!</definedName>
    <definedName name="M.359">[14]Mat.!#REF!</definedName>
    <definedName name="M.360" localSheetId="0">[14]Mat.!#REF!</definedName>
    <definedName name="M.360">[14]Mat.!#REF!</definedName>
    <definedName name="M.361" localSheetId="0">[14]Mat.!#REF!</definedName>
    <definedName name="M.361">[14]Mat.!#REF!</definedName>
    <definedName name="M.362" localSheetId="0">[14]Mat.!#REF!</definedName>
    <definedName name="M.362">[14]Mat.!#REF!</definedName>
    <definedName name="M.363" localSheetId="0">[14]Mat.!#REF!</definedName>
    <definedName name="M.363">[14]Mat.!#REF!</definedName>
    <definedName name="M.364" localSheetId="0">[14]Mat.!#REF!</definedName>
    <definedName name="M.364">[14]Mat.!#REF!</definedName>
    <definedName name="M.365" localSheetId="0">[14]Mat.!#REF!</definedName>
    <definedName name="M.365">[14]Mat.!#REF!</definedName>
    <definedName name="M.366" localSheetId="0">[14]Mat.!#REF!</definedName>
    <definedName name="M.366">[14]Mat.!#REF!</definedName>
    <definedName name="M.367" localSheetId="0">[14]Mat.!#REF!</definedName>
    <definedName name="M.367">[14]Mat.!#REF!</definedName>
    <definedName name="M.368" localSheetId="0">[14]Mat.!#REF!</definedName>
    <definedName name="M.368">[14]Mat.!#REF!</definedName>
    <definedName name="M.370" localSheetId="0">[14]Mat.!#REF!</definedName>
    <definedName name="M.370">[14]Mat.!#REF!</definedName>
    <definedName name="M.371" localSheetId="0">[14]Mat.!#REF!</definedName>
    <definedName name="M.371">[14]Mat.!#REF!</definedName>
    <definedName name="M.372" localSheetId="0">[14]Mat.!#REF!</definedName>
    <definedName name="M.372">[14]Mat.!#REF!</definedName>
    <definedName name="M.373" localSheetId="0">[14]Mat.!#REF!</definedName>
    <definedName name="M.373">[14]Mat.!#REF!</definedName>
    <definedName name="M.374" localSheetId="0">[14]Mat.!#REF!</definedName>
    <definedName name="M.374">[14]Mat.!#REF!</definedName>
    <definedName name="M.375" localSheetId="0">[14]Mat.!#REF!</definedName>
    <definedName name="M.375">[14]Mat.!#REF!</definedName>
    <definedName name="M.376" localSheetId="0">[14]Mat.!#REF!</definedName>
    <definedName name="M.376">[14]Mat.!#REF!</definedName>
    <definedName name="M.377" localSheetId="0">[14]Mat.!#REF!</definedName>
    <definedName name="M.377">[14]Mat.!#REF!</definedName>
    <definedName name="M.378" localSheetId="0">[14]Mat.!#REF!</definedName>
    <definedName name="M.378">[14]Mat.!#REF!</definedName>
    <definedName name="M.380" localSheetId="0">[14]Mat.!#REF!</definedName>
    <definedName name="M.380">[14]Mat.!#REF!</definedName>
    <definedName name="M.381" localSheetId="0">[14]Mat.!#REF!</definedName>
    <definedName name="M.381">[14]Mat.!#REF!</definedName>
    <definedName name="M.382" localSheetId="0">[14]Mat.!#REF!</definedName>
    <definedName name="M.382">[14]Mat.!#REF!</definedName>
    <definedName name="M.383" localSheetId="0">[14]Mat.!#REF!</definedName>
    <definedName name="M.383">[14]Mat.!#REF!</definedName>
    <definedName name="M.384" localSheetId="0">[14]Mat.!#REF!</definedName>
    <definedName name="M.384">[14]Mat.!#REF!</definedName>
    <definedName name="M.385" localSheetId="0">[14]Mat.!#REF!</definedName>
    <definedName name="M.385">[14]Mat.!#REF!</definedName>
    <definedName name="M.386" localSheetId="0">[14]Mat.!#REF!</definedName>
    <definedName name="M.386">[14]Mat.!#REF!</definedName>
    <definedName name="M.387" localSheetId="0">[14]Mat.!#REF!</definedName>
    <definedName name="M.387">[14]Mat.!#REF!</definedName>
    <definedName name="M.390" localSheetId="0">[14]Mat.!#REF!</definedName>
    <definedName name="M.390">[14]Mat.!#REF!</definedName>
    <definedName name="M.391" localSheetId="0">[14]Mat.!#REF!</definedName>
    <definedName name="M.391">[14]Mat.!#REF!</definedName>
    <definedName name="M.392" localSheetId="0">[14]Mat.!#REF!</definedName>
    <definedName name="M.392">[14]Mat.!#REF!</definedName>
    <definedName name="M.393" localSheetId="0">[14]Mat.!#REF!</definedName>
    <definedName name="M.393">[14]Mat.!#REF!</definedName>
    <definedName name="M.394" localSheetId="0">[14]Mat.!#REF!</definedName>
    <definedName name="M.394">[14]Mat.!#REF!</definedName>
    <definedName name="M.395" localSheetId="0">[14]Mat.!#REF!</definedName>
    <definedName name="M.395">[14]Mat.!#REF!</definedName>
    <definedName name="M.396" localSheetId="0">[14]Mat.!#REF!</definedName>
    <definedName name="M.396">[14]Mat.!#REF!</definedName>
    <definedName name="M.398" localSheetId="0">[14]Mat.!#REF!</definedName>
    <definedName name="M.398">[14]Mat.!#REF!</definedName>
    <definedName name="M.401" localSheetId="0">[14]Mat.!#REF!</definedName>
    <definedName name="M.401">[14]Mat.!#REF!</definedName>
    <definedName name="M.402" localSheetId="0">[14]Mat.!#REF!</definedName>
    <definedName name="M.402">[14]Mat.!#REF!</definedName>
    <definedName name="M.403" localSheetId="0">[14]Mat.!#REF!</definedName>
    <definedName name="M.403">[14]Mat.!#REF!</definedName>
    <definedName name="M.404" localSheetId="0">[14]Mat.!#REF!</definedName>
    <definedName name="M.404">[14]Mat.!#REF!</definedName>
    <definedName name="M.405" localSheetId="0">[14]Mat.!#REF!</definedName>
    <definedName name="M.405">[14]Mat.!#REF!</definedName>
    <definedName name="M.406" localSheetId="0">[14]Mat.!#REF!</definedName>
    <definedName name="M.406">[14]Mat.!#REF!</definedName>
    <definedName name="M.407" localSheetId="0">[14]Mat.!#REF!</definedName>
    <definedName name="M.407">[14]Mat.!#REF!</definedName>
    <definedName name="M.408" localSheetId="0">[14]Mat.!#REF!</definedName>
    <definedName name="M.408">[14]Mat.!#REF!</definedName>
    <definedName name="M.409" localSheetId="0">[14]Mat.!#REF!</definedName>
    <definedName name="M.409">[14]Mat.!#REF!</definedName>
    <definedName name="M.410" localSheetId="0">[14]Mat.!#REF!</definedName>
    <definedName name="M.410">[14]Mat.!#REF!</definedName>
    <definedName name="M.411" localSheetId="0">[14]Mat.!#REF!</definedName>
    <definedName name="M.411">[14]Mat.!#REF!</definedName>
    <definedName name="M.412" localSheetId="0">[14]Mat.!#REF!</definedName>
    <definedName name="M.412">[14]Mat.!#REF!</definedName>
    <definedName name="M.413" localSheetId="0">[14]Mat.!#REF!</definedName>
    <definedName name="M.413">[14]Mat.!#REF!</definedName>
    <definedName name="M.414" localSheetId="0">[14]Mat.!#REF!</definedName>
    <definedName name="M.414">[14]Mat.!#REF!</definedName>
    <definedName name="M.415" localSheetId="0">[14]Mat.!#REF!</definedName>
    <definedName name="M.415">[14]Mat.!#REF!</definedName>
    <definedName name="M.416" localSheetId="0">[14]Mat.!#REF!</definedName>
    <definedName name="M.416">[14]Mat.!#REF!</definedName>
    <definedName name="M.501" localSheetId="0">[14]Mat.!#REF!</definedName>
    <definedName name="M.501">[14]Mat.!#REF!</definedName>
    <definedName name="M.503" localSheetId="0">[14]Mat.!#REF!</definedName>
    <definedName name="M.503">[14]Mat.!#REF!</definedName>
    <definedName name="M.505" localSheetId="0">[14]Mat.!#REF!</definedName>
    <definedName name="M.505">[14]Mat.!#REF!</definedName>
    <definedName name="M.507" localSheetId="0">[14]Mat.!#REF!</definedName>
    <definedName name="M.507">[14]Mat.!#REF!</definedName>
    <definedName name="M.508" localSheetId="0">[14]Mat.!#REF!</definedName>
    <definedName name="M.508">[14]Mat.!#REF!</definedName>
    <definedName name="M.600" localSheetId="0">[14]Mat.!#REF!</definedName>
    <definedName name="M.600">[14]Mat.!#REF!</definedName>
    <definedName name="M.601" localSheetId="0">[14]Mat.!#REF!</definedName>
    <definedName name="M.601">[14]Mat.!#REF!</definedName>
    <definedName name="M.602" localSheetId="0">[14]Mat.!#REF!</definedName>
    <definedName name="M.602">[14]Mat.!#REF!</definedName>
    <definedName name="M.603" localSheetId="0">[14]Mat.!#REF!</definedName>
    <definedName name="M.603">[14]Mat.!#REF!</definedName>
    <definedName name="M.604" localSheetId="0">[14]Mat.!#REF!</definedName>
    <definedName name="M.604">[14]Mat.!#REF!</definedName>
    <definedName name="M.605" localSheetId="0">[14]Mat.!#REF!</definedName>
    <definedName name="M.605">[14]Mat.!#REF!</definedName>
    <definedName name="M.606" localSheetId="0">[14]Mat.!#REF!</definedName>
    <definedName name="M.606">[14]Mat.!#REF!</definedName>
    <definedName name="M.607" localSheetId="0">[14]Mat.!#REF!</definedName>
    <definedName name="M.607">[14]Mat.!#REF!</definedName>
    <definedName name="M.608" localSheetId="0">[14]Mat.!#REF!</definedName>
    <definedName name="M.608">[14]Mat.!#REF!</definedName>
    <definedName name="M.609" localSheetId="0">[14]Mat.!#REF!</definedName>
    <definedName name="M.609">[14]Mat.!#REF!</definedName>
    <definedName name="M.610" localSheetId="0">[14]Mat.!#REF!</definedName>
    <definedName name="M.610">[14]Mat.!#REF!</definedName>
    <definedName name="M.611" localSheetId="0">[14]Mat.!#REF!</definedName>
    <definedName name="M.611">[14]Mat.!#REF!</definedName>
    <definedName name="M.612" localSheetId="0">[14]Mat.!#REF!</definedName>
    <definedName name="M.612">[14]Mat.!#REF!</definedName>
    <definedName name="M.613" localSheetId="0">[14]Mat.!#REF!</definedName>
    <definedName name="M.613">[14]Mat.!#REF!</definedName>
    <definedName name="M.614" localSheetId="0">[14]Mat.!#REF!</definedName>
    <definedName name="M.614">[14]Mat.!#REF!</definedName>
    <definedName name="M.615" localSheetId="0">[14]Mat.!#REF!</definedName>
    <definedName name="M.615">[14]Mat.!#REF!</definedName>
    <definedName name="M.616" localSheetId="0">[14]Mat.!#REF!</definedName>
    <definedName name="M.616">[14]Mat.!#REF!</definedName>
    <definedName name="M.617" localSheetId="0">[14]Mat.!#REF!</definedName>
    <definedName name="M.617">[14]Mat.!#REF!</definedName>
    <definedName name="M.618" localSheetId="0">[14]Mat.!#REF!</definedName>
    <definedName name="M.618">[14]Mat.!#REF!</definedName>
    <definedName name="M.619" localSheetId="0">[14]Mat.!#REF!</definedName>
    <definedName name="M.619">[14]Mat.!#REF!</definedName>
    <definedName name="M.620" localSheetId="0">[14]Mat.!#REF!</definedName>
    <definedName name="M.620">[14]Mat.!#REF!</definedName>
    <definedName name="M.621" localSheetId="0">[14]Mat.!#REF!</definedName>
    <definedName name="M.621">[14]Mat.!#REF!</definedName>
    <definedName name="M.622" localSheetId="0">[14]Mat.!#REF!</definedName>
    <definedName name="M.622">[14]Mat.!#REF!</definedName>
    <definedName name="M.623" localSheetId="0">[14]Mat.!#REF!</definedName>
    <definedName name="M.623">[14]Mat.!#REF!</definedName>
    <definedName name="M.624" localSheetId="0">[14]Mat.!#REF!</definedName>
    <definedName name="M.624">[14]Mat.!#REF!</definedName>
    <definedName name="M.625" localSheetId="0">[14]Mat.!#REF!</definedName>
    <definedName name="M.625">[14]Mat.!#REF!</definedName>
    <definedName name="M.626" localSheetId="0">[14]Mat.!#REF!</definedName>
    <definedName name="M.626">[14]Mat.!#REF!</definedName>
    <definedName name="M.630" localSheetId="0">[14]Mat.!#REF!</definedName>
    <definedName name="M.630">[14]Mat.!#REF!</definedName>
    <definedName name="M.700" localSheetId="0">[14]Mat.!#REF!</definedName>
    <definedName name="M.700">[14]Mat.!#REF!</definedName>
    <definedName name="M.702" localSheetId="0">[14]Mat.!#REF!</definedName>
    <definedName name="M.702">[14]Mat.!#REF!</definedName>
    <definedName name="M.703" localSheetId="0">[14]Mat.!#REF!</definedName>
    <definedName name="M.703">[14]Mat.!#REF!</definedName>
    <definedName name="M.704" localSheetId="0">[14]Mat.!#REF!</definedName>
    <definedName name="M.704">[14]Mat.!#REF!</definedName>
    <definedName name="M.705" localSheetId="0">[14]Mat.!#REF!</definedName>
    <definedName name="M.705">[14]Mat.!#REF!</definedName>
    <definedName name="M.709" localSheetId="0">[14]Mat.!#REF!</definedName>
    <definedName name="M.709">[14]Mat.!#REF!</definedName>
    <definedName name="M.710" localSheetId="0">[14]Mat.!#REF!</definedName>
    <definedName name="M.710">[14]Mat.!#REF!</definedName>
    <definedName name="M.715" localSheetId="0">[14]Mat.!#REF!</definedName>
    <definedName name="M.715">[14]Mat.!#REF!</definedName>
    <definedName name="M.901" localSheetId="0">[14]Mat.!#REF!</definedName>
    <definedName name="M.901">[14]Mat.!#REF!</definedName>
    <definedName name="M.902" localSheetId="0">[14]Mat.!#REF!</definedName>
    <definedName name="M.902">[14]Mat.!#REF!</definedName>
    <definedName name="M.903" localSheetId="0">[14]Mat.!#REF!</definedName>
    <definedName name="M.903">[14]Mat.!#REF!</definedName>
    <definedName name="M.904" localSheetId="0">[14]Mat.!#REF!</definedName>
    <definedName name="M.904">[14]Mat.!#REF!</definedName>
    <definedName name="M.905" localSheetId="0">[14]Mat.!#REF!</definedName>
    <definedName name="M.905">[14]Mat.!#REF!</definedName>
    <definedName name="M.906" localSheetId="0">[14]Mat.!#REF!</definedName>
    <definedName name="M.906">[14]Mat.!#REF!</definedName>
    <definedName name="M.907" localSheetId="0">[14]Mat.!#REF!</definedName>
    <definedName name="M.907">[14]Mat.!#REF!</definedName>
    <definedName name="M.908" localSheetId="0">[14]Mat.!#REF!</definedName>
    <definedName name="M.908">[14]Mat.!#REF!</definedName>
    <definedName name="M.909" localSheetId="0">[14]Mat.!#REF!</definedName>
    <definedName name="M.909">[14]Mat.!#REF!</definedName>
    <definedName name="M.910" localSheetId="0">[14]Mat.!#REF!</definedName>
    <definedName name="M.910">[14]Mat.!#REF!</definedName>
    <definedName name="M.911" localSheetId="0">[14]Mat.!#REF!</definedName>
    <definedName name="M.911">[14]Mat.!#REF!</definedName>
    <definedName name="M.920" localSheetId="0">[14]Mat.!#REF!</definedName>
    <definedName name="M.920">[14]Mat.!#REF!</definedName>
    <definedName name="M.921" localSheetId="0">[14]Mat.!#REF!</definedName>
    <definedName name="M.921">[14]Mat.!#REF!</definedName>
    <definedName name="M.922" localSheetId="0">[14]Mat.!#REF!</definedName>
    <definedName name="M.922">[14]Mat.!#REF!</definedName>
    <definedName name="M.923" localSheetId="0">[14]Mat.!#REF!</definedName>
    <definedName name="M.923">[14]Mat.!#REF!</definedName>
    <definedName name="M.924" localSheetId="0">[14]Mat.!#REF!</definedName>
    <definedName name="M.924">[14]Mat.!#REF!</definedName>
    <definedName name="M.925" localSheetId="0">[14]Mat.!#REF!</definedName>
    <definedName name="M.925">[14]Mat.!#REF!</definedName>
    <definedName name="M.926" localSheetId="0">[14]Mat.!#REF!</definedName>
    <definedName name="M.926">[14]Mat.!#REF!</definedName>
    <definedName name="M.927" localSheetId="0">[14]Mat.!#REF!</definedName>
    <definedName name="M.927">[14]Mat.!#REF!</definedName>
    <definedName name="M.928" localSheetId="0">[14]Mat.!#REF!</definedName>
    <definedName name="M.928">[14]Mat.!#REF!</definedName>
    <definedName name="M.929" localSheetId="0">[14]Mat.!#REF!</definedName>
    <definedName name="M.929">[14]Mat.!#REF!</definedName>
    <definedName name="M.935" localSheetId="0">[14]Mat.!#REF!</definedName>
    <definedName name="M.935">[14]Mat.!#REF!</definedName>
    <definedName name="M.936" localSheetId="0">[14]Mat.!#REF!</definedName>
    <definedName name="M.936">[14]Mat.!#REF!</definedName>
    <definedName name="M.937" localSheetId="0">[14]Mat.!#REF!</definedName>
    <definedName name="M.937">[14]Mat.!#REF!</definedName>
    <definedName name="M.938" localSheetId="0">[14]Mat.!#REF!</definedName>
    <definedName name="M.938">[14]Mat.!#REF!</definedName>
    <definedName name="M.939" localSheetId="0">[14]Mat.!#REF!</definedName>
    <definedName name="M.939">[14]Mat.!#REF!</definedName>
    <definedName name="M.940" localSheetId="0">[14]Mat.!#REF!</definedName>
    <definedName name="M.940">[14]Mat.!#REF!</definedName>
    <definedName name="M.941" localSheetId="0">[14]Mat.!#REF!</definedName>
    <definedName name="M.941">[14]Mat.!#REF!</definedName>
    <definedName name="M.942" localSheetId="0">[14]Mat.!#REF!</definedName>
    <definedName name="M.942">[14]Mat.!#REF!</definedName>
    <definedName name="M.945" localSheetId="0">[14]Mat.!#REF!</definedName>
    <definedName name="M.945">[14]Mat.!#REF!</definedName>
    <definedName name="M.946" localSheetId="0">[14]Mat.!#REF!</definedName>
    <definedName name="M.946">[14]Mat.!#REF!</definedName>
    <definedName name="M.947" localSheetId="0">[14]Mat.!#REF!</definedName>
    <definedName name="M.947">[14]Mat.!#REF!</definedName>
    <definedName name="M.948" localSheetId="0">[14]Mat.!#REF!</definedName>
    <definedName name="M.948">[14]Mat.!#REF!</definedName>
    <definedName name="M.949" localSheetId="0">[14]Mat.!#REF!</definedName>
    <definedName name="M.949">[14]Mat.!#REF!</definedName>
    <definedName name="M.950" localSheetId="0">[14]Mat.!#REF!</definedName>
    <definedName name="M.950">[14]Mat.!#REF!</definedName>
    <definedName name="M.951" localSheetId="0">[14]Mat.!#REF!</definedName>
    <definedName name="M.951">[14]Mat.!#REF!</definedName>
    <definedName name="M.952" localSheetId="0">[14]Mat.!#REF!</definedName>
    <definedName name="M.952">[14]Mat.!#REF!</definedName>
    <definedName name="M.953" localSheetId="0">[14]Mat.!#REF!</definedName>
    <definedName name="M.953">[14]Mat.!#REF!</definedName>
    <definedName name="M.954" localSheetId="0">[14]Mat.!#REF!</definedName>
    <definedName name="M.954">[14]Mat.!#REF!</definedName>
    <definedName name="M.955" localSheetId="0">[14]Mat.!#REF!</definedName>
    <definedName name="M.955">[14]Mat.!#REF!</definedName>
    <definedName name="M.956" localSheetId="0">[14]Mat.!#REF!</definedName>
    <definedName name="M.956">[14]Mat.!#REF!</definedName>
    <definedName name="M.957" localSheetId="0">[14]Mat.!#REF!</definedName>
    <definedName name="M.957">[14]Mat.!#REF!</definedName>
    <definedName name="M.958" localSheetId="0">[14]Mat.!#REF!</definedName>
    <definedName name="M.958">[14]Mat.!#REF!</definedName>
    <definedName name="M.960" localSheetId="0">[14]Mat.!#REF!</definedName>
    <definedName name="M.960">[14]Mat.!#REF!</definedName>
    <definedName name="M.969" localSheetId="0">[14]Mat.!#REF!</definedName>
    <definedName name="M.969">[14]Mat.!#REF!</definedName>
    <definedName name="M.970" localSheetId="0">[14]Mat.!#REF!</definedName>
    <definedName name="M.970">[14]Mat.!#REF!</definedName>
    <definedName name="M.971" localSheetId="0">[14]Mat.!#REF!</definedName>
    <definedName name="M.971">[14]Mat.!#REF!</definedName>
    <definedName name="M.972" localSheetId="0">[14]Mat.!#REF!</definedName>
    <definedName name="M.972">[14]Mat.!#REF!</definedName>
    <definedName name="M.973" localSheetId="0">[14]Mat.!#REF!</definedName>
    <definedName name="M.973">[14]Mat.!#REF!</definedName>
    <definedName name="M.974" localSheetId="0">[14]Mat.!#REF!</definedName>
    <definedName name="M.974">[14]Mat.!#REF!</definedName>
    <definedName name="M.975" localSheetId="0">[14]Mat.!#REF!</definedName>
    <definedName name="M.975">[14]Mat.!#REF!</definedName>
    <definedName name="M.976" localSheetId="0">[14]Mat.!#REF!</definedName>
    <definedName name="M.976">[14]Mat.!#REF!</definedName>
    <definedName name="M.977" localSheetId="0">[14]Mat.!#REF!</definedName>
    <definedName name="M.977">[14]Mat.!#REF!</definedName>
    <definedName name="M.980" localSheetId="0">[14]Mat.!#REF!</definedName>
    <definedName name="M.980">[14]Mat.!#REF!</definedName>
    <definedName name="M.982" localSheetId="0">[14]Mat.!#REF!</definedName>
    <definedName name="M.982">[14]Mat.!#REF!</definedName>
    <definedName name="M.983" localSheetId="0">[14]Mat.!#REF!</definedName>
    <definedName name="M.983">[14]Mat.!#REF!</definedName>
    <definedName name="M.984" localSheetId="0">[14]Mat.!#REF!</definedName>
    <definedName name="M.984">[14]Mat.!#REF!</definedName>
    <definedName name="M.985" localSheetId="0">[14]Mat.!#REF!</definedName>
    <definedName name="M.985">[14]Mat.!#REF!</definedName>
    <definedName name="M.996" localSheetId="0">[14]Mat.!#REF!</definedName>
    <definedName name="M.996">[14]Mat.!#REF!</definedName>
    <definedName name="M.997" localSheetId="0">[14]Mat.!#REF!</definedName>
    <definedName name="M.997">[14]Mat.!#REF!</definedName>
    <definedName name="M.998" localSheetId="0">[14]Mat.!#REF!</definedName>
    <definedName name="M.998">[14]Mat.!#REF!</definedName>
    <definedName name="M.999" localSheetId="0">[14]Mat.!#REF!</definedName>
    <definedName name="M.999">[14]Mat.!#REF!</definedName>
    <definedName name="MAAUQ" localSheetId="10">#REF!</definedName>
    <definedName name="MAAUQ" localSheetId="7">#REF!</definedName>
    <definedName name="MAAUQ" localSheetId="0">#REF!</definedName>
    <definedName name="MAAUQ">#REF!</definedName>
    <definedName name="mao" localSheetId="0">#REF!</definedName>
    <definedName name="mao">#REF!</definedName>
    <definedName name="maria" localSheetId="0">#REF!</definedName>
    <definedName name="maria">#REF!</definedName>
    <definedName name="MAT" localSheetId="10">[12]COMPOS1!#REF!</definedName>
    <definedName name="MAT" localSheetId="7">[12]COMPOS1!#REF!</definedName>
    <definedName name="MAT" localSheetId="0">[12]COMPOS1!#REF!</definedName>
    <definedName name="MAT">[12]COMPOS1!#REF!</definedName>
    <definedName name="mater" localSheetId="10">#REF!</definedName>
    <definedName name="mater" localSheetId="7">#REF!</definedName>
    <definedName name="mater" localSheetId="0">#REF!</definedName>
    <definedName name="mater">#REF!</definedName>
    <definedName name="MEDPER1" localSheetId="10">[29]DG!$K$5</definedName>
    <definedName name="MEDPER1" localSheetId="7">[29]DG!$K$5</definedName>
    <definedName name="MEDPER1" localSheetId="1">[30]DG!$K$5</definedName>
    <definedName name="MEDPER1">[29]DG!$K$5</definedName>
    <definedName name="Mem">'[8]Mat Asf'!$C$37</definedName>
    <definedName name="MÊS">[21]PT!$I$4</definedName>
    <definedName name="MF" localSheetId="10">#REF!</definedName>
    <definedName name="MF" localSheetId="7">#REF!</definedName>
    <definedName name="MF" localSheetId="0">#REF!</definedName>
    <definedName name="MF">#REF!</definedName>
    <definedName name="MFio" localSheetId="0">#REF!</definedName>
    <definedName name="MFio">#REF!</definedName>
    <definedName name="MICRO" localSheetId="0">#REF!</definedName>
    <definedName name="MICRO">#REF!</definedName>
    <definedName name="MICROMA" localSheetId="10">[13]ROSTO!#REF!</definedName>
    <definedName name="MICROMA" localSheetId="7">[13]ROSTO!#REF!</definedName>
    <definedName name="MICROMA" localSheetId="0">[13]ROSTO!#REF!</definedName>
    <definedName name="MICROMA">[13]ROSTO!#REF!</definedName>
    <definedName name="MICROTA" localSheetId="10">#REF!</definedName>
    <definedName name="MICROTA" localSheetId="7">#REF!</definedName>
    <definedName name="MICROTA" localSheetId="0">#REF!</definedName>
    <definedName name="MICROTA">#REF!</definedName>
    <definedName name="MNB" localSheetId="0">#REF!</definedName>
    <definedName name="MNB">#REF!</definedName>
    <definedName name="mo_base" localSheetId="0">#REF!</definedName>
    <definedName name="mo_base">#REF!</definedName>
    <definedName name="MPA" localSheetId="0">#REF!</definedName>
    <definedName name="MPA">#REF!</definedName>
    <definedName name="MPAMA" localSheetId="10">[13]ROSTO!#REF!</definedName>
    <definedName name="MPAMA" localSheetId="7">[13]ROSTO!#REF!</definedName>
    <definedName name="MPAMA" localSheetId="0">[13]ROSTO!#REF!</definedName>
    <definedName name="MPAMA">[13]ROSTO!#REF!</definedName>
    <definedName name="MPATA" localSheetId="10">#REF!</definedName>
    <definedName name="MPATA" localSheetId="7">#REF!</definedName>
    <definedName name="MPATA" localSheetId="0">#REF!</definedName>
    <definedName name="MPATA">#REF!</definedName>
    <definedName name="MSICRO">[19]INVENTÁRIO!$B$1</definedName>
    <definedName name="n" localSheetId="10">#REF!</definedName>
    <definedName name="n" localSheetId="7">#REF!</definedName>
    <definedName name="n" localSheetId="0">#REF!</definedName>
    <definedName name="n">#REF!</definedName>
    <definedName name="N.001" localSheetId="10">[14]Mat.!#REF!</definedName>
    <definedName name="N.001" localSheetId="7">[14]Mat.!#REF!</definedName>
    <definedName name="N.001" localSheetId="0">[14]Mat.!#REF!</definedName>
    <definedName name="N.001">[14]Mat.!#REF!</definedName>
    <definedName name="N.002" localSheetId="0">[14]Mat.!#REF!</definedName>
    <definedName name="N.002">[14]Mat.!#REF!</definedName>
    <definedName name="N.003" localSheetId="0">[14]Mat.!#REF!</definedName>
    <definedName name="N.003">[14]Mat.!#REF!</definedName>
    <definedName name="N.004" localSheetId="0">[14]Mat.!#REF!</definedName>
    <definedName name="N.004">[14]Mat.!#REF!</definedName>
    <definedName name="N.005" localSheetId="0">[14]Mat.!#REF!</definedName>
    <definedName name="N.005">[14]Mat.!#REF!</definedName>
    <definedName name="N.006" localSheetId="0">[14]Mat.!#REF!</definedName>
    <definedName name="N.006">[14]Mat.!#REF!</definedName>
    <definedName name="N.007" localSheetId="0">[14]Mat.!#REF!</definedName>
    <definedName name="N.007">[14]Mat.!#REF!</definedName>
    <definedName name="N.008" localSheetId="0">[14]Mat.!#REF!</definedName>
    <definedName name="N.008">[14]Mat.!#REF!</definedName>
    <definedName name="N.009" localSheetId="0">[14]Mat.!#REF!</definedName>
    <definedName name="N.009">[14]Mat.!#REF!</definedName>
    <definedName name="N.010" localSheetId="0">[14]Mat.!#REF!</definedName>
    <definedName name="N.010">[14]Mat.!#REF!</definedName>
    <definedName name="N.011" localSheetId="0">[14]Mat.!#REF!</definedName>
    <definedName name="N.011">[14]Mat.!#REF!</definedName>
    <definedName name="N.012" localSheetId="0">[14]Mat.!#REF!</definedName>
    <definedName name="N.012">[14]Mat.!#REF!</definedName>
    <definedName name="N.013" localSheetId="0">[14]Mat.!#REF!</definedName>
    <definedName name="N.013">[14]Mat.!#REF!</definedName>
    <definedName name="N.014" localSheetId="0">[14]Mat.!#REF!</definedName>
    <definedName name="N.014">[14]Mat.!#REF!</definedName>
    <definedName name="N.015" localSheetId="0">[14]Mat.!#REF!</definedName>
    <definedName name="N.015">[14]Mat.!#REF!</definedName>
    <definedName name="N.016" localSheetId="0">[14]Mat.!#REF!</definedName>
    <definedName name="N.016">[14]Mat.!#REF!</definedName>
    <definedName name="N.017" localSheetId="0">[14]Mat.!#REF!</definedName>
    <definedName name="N.017">[14]Mat.!#REF!</definedName>
    <definedName name="NÃO" localSheetId="0">[13]ROSTO!#REF!</definedName>
    <definedName name="NÃO">[13]ROSTO!#REF!</definedName>
    <definedName name="NBV" localSheetId="10">#REF!</definedName>
    <definedName name="NBV" localSheetId="7">#REF!</definedName>
    <definedName name="NBV" localSheetId="0">#REF!</definedName>
    <definedName name="NBV">#REF!</definedName>
    <definedName name="NMES">[31]DG!$J$6</definedName>
    <definedName name="NUMED">[31]DG!$J$4</definedName>
    <definedName name="O" localSheetId="10">[1]DR84PCRF!#REF!</definedName>
    <definedName name="O" localSheetId="7">[1]DR84PCRF!#REF!</definedName>
    <definedName name="O" localSheetId="0">[1]DR84PCRF!#REF!</definedName>
    <definedName name="O">[1]DR84PCRF!#REF!</definedName>
    <definedName name="O.001" localSheetId="10">[14]Mat.!#REF!</definedName>
    <definedName name="O.001" localSheetId="7">[14]Mat.!#REF!</definedName>
    <definedName name="O.001" localSheetId="0">[14]Mat.!#REF!</definedName>
    <definedName name="O.001">[14]Mat.!#REF!</definedName>
    <definedName name="O.002" localSheetId="0">[14]Mat.!#REF!</definedName>
    <definedName name="O.002">[14]Mat.!#REF!</definedName>
    <definedName name="O.003" localSheetId="0">[14]Mat.!#REF!</definedName>
    <definedName name="O.003">[14]Mat.!#REF!</definedName>
    <definedName name="O.004" localSheetId="0">[14]Mat.!#REF!</definedName>
    <definedName name="O.004">[14]Mat.!#REF!</definedName>
    <definedName name="O.005" localSheetId="0">[14]Mat.!#REF!</definedName>
    <definedName name="O.005">[14]Mat.!#REF!</definedName>
    <definedName name="oac" localSheetId="10">#REF!</definedName>
    <definedName name="oac" localSheetId="7">#REF!</definedName>
    <definedName name="oac" localSheetId="0">#REF!</definedName>
    <definedName name="oac" localSheetId="1">#REF!</definedName>
    <definedName name="oac">#REF!</definedName>
    <definedName name="Oacorre2" localSheetId="10">#REF!</definedName>
    <definedName name="Oacorre2" localSheetId="7">#REF!</definedName>
    <definedName name="Oacorre2" localSheetId="0">#REF!</definedName>
    <definedName name="Oacorre2">#REF!</definedName>
    <definedName name="OAE" localSheetId="10">'[32]RESUMO-DVOP'!#REF!</definedName>
    <definedName name="OAE" localSheetId="7">'[32]RESUMO-DVOP'!#REF!</definedName>
    <definedName name="OAE" localSheetId="0">'[32]RESUMO-DVOP'!#REF!</definedName>
    <definedName name="OAE">'[32]RESUMO-DVOP'!#REF!</definedName>
    <definedName name="Oaesp2" localSheetId="10">#REF!</definedName>
    <definedName name="Oaesp2" localSheetId="7">#REF!</definedName>
    <definedName name="Oaesp2" localSheetId="0">#REF!</definedName>
    <definedName name="Oaesp2" localSheetId="1">#REF!</definedName>
    <definedName name="Oaesp2">#REF!</definedName>
    <definedName name="OBJETO" localSheetId="10">#REF!</definedName>
    <definedName name="OBJETO" localSheetId="7">#REF!</definedName>
    <definedName name="OBJETO" localSheetId="0">#REF!</definedName>
    <definedName name="OBJETO">#REF!</definedName>
    <definedName name="OBJETOA" localSheetId="10">#REF!</definedName>
    <definedName name="OBJETOA" localSheetId="7">#REF!</definedName>
    <definedName name="OBJETOA" localSheetId="0">#REF!</definedName>
    <definedName name="OBJETOA">#REF!</definedName>
    <definedName name="ocom" localSheetId="0">#REF!</definedName>
    <definedName name="ocom">#REF!</definedName>
    <definedName name="Ocomp2" localSheetId="0">#REF!</definedName>
    <definedName name="Ocomp2">#REF!</definedName>
    <definedName name="OLEO">[4]DADOS!$C$23</definedName>
    <definedName name="OP" localSheetId="10">#REF!</definedName>
    <definedName name="OP" localSheetId="7">#REF!</definedName>
    <definedName name="OP" localSheetId="0">#REF!</definedName>
    <definedName name="OP">#REF!</definedName>
    <definedName name="OPA" localSheetId="10">#REF!</definedName>
    <definedName name="OPA" localSheetId="7">#REF!</definedName>
    <definedName name="OPA" localSheetId="0">#REF!</definedName>
    <definedName name="OPA">#REF!</definedName>
    <definedName name="Orçamento" localSheetId="10">#REF!</definedName>
    <definedName name="Orçamento" localSheetId="7">#REF!</definedName>
    <definedName name="Orçamento" localSheetId="0">#REF!</definedName>
    <definedName name="Orçamento" localSheetId="1">#REF!</definedName>
    <definedName name="Orçamento">#REF!</definedName>
    <definedName name="org" localSheetId="10">#REF!</definedName>
    <definedName name="org" localSheetId="7">#REF!</definedName>
    <definedName name="org" localSheetId="0">#REF!</definedName>
    <definedName name="org">#REF!</definedName>
    <definedName name="ÓRGÃO" localSheetId="10">#REF!</definedName>
    <definedName name="ÓRGÃO" localSheetId="7">#REF!</definedName>
    <definedName name="ÓRGÃO" localSheetId="0">#REF!</definedName>
    <definedName name="ÓRGÃO">#REF!</definedName>
    <definedName name="Orla" localSheetId="0">#REF!</definedName>
    <definedName name="Orla">#REF!</definedName>
    <definedName name="orlando" localSheetId="0">#REF!</definedName>
    <definedName name="orlando">#REF!</definedName>
    <definedName name="p" localSheetId="0">#REF!</definedName>
    <definedName name="p">#REF!</definedName>
    <definedName name="P.001" localSheetId="10">[14]Mat.!#REF!</definedName>
    <definedName name="P.001" localSheetId="7">[14]Mat.!#REF!</definedName>
    <definedName name="P.001" localSheetId="0">[14]Mat.!#REF!</definedName>
    <definedName name="P.001">[14]Mat.!#REF!</definedName>
    <definedName name="P.002" localSheetId="10">[14]Mat.!#REF!</definedName>
    <definedName name="P.002" localSheetId="7">[14]Mat.!#REF!</definedName>
    <definedName name="P.002" localSheetId="0">[14]Mat.!#REF!</definedName>
    <definedName name="P.002">[14]Mat.!#REF!</definedName>
    <definedName name="PA" localSheetId="10">#REF!</definedName>
    <definedName name="PA" localSheetId="7">#REF!</definedName>
    <definedName name="PA" localSheetId="0">#REF!</definedName>
    <definedName name="PA">#REF!</definedName>
    <definedName name="PAMA" localSheetId="10">[13]ROSTO!#REF!</definedName>
    <definedName name="PAMA" localSheetId="7">[13]ROSTO!#REF!</definedName>
    <definedName name="PAMA" localSheetId="0">[13]ROSTO!#REF!</definedName>
    <definedName name="PAMA">[13]ROSTO!#REF!</definedName>
    <definedName name="PassaExtenso">NA()</definedName>
    <definedName name="PassaExtenso_14" localSheetId="10">'BDI DIFERENCIADO_OK'!PassaExtenso_14</definedName>
    <definedName name="PassaExtenso_14" localSheetId="7">BDI_OK!PassaExtenso_14</definedName>
    <definedName name="PassaExtenso_14" localSheetId="1">'RESUMO SISTEMA'!PassaExtenso_14</definedName>
    <definedName name="PassaExtenso_14">[0]!PassaExtenso_14</definedName>
    <definedName name="PassaExtenso_25" localSheetId="10">'BDI DIFERENCIADO_OK'!PassaExtenso_25</definedName>
    <definedName name="PassaExtenso_25" localSheetId="7">BDI_OK!PassaExtenso_25</definedName>
    <definedName name="PassaExtenso_25" localSheetId="1">'RESUMO SISTEMA'!PassaExtenso_25</definedName>
    <definedName name="PassaExtenso_25">[0]!PassaExtenso_25</definedName>
    <definedName name="PATA" localSheetId="10">#REF!</definedName>
    <definedName name="PATA" localSheetId="7">#REF!</definedName>
    <definedName name="PATA" localSheetId="0">#REF!</definedName>
    <definedName name="PATA">#REF!</definedName>
    <definedName name="PATO">[21]PT!$A$9:$J$54</definedName>
    <definedName name="PAVI" localSheetId="10">#REF!+#REF!</definedName>
    <definedName name="PAVI" localSheetId="7">#REF!+#REF!</definedName>
    <definedName name="PAVI" localSheetId="0">#REF!+#REF!</definedName>
    <definedName name="PAVI" localSheetId="1">#REF!+#REF!</definedName>
    <definedName name="PAVI">#REF!+#REF!</definedName>
    <definedName name="Pavi2" localSheetId="10">#REF!</definedName>
    <definedName name="Pavi2" localSheetId="7">#REF!</definedName>
    <definedName name="Pavi2" localSheetId="0">#REF!</definedName>
    <definedName name="Pavi2">#REF!</definedName>
    <definedName name="PDM">[4]DADOS!$C$13</definedName>
    <definedName name="PE_14" localSheetId="10">'BDI DIFERENCIADO_OK'!PE_14</definedName>
    <definedName name="PE_14" localSheetId="7">BDI_OK!PE_14</definedName>
    <definedName name="PE_14" localSheetId="1">'RESUMO SISTEMA'!PE_14</definedName>
    <definedName name="PE_14">[0]!PE_14</definedName>
    <definedName name="PED" localSheetId="10">#REF!</definedName>
    <definedName name="PED" localSheetId="7">#REF!</definedName>
    <definedName name="PED" localSheetId="0">#REF!</definedName>
    <definedName name="PED" localSheetId="1">#REF!</definedName>
    <definedName name="PED">#REF!</definedName>
    <definedName name="PEDA" localSheetId="10">#REF!</definedName>
    <definedName name="PEDA" localSheetId="7">#REF!</definedName>
    <definedName name="PEDA" localSheetId="0">#REF!</definedName>
    <definedName name="PEDA">#REF!</definedName>
    <definedName name="PER">[31]DG!$J$7</definedName>
    <definedName name="PERIODO" localSheetId="10">#REF!</definedName>
    <definedName name="PERIODO" localSheetId="7">#REF!</definedName>
    <definedName name="PERIODO" localSheetId="0">#REF!</definedName>
    <definedName name="PERIODO">#REF!</definedName>
    <definedName name="PESSO" localSheetId="0">#REF!</definedName>
    <definedName name="PESSO">#REF!</definedName>
    <definedName name="PG">[13]DG!$B$7</definedName>
    <definedName name="PIN" localSheetId="10">#REF!</definedName>
    <definedName name="PIN" localSheetId="7">#REF!</definedName>
    <definedName name="PIN" localSheetId="0">#REF!</definedName>
    <definedName name="PIN">#REF!</definedName>
    <definedName name="PINL" localSheetId="0">#REF!</definedName>
    <definedName name="PINL">#REF!</definedName>
    <definedName name="PINLMA" localSheetId="10">[13]ROSTO!#REF!</definedName>
    <definedName name="PINLMA" localSheetId="7">[13]ROSTO!#REF!</definedName>
    <definedName name="PINLMA" localSheetId="0">[13]ROSTO!#REF!</definedName>
    <definedName name="PINLMA">[13]ROSTO!#REF!</definedName>
    <definedName name="PINLTA" localSheetId="10">#REF!</definedName>
    <definedName name="PINLTA" localSheetId="7">#REF!</definedName>
    <definedName name="PINLTA" localSheetId="0">#REF!</definedName>
    <definedName name="PINLTA">#REF!</definedName>
    <definedName name="PINMA" localSheetId="10">[13]ROSTO!#REF!</definedName>
    <definedName name="PINMA" localSheetId="7">[13]ROSTO!#REF!</definedName>
    <definedName name="PINMA" localSheetId="0">[13]ROSTO!#REF!</definedName>
    <definedName name="PINMA">[13]ROSTO!#REF!</definedName>
    <definedName name="PINTA" localSheetId="10">#REF!</definedName>
    <definedName name="PINTA" localSheetId="7">#REF!</definedName>
    <definedName name="PINTA" localSheetId="0">#REF!</definedName>
    <definedName name="PINTA">#REF!</definedName>
    <definedName name="Pintura" localSheetId="0">#REF!</definedName>
    <definedName name="Pintura">#REF!</definedName>
    <definedName name="PLACA" localSheetId="0">#REF!</definedName>
    <definedName name="PLACA">#REF!</definedName>
    <definedName name="PLACAMA" localSheetId="10">[13]ROSTO!#REF!</definedName>
    <definedName name="PLACAMA" localSheetId="7">[13]ROSTO!#REF!</definedName>
    <definedName name="PLACAMA" localSheetId="0">[13]ROSTO!#REF!</definedName>
    <definedName name="PLACAMA">[13]ROSTO!#REF!</definedName>
    <definedName name="PLACATA" localSheetId="10">#REF!</definedName>
    <definedName name="PLACATA" localSheetId="7">#REF!</definedName>
    <definedName name="PLACATA" localSheetId="0">#REF!</definedName>
    <definedName name="PLACATA">#REF!</definedName>
    <definedName name="PLAN" localSheetId="0">#REF!</definedName>
    <definedName name="PLAN">#REF!</definedName>
    <definedName name="plano" localSheetId="0">#REF!</definedName>
    <definedName name="plano">#REF!</definedName>
    <definedName name="PLFRESA" localSheetId="0">#REF!</definedName>
    <definedName name="PLFRESA">#REF!</definedName>
    <definedName name="PLFRESAMA" localSheetId="10">[13]ROSTO!#REF!</definedName>
    <definedName name="PLFRESAMA" localSheetId="7">[13]ROSTO!#REF!</definedName>
    <definedName name="PLFRESAMA" localSheetId="0">[13]ROSTO!#REF!</definedName>
    <definedName name="PLFRESAMA">[13]ROSTO!#REF!</definedName>
    <definedName name="PLFRESATA" localSheetId="10">#REF!</definedName>
    <definedName name="PLFRESATA" localSheetId="7">#REF!</definedName>
    <definedName name="PLFRESATA" localSheetId="0">#REF!</definedName>
    <definedName name="PLFRESATA">#REF!</definedName>
    <definedName name="PLPA" localSheetId="0">#REF!</definedName>
    <definedName name="PLPA">#REF!</definedName>
    <definedName name="PLPAMA" localSheetId="10">[13]ROSTO!#REF!</definedName>
    <definedName name="PLPAMA" localSheetId="7">[13]ROSTO!#REF!</definedName>
    <definedName name="PLPAMA" localSheetId="0">[13]ROSTO!#REF!</definedName>
    <definedName name="PLPAMA">[13]ROSTO!#REF!</definedName>
    <definedName name="PLPATA" localSheetId="10">#REF!</definedName>
    <definedName name="PLPATA" localSheetId="7">#REF!</definedName>
    <definedName name="PLPATA" localSheetId="0">#REF!</definedName>
    <definedName name="PLPATA">#REF!</definedName>
    <definedName name="PLRS" localSheetId="0">#REF!</definedName>
    <definedName name="PLRS">#REF!</definedName>
    <definedName name="PLRSMA" localSheetId="10">[13]ROSTO!#REF!</definedName>
    <definedName name="PLRSMA" localSheetId="7">[13]ROSTO!#REF!</definedName>
    <definedName name="PLRSMA" localSheetId="0">[13]ROSTO!#REF!</definedName>
    <definedName name="PLRSMA">[13]ROSTO!#REF!</definedName>
    <definedName name="PLRSTA" localSheetId="10">#REF!</definedName>
    <definedName name="PLRSTA" localSheetId="7">#REF!</definedName>
    <definedName name="PLRSTA" localSheetId="0">#REF!</definedName>
    <definedName name="PLRSTA">#REF!</definedName>
    <definedName name="PONTE" localSheetId="0">#REF!</definedName>
    <definedName name="PONTE">#REF!</definedName>
    <definedName name="popopopo" localSheetId="10" hidden="1">{#N/A,#N/A,FALSE,"MO (2)"}</definedName>
    <definedName name="popopopo" localSheetId="7" hidden="1">{#N/A,#N/A,FALSE,"MO (2)"}</definedName>
    <definedName name="popopopo" localSheetId="1" hidden="1">{#N/A,#N/A,FALSE,"MO (2)"}</definedName>
    <definedName name="popopopo" hidden="1">{#N/A,#N/A,FALSE,"MO (2)"}</definedName>
    <definedName name="PRAZO" localSheetId="10">#REF!</definedName>
    <definedName name="PRAZO" localSheetId="7">#REF!</definedName>
    <definedName name="PRAZO" localSheetId="0">#REF!</definedName>
    <definedName name="PRAZO">#REF!</definedName>
    <definedName name="PRAZOA" localSheetId="10">#REF!</definedName>
    <definedName name="PRAZOA" localSheetId="7">#REF!</definedName>
    <definedName name="PRAZOA" localSheetId="0">#REF!</definedName>
    <definedName name="PRAZOA">#REF!</definedName>
    <definedName name="PREC" localSheetId="0">#REF!</definedName>
    <definedName name="PREC">#REF!</definedName>
    <definedName name="Preço_parcial" localSheetId="0">#REF!</definedName>
    <definedName name="Preço_parcial">#REF!</definedName>
    <definedName name="PREGO">[4]DADOS!$C$18</definedName>
    <definedName name="Print_Area_MI" localSheetId="10">#REF!</definedName>
    <definedName name="Print_Area_MI" localSheetId="7">#REF!</definedName>
    <definedName name="Print_Area_MI" localSheetId="0">#REF!</definedName>
    <definedName name="Print_Area_MI">#REF!</definedName>
    <definedName name="PRINT_TITLES_MI" localSheetId="0">#REF!</definedName>
    <definedName name="PRINT_TITLES_MI">#REF!</definedName>
    <definedName name="PROD_TVE_CBUQ" localSheetId="0">#REF!</definedName>
    <definedName name="PROD_TVE_CBUQ">#REF!</definedName>
    <definedName name="PROD_TVE_LAMA" localSheetId="0">#REF!</definedName>
    <definedName name="PROD_TVE_LAMA">#REF!</definedName>
    <definedName name="PROD_TVE_MICRO" localSheetId="0">#REF!</definedName>
    <definedName name="PROD_TVE_MICRO">#REF!</definedName>
    <definedName name="PROD_TVMP_CBUQ" localSheetId="0">#REF!</definedName>
    <definedName name="PROD_TVMP_CBUQ">#REF!</definedName>
    <definedName name="PROD_TVMP_LAMA" localSheetId="0">#REF!</definedName>
    <definedName name="PROD_TVMP_LAMA">#REF!</definedName>
    <definedName name="PROD_TVMP_MICRO" localSheetId="0">#REF!</definedName>
    <definedName name="PROD_TVMP_MICRO">#REF!</definedName>
    <definedName name="PROD_TVMR_CBUQ" localSheetId="0">#REF!</definedName>
    <definedName name="PROD_TVMR_CBUQ">#REF!</definedName>
    <definedName name="PROD_TVMR_LAMA" localSheetId="0">#REF!</definedName>
    <definedName name="PROD_TVMR_LAMA">#REF!</definedName>
    <definedName name="PROD_TVMR_MICRO" localSheetId="0">#REF!</definedName>
    <definedName name="PROD_TVMR_MICRO">#REF!</definedName>
    <definedName name="PROD_TVP_CBUQ" localSheetId="0">#REF!</definedName>
    <definedName name="PROD_TVP_CBUQ">#REF!</definedName>
    <definedName name="PROD_TVP_LAMA" localSheetId="0">#REF!</definedName>
    <definedName name="PROD_TVP_LAMA">#REF!</definedName>
    <definedName name="PROD_TVP_MICRO" localSheetId="0">#REF!</definedName>
    <definedName name="PROD_TVP_MICRO">#REF!</definedName>
    <definedName name="PROD_TVR_CBUQ" localSheetId="0">#REF!</definedName>
    <definedName name="PROD_TVR_CBUQ">#REF!</definedName>
    <definedName name="PROD_TVR_LAMA" localSheetId="0">#REF!</definedName>
    <definedName name="PROD_TVR_LAMA">#REF!</definedName>
    <definedName name="PROD_TVR_MICRO" localSheetId="0">#REF!</definedName>
    <definedName name="PROD_TVR_MICRO">#REF!</definedName>
    <definedName name="PSERVIÇOS" localSheetId="0">#REF!</definedName>
    <definedName name="PSERVIÇOS">#REF!</definedName>
    <definedName name="q" localSheetId="0">#REF!</definedName>
    <definedName name="q">#REF!</definedName>
    <definedName name="Q.001" localSheetId="10">[14]Mat.!#REF!</definedName>
    <definedName name="Q.001" localSheetId="7">[14]Mat.!#REF!</definedName>
    <definedName name="Q.001" localSheetId="0">[14]Mat.!#REF!</definedName>
    <definedName name="Q.001">[14]Mat.!#REF!</definedName>
    <definedName name="Q.002" localSheetId="10">[14]Mat.!#REF!</definedName>
    <definedName name="Q.002" localSheetId="7">[14]Mat.!#REF!</definedName>
    <definedName name="Q.002" localSheetId="0">[14]Mat.!#REF!</definedName>
    <definedName name="Q.002">[14]Mat.!#REF!</definedName>
    <definedName name="Q.003" localSheetId="0">[14]Mat.!#REF!</definedName>
    <definedName name="Q.003">[14]Mat.!#REF!</definedName>
    <definedName name="Q.004" localSheetId="0">[14]Mat.!#REF!</definedName>
    <definedName name="Q.004">[14]Mat.!#REF!</definedName>
    <definedName name="Q.005" localSheetId="0">[14]Mat.!#REF!</definedName>
    <definedName name="Q.005">[14]Mat.!#REF!</definedName>
    <definedName name="Q.006" localSheetId="0">[14]Mat.!#REF!</definedName>
    <definedName name="Q.006">[14]Mat.!#REF!</definedName>
    <definedName name="Q.007" localSheetId="0">[14]Mat.!#REF!</definedName>
    <definedName name="Q.007">[14]Mat.!#REF!</definedName>
    <definedName name="Q.008" localSheetId="0">[14]Mat.!#REF!</definedName>
    <definedName name="Q.008">[14]Mat.!#REF!</definedName>
    <definedName name="Q.009" localSheetId="0">[14]Mat.!#REF!</definedName>
    <definedName name="Q.009">[14]Mat.!#REF!</definedName>
    <definedName name="Q.010" localSheetId="0">[14]Mat.!#REF!</definedName>
    <definedName name="Q.010">[14]Mat.!#REF!</definedName>
    <definedName name="Q.011" localSheetId="0">[14]Mat.!#REF!</definedName>
    <definedName name="Q.011">[14]Mat.!#REF!</definedName>
    <definedName name="Q.012" localSheetId="0">[14]Mat.!#REF!</definedName>
    <definedName name="Q.012">[14]Mat.!#REF!</definedName>
    <definedName name="Q.013" localSheetId="0">[14]Mat.!#REF!</definedName>
    <definedName name="Q.013">[14]Mat.!#REF!</definedName>
    <definedName name="Q.014" localSheetId="0">[14]Mat.!#REF!</definedName>
    <definedName name="Q.014">[14]Mat.!#REF!</definedName>
    <definedName name="Q.015" localSheetId="0">[14]Mat.!#REF!</definedName>
    <definedName name="Q.015">[14]Mat.!#REF!</definedName>
    <definedName name="qqqqq" localSheetId="10" hidden="1">{#N/A,#N/A,FALSE,"MO (2)"}</definedName>
    <definedName name="qqqqq" localSheetId="7" hidden="1">{#N/A,#N/A,FALSE,"MO (2)"}</definedName>
    <definedName name="qqqqq" localSheetId="1" hidden="1">{#N/A,#N/A,FALSE,"MO (2)"}</definedName>
    <definedName name="qqqqq" hidden="1">{#N/A,#N/A,FALSE,"MO (2)"}</definedName>
    <definedName name="QUADRO">[3]MARSHALL!$A$2:$K$51</definedName>
    <definedName name="QUANT" localSheetId="10">#REF!</definedName>
    <definedName name="QUANT" localSheetId="7">#REF!</definedName>
    <definedName name="QUANT" localSheetId="0">#REF!</definedName>
    <definedName name="QUANT">#REF!</definedName>
    <definedName name="QUANT_acumu" localSheetId="10">#REF!</definedName>
    <definedName name="QUANT_acumu" localSheetId="7">#REF!</definedName>
    <definedName name="QUANT_acumu" localSheetId="0">#REF!</definedName>
    <definedName name="QUANT_acumu">#REF!</definedName>
    <definedName name="rea" localSheetId="0">#REF!</definedName>
    <definedName name="rea">#REF!</definedName>
    <definedName name="REAJ" localSheetId="0">#REF!</definedName>
    <definedName name="REAJ">#REF!</definedName>
    <definedName name="REBOQUE">[19]COMPOSIÇÕES!$H$76</definedName>
    <definedName name="RECREV" localSheetId="10">[20]PATO!#REF!</definedName>
    <definedName name="RECREV" localSheetId="7">[20]PATO!#REF!</definedName>
    <definedName name="RECREV" localSheetId="0">[20]PATO!#REF!</definedName>
    <definedName name="RECREV">[20]PATO!#REF!</definedName>
    <definedName name="reparos" localSheetId="0">[28]!PassaExtenso</definedName>
    <definedName name="reparos">[28]!PassaExtenso</definedName>
    <definedName name="res" localSheetId="10" hidden="1">{#N/A,#N/A,FALSE,"MO (2)"}</definedName>
    <definedName name="res" localSheetId="7" hidden="1">{#N/A,#N/A,FALSE,"MO (2)"}</definedName>
    <definedName name="res" localSheetId="1" hidden="1">{#N/A,#N/A,FALSE,"MO (2)"}</definedName>
    <definedName name="res" hidden="1">{#N/A,#N/A,FALSE,"MO (2)"}</definedName>
    <definedName name="resu" localSheetId="10" hidden="1">{#N/A,#N/A,FALSE,"MO (2)"}</definedName>
    <definedName name="resu" localSheetId="7" hidden="1">{#N/A,#N/A,FALSE,"MO (2)"}</definedName>
    <definedName name="resu" localSheetId="1" hidden="1">{#N/A,#N/A,FALSE,"MO (2)"}</definedName>
    <definedName name="resu" hidden="1">{#N/A,#N/A,FALSE,"MO (2)"}</definedName>
    <definedName name="Resumo_Quantidade" localSheetId="10">#REF!</definedName>
    <definedName name="Resumo_Quantidade" localSheetId="7">#REF!</definedName>
    <definedName name="Resumo_Quantidade" localSheetId="0">#REF!</definedName>
    <definedName name="Resumo_Quantidade">#REF!</definedName>
    <definedName name="resumoii" localSheetId="10" hidden="1">{#N/A,#N/A,FALSE,"MO (2)"}</definedName>
    <definedName name="resumoii" localSheetId="7" hidden="1">{#N/A,#N/A,FALSE,"MO (2)"}</definedName>
    <definedName name="resumoii" localSheetId="1" hidden="1">{#N/A,#N/A,FALSE,"MO (2)"}</definedName>
    <definedName name="resumoii" hidden="1">{#N/A,#N/A,FALSE,"MO (2)"}</definedName>
    <definedName name="ria" localSheetId="10">#REF!</definedName>
    <definedName name="ria" localSheetId="7">#REF!</definedName>
    <definedName name="ria" localSheetId="0">#REF!</definedName>
    <definedName name="ria">#REF!</definedName>
    <definedName name="RL_1C" localSheetId="10">#REF!</definedName>
    <definedName name="RL_1C" localSheetId="7">#REF!</definedName>
    <definedName name="RL_1C" localSheetId="0">#REF!</definedName>
    <definedName name="RL_1C">#REF!</definedName>
    <definedName name="RL1C" localSheetId="0">#REF!</definedName>
    <definedName name="RL1C">#REF!</definedName>
    <definedName name="RMAN" localSheetId="0">#REF!</definedName>
    <definedName name="RMAN">#REF!</definedName>
    <definedName name="RMCGP" localSheetId="0">#REF!</definedName>
    <definedName name="RMCGP">#REF!</definedName>
    <definedName name="RMCGPMA" localSheetId="10">[13]ROSTO!#REF!</definedName>
    <definedName name="RMCGPMA" localSheetId="7">[13]ROSTO!#REF!</definedName>
    <definedName name="RMCGPMA" localSheetId="0">[13]ROSTO!#REF!</definedName>
    <definedName name="RMCGPMA">[13]ROSTO!#REF!</definedName>
    <definedName name="RMCGPTA" localSheetId="10">#REF!</definedName>
    <definedName name="RMCGPTA" localSheetId="7">#REF!</definedName>
    <definedName name="RMCGPTA" localSheetId="0">#REF!</definedName>
    <definedName name="RMCGPTA">#REF!</definedName>
    <definedName name="RMEC" localSheetId="0">#REF!</definedName>
    <definedName name="RMEC">#REF!</definedName>
    <definedName name="RMRB" localSheetId="0">#REF!</definedName>
    <definedName name="RMRB">#REF!</definedName>
    <definedName name="RMRBMA" localSheetId="10">[13]ROSTO!#REF!</definedName>
    <definedName name="RMRBMA" localSheetId="7">[13]ROSTO!#REF!</definedName>
    <definedName name="RMRBMA" localSheetId="0">[13]ROSTO!#REF!</definedName>
    <definedName name="RMRBMA">[13]ROSTO!#REF!</definedName>
    <definedName name="RMRBTA" localSheetId="10">#REF!</definedName>
    <definedName name="RMRBTA" localSheetId="7">#REF!</definedName>
    <definedName name="RMRBTA" localSheetId="0">#REF!</definedName>
    <definedName name="RMRBTA">#REF!</definedName>
    <definedName name="rod" localSheetId="10">#REF!</definedName>
    <definedName name="rod" localSheetId="7">#REF!</definedName>
    <definedName name="rod" localSheetId="0">#REF!</definedName>
    <definedName name="rod" localSheetId="1">#REF!</definedName>
    <definedName name="rod">#REF!</definedName>
    <definedName name="rodo" localSheetId="10">#REF!</definedName>
    <definedName name="rodo" localSheetId="7">#REF!</definedName>
    <definedName name="rodo" localSheetId="0">#REF!</definedName>
    <definedName name="rodo">#REF!</definedName>
    <definedName name="RODO1" localSheetId="10">#REF!</definedName>
    <definedName name="RODO1" localSheetId="7">#REF!</definedName>
    <definedName name="RODO1" localSheetId="0">#REF!</definedName>
    <definedName name="RODO1">#REF!</definedName>
    <definedName name="RODO2" localSheetId="0">#REF!</definedName>
    <definedName name="RODO2">#REF!</definedName>
    <definedName name="RODOA" localSheetId="0">#REF!</definedName>
    <definedName name="RODOA">#REF!</definedName>
    <definedName name="RODOA1" localSheetId="0">#REF!</definedName>
    <definedName name="RODOA1">#REF!</definedName>
    <definedName name="rodov" localSheetId="0">#REF!</definedName>
    <definedName name="rodov">#REF!</definedName>
    <definedName name="RODOVIA">[21]PT!$B$3</definedName>
    <definedName name="RODOVIA1">'[16]DADOS DE ENTRADA CONCORRÊNCIA'!$B$15</definedName>
    <definedName name="RODOVIA2">'[16]DADOS DE ENTRADA CONCORRÊNCIA'!$B$22</definedName>
    <definedName name="RP" localSheetId="10">#REF!</definedName>
    <definedName name="RP" localSheetId="7">#REF!</definedName>
    <definedName name="RP" localSheetId="0">#REF!</definedName>
    <definedName name="RP">#REF!</definedName>
    <definedName name="RR_1C" localSheetId="10">#REF!</definedName>
    <definedName name="RR_1C" localSheetId="7">#REF!</definedName>
    <definedName name="RR_1C" localSheetId="0">#REF!</definedName>
    <definedName name="RR_1C">#REF!</definedName>
    <definedName name="RR_2C" localSheetId="0">#REF!</definedName>
    <definedName name="RR_2C">#REF!</definedName>
    <definedName name="RR1C" localSheetId="0">#REF!</definedName>
    <definedName name="RR1C">#REF!</definedName>
    <definedName name="RR1CRSFRESA" localSheetId="0">#REF!</definedName>
    <definedName name="RR1CRSFRESA">#REF!</definedName>
    <definedName name="RR1CRSFRESAMA" localSheetId="10">[13]ROSTO!#REF!</definedName>
    <definedName name="RR1CRSFRESAMA" localSheetId="7">[13]ROSTO!#REF!</definedName>
    <definedName name="RR1CRSFRESAMA" localSheetId="0">[13]ROSTO!#REF!</definedName>
    <definedName name="RR1CRSFRESAMA">[13]ROSTO!#REF!</definedName>
    <definedName name="RR1CRSFRESATA" localSheetId="10">#REF!</definedName>
    <definedName name="RR1CRSFRESATA" localSheetId="7">#REF!</definedName>
    <definedName name="RR1CRSFRESATA" localSheetId="0">#REF!</definedName>
    <definedName name="RR1CRSFRESATA">#REF!</definedName>
    <definedName name="RR2C">[4]DADOS!$C$32</definedName>
    <definedName name="RRD" localSheetId="10">#REF!</definedName>
    <definedName name="RRD" localSheetId="7">#REF!</definedName>
    <definedName name="RRD" localSheetId="0">#REF!</definedName>
    <definedName name="RRD">#REF!</definedName>
    <definedName name="RRS" localSheetId="10">#REF!</definedName>
    <definedName name="RRS" localSheetId="7">#REF!</definedName>
    <definedName name="RRS" localSheetId="0">#REF!</definedName>
    <definedName name="RRS">#REF!</definedName>
    <definedName name="RRSMA" localSheetId="10">[13]ROSTO!#REF!</definedName>
    <definedName name="RRSMA" localSheetId="7">[13]ROSTO!#REF!</definedName>
    <definedName name="RRSMA" localSheetId="0">[13]ROSTO!#REF!</definedName>
    <definedName name="RRSMA">[13]ROSTO!#REF!</definedName>
    <definedName name="RRSTA" localSheetId="10">#REF!</definedName>
    <definedName name="RRSTA" localSheetId="7">#REF!</definedName>
    <definedName name="RRSTA" localSheetId="0">#REF!</definedName>
    <definedName name="RRSTA">#REF!</definedName>
    <definedName name="RSMA" localSheetId="10">[13]ROSTO!#REF!</definedName>
    <definedName name="RSMA" localSheetId="7">[13]ROSTO!#REF!</definedName>
    <definedName name="RSMA" localSheetId="0">[13]ROSTO!#REF!</definedName>
    <definedName name="RSMA">[13]ROSTO!#REF!</definedName>
    <definedName name="RUAS" localSheetId="10">#REF!</definedName>
    <definedName name="RUAS" localSheetId="7">#REF!</definedName>
    <definedName name="RUAS" localSheetId="0">#REF!</definedName>
    <definedName name="RUAS">#REF!</definedName>
    <definedName name="S" localSheetId="0">#REF!</definedName>
    <definedName name="S">#REF!</definedName>
    <definedName name="SALÁRIOMINIMO" localSheetId="0">#REF!</definedName>
    <definedName name="SALÁRIOMINIMO">#REF!</definedName>
    <definedName name="salete" localSheetId="10" hidden="1">{#N/A,#N/A,FALSE,"MO (2)"}</definedName>
    <definedName name="salete" localSheetId="7" hidden="1">{#N/A,#N/A,FALSE,"MO (2)"}</definedName>
    <definedName name="salete" localSheetId="1" hidden="1">{#N/A,#N/A,FALSE,"MO (2)"}</definedName>
    <definedName name="salete" hidden="1">{#N/A,#N/A,FALSE,"MO (2)"}</definedName>
    <definedName name="salete.com" localSheetId="10" hidden="1">{#N/A,#N/A,FALSE,"MO (2)"}</definedName>
    <definedName name="salete.com" localSheetId="7" hidden="1">{#N/A,#N/A,FALSE,"MO (2)"}</definedName>
    <definedName name="salete.com" localSheetId="1" hidden="1">{#N/A,#N/A,FALSE,"MO (2)"}</definedName>
    <definedName name="salete.com" hidden="1">{#N/A,#N/A,FALSE,"MO (2)"}</definedName>
    <definedName name="SASA" localSheetId="10" hidden="1">{#N/A,#N/A,FALSE,"MO (2)"}</definedName>
    <definedName name="SASA" localSheetId="7" hidden="1">{#N/A,#N/A,FALSE,"MO (2)"}</definedName>
    <definedName name="SASA" localSheetId="1" hidden="1">{#N/A,#N/A,FALSE,"MO (2)"}</definedName>
    <definedName name="SASA" hidden="1">{#N/A,#N/A,FALSE,"MO (2)"}</definedName>
    <definedName name="sasa.com" localSheetId="10" hidden="1">{#N/A,#N/A,FALSE,"MO (2)"}</definedName>
    <definedName name="sasa.com" localSheetId="7" hidden="1">{#N/A,#N/A,FALSE,"MO (2)"}</definedName>
    <definedName name="sasa.com" localSheetId="1" hidden="1">{#N/A,#N/A,FALSE,"MO (2)"}</definedName>
    <definedName name="sasa.com" hidden="1">{#N/A,#N/A,FALSE,"MO (2)"}</definedName>
    <definedName name="sasaasa" localSheetId="10" hidden="1">{#N/A,#N/A,FALSE,"MO (2)"}</definedName>
    <definedName name="sasaasa" localSheetId="7" hidden="1">{#N/A,#N/A,FALSE,"MO (2)"}</definedName>
    <definedName name="sasaasa" localSheetId="1" hidden="1">{#N/A,#N/A,FALSE,"MO (2)"}</definedName>
    <definedName name="sasaasa" hidden="1">{#N/A,#N/A,FALSE,"MO (2)"}</definedName>
    <definedName name="SB" localSheetId="10">#REF!</definedName>
    <definedName name="SB" localSheetId="7">#REF!</definedName>
    <definedName name="SB" localSheetId="0">#REF!</definedName>
    <definedName name="SB">#REF!</definedName>
    <definedName name="SBRP" localSheetId="10">#REF!</definedName>
    <definedName name="SBRP" localSheetId="7">#REF!</definedName>
    <definedName name="SBRP" localSheetId="0">#REF!</definedName>
    <definedName name="SBRP">#REF!</definedName>
    <definedName name="scon" localSheetId="0">#REF!</definedName>
    <definedName name="scon">#REF!</definedName>
    <definedName name="sdfg" localSheetId="0">#REF!</definedName>
    <definedName name="sdfg">#REF!</definedName>
    <definedName name="sdsdsds" localSheetId="10" hidden="1">{#N/A,#N/A,FALSE,"MO (2)"}</definedName>
    <definedName name="sdsdsds" localSheetId="7" hidden="1">{#N/A,#N/A,FALSE,"MO (2)"}</definedName>
    <definedName name="sdsdsds" localSheetId="1" hidden="1">{#N/A,#N/A,FALSE,"MO (2)"}</definedName>
    <definedName name="sdsdsds" hidden="1">{#N/A,#N/A,FALSE,"MO (2)"}</definedName>
    <definedName name="sdsdsdsx" localSheetId="10" hidden="1">{#N/A,#N/A,FALSE,"MO (2)"}</definedName>
    <definedName name="sdsdsdsx" localSheetId="7" hidden="1">{#N/A,#N/A,FALSE,"MO (2)"}</definedName>
    <definedName name="sdsdsdsx" localSheetId="1" hidden="1">{#N/A,#N/A,FALSE,"MO (2)"}</definedName>
    <definedName name="sdsdsdsx" hidden="1">{#N/A,#N/A,FALSE,"MO (2)"}</definedName>
    <definedName name="SEG">[31]DG!$B$13</definedName>
    <definedName name="segm">[33]dados!$B$5</definedName>
    <definedName name="segment" localSheetId="10">#REF!</definedName>
    <definedName name="segment" localSheetId="7">#REF!</definedName>
    <definedName name="segment" localSheetId="0">#REF!</definedName>
    <definedName name="segment" localSheetId="1">#REF!</definedName>
    <definedName name="segment">#REF!</definedName>
    <definedName name="SEGMENTO">'[16]DADOS DE ENTRADA CONCORRÊNCIA'!$B$19</definedName>
    <definedName name="SELO" localSheetId="10">'[23]QUADRO 04 - PLANILHAS PREÇOS'!#REF!</definedName>
    <definedName name="SELO" localSheetId="7">'[23]QUADRO 04 - PLANILHAS PREÇOS'!#REF!</definedName>
    <definedName name="SELO" localSheetId="0">'[23]QUADRO 04 - PLANILHAS PREÇOS'!#REF!</definedName>
    <definedName name="SELO">'[23]QUADRO 04 - PLANILHAS PREÇOS'!#REF!</definedName>
    <definedName name="SELOA" localSheetId="10">'[23]QUADRO 04 - PLANILHAS PREÇOS'!#REF!</definedName>
    <definedName name="SELOA" localSheetId="7">'[23]QUADRO 04 - PLANILHAS PREÇOS'!#REF!</definedName>
    <definedName name="SELOA" localSheetId="0">'[23]QUADRO 04 - PLANILHAS PREÇOS'!#REF!</definedName>
    <definedName name="SELOA">'[23]QUADRO 04 - PLANILHAS PREÇOS'!#REF!</definedName>
    <definedName name="sencount" hidden="1">1</definedName>
    <definedName name="SERV" localSheetId="10">[12]COMPOS1!#REF!</definedName>
    <definedName name="SERV" localSheetId="7">[12]COMPOS1!#REF!</definedName>
    <definedName name="SERV" localSheetId="0">[12]COMPOS1!#REF!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10">#REF!</definedName>
    <definedName name="sicro" localSheetId="7">#REF!</definedName>
    <definedName name="sicro" localSheetId="0">#REF!</definedName>
    <definedName name="sicro">#REF!</definedName>
    <definedName name="SINALI" localSheetId="10">'[37]RESUMO-DVOP_JBS'!#REF!</definedName>
    <definedName name="SINALI" localSheetId="7">'[37]RESUMO-DVOP_JBS'!#REF!</definedName>
    <definedName name="SINALI" localSheetId="0">'[37]RESUMO-DVOP_JBS'!#REF!</definedName>
    <definedName name="SINALI">'[37]RESUMO-DVOP_JBS'!#REF!</definedName>
    <definedName name="SINAPI" localSheetId="10">#REF!</definedName>
    <definedName name="SINAPI" localSheetId="7">#REF!</definedName>
    <definedName name="SINAPI" localSheetId="0">#REF!</definedName>
    <definedName name="SINAPI">#REF!</definedName>
    <definedName name="SJ" localSheetId="0">#REF!</definedName>
    <definedName name="SJ">#REF!</definedName>
    <definedName name="SM" localSheetId="0">#REF!</definedName>
    <definedName name="SM">#REF!</definedName>
    <definedName name="Sorriso" localSheetId="0">#REF!</definedName>
    <definedName name="Sorriso">#REF!</definedName>
    <definedName name="SS" localSheetId="10" hidden="1">{#N/A,#N/A,FALSE,"MO (2)"}</definedName>
    <definedName name="SS" localSheetId="7" hidden="1">{#N/A,#N/A,FALSE,"MO (2)"}</definedName>
    <definedName name="SS" localSheetId="1" hidden="1">{#N/A,#N/A,FALSE,"MO (2)"}</definedName>
    <definedName name="SS" hidden="1">{#N/A,#N/A,FALSE,"MO (2)"}</definedName>
    <definedName name="SSS" localSheetId="10" hidden="1">{#N/A,#N/A,FALSE,"MO (2)"}</definedName>
    <definedName name="SSS" localSheetId="7" hidden="1">{#N/A,#N/A,FALSE,"MO (2)"}</definedName>
    <definedName name="SSS" localSheetId="1" hidden="1">{#N/A,#N/A,FALSE,"MO (2)"}</definedName>
    <definedName name="SSS" hidden="1">{#N/A,#N/A,FALSE,"MO (2)"}</definedName>
    <definedName name="ssssss" localSheetId="10" hidden="1">{#N/A,#N/A,FALSE,"MO (2)"}</definedName>
    <definedName name="ssssss" localSheetId="7" hidden="1">{#N/A,#N/A,FALSE,"MO (2)"}</definedName>
    <definedName name="ssssss" localSheetId="1" hidden="1">{#N/A,#N/A,FALSE,"MO (2)"}</definedName>
    <definedName name="ssssss" hidden="1">{#N/A,#N/A,FALSE,"MO (2)"}</definedName>
    <definedName name="SUBT">[13]DG!$B$12</definedName>
    <definedName name="subtrec" localSheetId="10">#REF!</definedName>
    <definedName name="subtrec" localSheetId="7">#REF!</definedName>
    <definedName name="subtrec" localSheetId="0">#REF!</definedName>
    <definedName name="subtrec" localSheetId="1">#REF!</definedName>
    <definedName name="subtrec">#REF!</definedName>
    <definedName name="subtrech" localSheetId="10">#REF!</definedName>
    <definedName name="subtrech" localSheetId="7">#REF!</definedName>
    <definedName name="subtrech" localSheetId="0">#REF!</definedName>
    <definedName name="subtrech">#REF!</definedName>
    <definedName name="SUBTRECHO">[21]PT!$B$5</definedName>
    <definedName name="t" localSheetId="10">#REF!</definedName>
    <definedName name="t" localSheetId="7">#REF!</definedName>
    <definedName name="t" localSheetId="0">#REF!</definedName>
    <definedName name="t">#REF!</definedName>
    <definedName name="T.000" localSheetId="0">#REF!</definedName>
    <definedName name="T.000">#REF!</definedName>
    <definedName name="T.301" localSheetId="0">#REF!</definedName>
    <definedName name="T.301">#REF!</definedName>
    <definedName name="T.302" localSheetId="0">#REF!</definedName>
    <definedName name="T.302">#REF!</definedName>
    <definedName name="T.303" localSheetId="0">#REF!</definedName>
    <definedName name="T.303">#REF!</definedName>
    <definedName name="T.311" localSheetId="0">#REF!</definedName>
    <definedName name="T.311">#REF!</definedName>
    <definedName name="T.312" localSheetId="0">#REF!</definedName>
    <definedName name="T.312">#REF!</definedName>
    <definedName name="T.313" localSheetId="0">#REF!</definedName>
    <definedName name="T.313">#REF!</definedName>
    <definedName name="T.314" localSheetId="0">#REF!</definedName>
    <definedName name="T.314">#REF!</definedName>
    <definedName name="T.315" localSheetId="10">'[14]M.O.'!#REF!</definedName>
    <definedName name="T.315" localSheetId="7">'[14]M.O.'!#REF!</definedName>
    <definedName name="T.315" localSheetId="0">'[14]M.O.'!#REF!</definedName>
    <definedName name="T.315">'[14]M.O.'!#REF!</definedName>
    <definedName name="T.401" localSheetId="10">#REF!</definedName>
    <definedName name="T.401" localSheetId="7">#REF!</definedName>
    <definedName name="T.401" localSheetId="0">#REF!</definedName>
    <definedName name="T.401">#REF!</definedName>
    <definedName name="T.501" localSheetId="0">#REF!</definedName>
    <definedName name="T.501">#REF!</definedName>
    <definedName name="T.511" localSheetId="0">#REF!</definedName>
    <definedName name="T.511">#REF!</definedName>
    <definedName name="T.512" localSheetId="0">#REF!</definedName>
    <definedName name="T.512">#REF!</definedName>
    <definedName name="T.601" localSheetId="0">#REF!</definedName>
    <definedName name="T.601">#REF!</definedName>
    <definedName name="T.602" localSheetId="0">#REF!</definedName>
    <definedName name="T.602">#REF!</definedName>
    <definedName name="T.603" localSheetId="0">#REF!</definedName>
    <definedName name="T.603">#REF!</definedName>
    <definedName name="T.604" localSheetId="0">#REF!</definedName>
    <definedName name="T.604">#REF!</definedName>
    <definedName name="T.605" localSheetId="0">#REF!</definedName>
    <definedName name="T.605">#REF!</definedName>
    <definedName name="T.606" localSheetId="0">#REF!</definedName>
    <definedName name="T.606">#REF!</definedName>
    <definedName name="T.607" localSheetId="0">#REF!</definedName>
    <definedName name="T.607">#REF!</definedName>
    <definedName name="T.608" localSheetId="0">#REF!</definedName>
    <definedName name="T.608">#REF!</definedName>
    <definedName name="T.609" localSheetId="0">#REF!</definedName>
    <definedName name="T.609">#REF!</definedName>
    <definedName name="T.610" localSheetId="0">#REF!</definedName>
    <definedName name="T.610">#REF!</definedName>
    <definedName name="T.701" localSheetId="0">#REF!</definedName>
    <definedName name="T.701">#REF!</definedName>
    <definedName name="T.702" localSheetId="0">#REF!</definedName>
    <definedName name="T.702">#REF!</definedName>
    <definedName name="T.801" localSheetId="0">#REF!</definedName>
    <definedName name="T.801">#REF!</definedName>
    <definedName name="tabela" localSheetId="0">#REF!</definedName>
    <definedName name="tabela">#REF!</definedName>
    <definedName name="TABMAT" localSheetId="0">#REF!</definedName>
    <definedName name="TABMAT">#REF!</definedName>
    <definedName name="tabserv" localSheetId="0">#REF!</definedName>
    <definedName name="tabserv">#REF!</definedName>
    <definedName name="TABUA">[4]DADOS!$C$20</definedName>
    <definedName name="TB" localSheetId="10">#REF!</definedName>
    <definedName name="TB" localSheetId="7">#REF!</definedName>
    <definedName name="TB" localSheetId="0">#REF!</definedName>
    <definedName name="TB">#REF!</definedName>
    <definedName name="TCAP20RP" localSheetId="0">#REF!</definedName>
    <definedName name="TCAP20RP">#REF!</definedName>
    <definedName name="TCAP20RPMA" localSheetId="10">[13]ROSTO!#REF!</definedName>
    <definedName name="TCAP20RPMA" localSheetId="7">[13]ROSTO!#REF!</definedName>
    <definedName name="TCAP20RPMA" localSheetId="0">[13]ROSTO!#REF!</definedName>
    <definedName name="TCAP20RPMA">[13]ROSTO!#REF!</definedName>
    <definedName name="TCAP20RPTA" localSheetId="10">#REF!</definedName>
    <definedName name="TCAP20RPTA" localSheetId="7">#REF!</definedName>
    <definedName name="TCAP20RPTA" localSheetId="0">#REF!</definedName>
    <definedName name="TCAP20RPTA">#REF!</definedName>
    <definedName name="TCAPPA" localSheetId="0">#REF!</definedName>
    <definedName name="TCAPPA">#REF!</definedName>
    <definedName name="TCAPPAMA" localSheetId="10">[13]ROSTO!#REF!</definedName>
    <definedName name="TCAPPAMA" localSheetId="7">[13]ROSTO!#REF!</definedName>
    <definedName name="TCAPPAMA" localSheetId="0">[13]ROSTO!#REF!</definedName>
    <definedName name="TCAPPAMA">[13]ROSTO!#REF!</definedName>
    <definedName name="TCAPPATA" localSheetId="10">#REF!</definedName>
    <definedName name="TCAPPATA" localSheetId="7">#REF!</definedName>
    <definedName name="TCAPPATA" localSheetId="0">#REF!</definedName>
    <definedName name="TCAPPATA">#REF!</definedName>
    <definedName name="TCAPRS" localSheetId="0">#REF!</definedName>
    <definedName name="TCAPRS">#REF!</definedName>
    <definedName name="TCAPRSMA" localSheetId="10">[13]ROSTO!#REF!</definedName>
    <definedName name="TCAPRSMA" localSheetId="7">[13]ROSTO!#REF!</definedName>
    <definedName name="TCAPRSMA" localSheetId="0">[13]ROSTO!#REF!</definedName>
    <definedName name="TCAPRSMA">[13]ROSTO!#REF!</definedName>
    <definedName name="TCAPRSTA" localSheetId="10">#REF!</definedName>
    <definedName name="TCAPRSTA" localSheetId="7">#REF!</definedName>
    <definedName name="TCAPRSTA" localSheetId="0">#REF!</definedName>
    <definedName name="TCAPRSTA">#REF!</definedName>
    <definedName name="TCC4T" localSheetId="10">#REF!</definedName>
    <definedName name="TCC4T" localSheetId="7">#REF!</definedName>
    <definedName name="TCC4T" localSheetId="0">#REF!</definedName>
    <definedName name="TCC4T">#REF!</definedName>
    <definedName name="TCM30RP" localSheetId="0">#REF!</definedName>
    <definedName name="TCM30RP">#REF!</definedName>
    <definedName name="TCM30RPMA" localSheetId="10">[13]ROSTO!#REF!</definedName>
    <definedName name="TCM30RPMA" localSheetId="7">[13]ROSTO!#REF!</definedName>
    <definedName name="TCM30RPMA" localSheetId="0">[13]ROSTO!#REF!</definedName>
    <definedName name="TCM30RPMA">[13]ROSTO!#REF!</definedName>
    <definedName name="TCM30RPTA" localSheetId="10">#REF!</definedName>
    <definedName name="TCM30RPTA" localSheetId="7">#REF!</definedName>
    <definedName name="TCM30RPTA" localSheetId="0">#REF!</definedName>
    <definedName name="TCM30RPTA">#REF!</definedName>
    <definedName name="TEA" localSheetId="10">#REF!</definedName>
    <definedName name="TEA" localSheetId="7">#REF!</definedName>
    <definedName name="TEA" localSheetId="0">#REF!</definedName>
    <definedName name="TEA">#REF!</definedName>
    <definedName name="TEMUL_ASF" localSheetId="0">#REF!</definedName>
    <definedName name="TEMUL_ASF">#REF!</definedName>
    <definedName name="TEMUL_ASF_MA" localSheetId="10">[13]ROSTO!#REF!</definedName>
    <definedName name="TEMUL_ASF_MA" localSheetId="7">[13]ROSTO!#REF!</definedName>
    <definedName name="TEMUL_ASF_MA" localSheetId="0">[13]ROSTO!#REF!</definedName>
    <definedName name="TEMUL_ASF_MA">[13]ROSTO!#REF!</definedName>
    <definedName name="TEMUL_ASF_TA" localSheetId="10">#REF!</definedName>
    <definedName name="TEMUL_ASF_TA" localSheetId="7">#REF!</definedName>
    <definedName name="TEMUL_ASF_TA" localSheetId="0">#REF!</definedName>
    <definedName name="TEMUL_ASF_TA">#REF!</definedName>
    <definedName name="TEOR">'[38]QUADROS 1 2 3 4 6 7 8'!$J$56</definedName>
    <definedName name="teor2">[38]Cálculo!$D$6</definedName>
    <definedName name="TEP" localSheetId="10">#REF!</definedName>
    <definedName name="TEP" localSheetId="7">#REF!</definedName>
    <definedName name="TEP" localSheetId="0">#REF!</definedName>
    <definedName name="TEP">#REF!</definedName>
    <definedName name="TEPMA" localSheetId="10">[13]ROSTO!#REF!</definedName>
    <definedName name="TEPMA" localSheetId="7">[13]ROSTO!#REF!</definedName>
    <definedName name="TEPMA" localSheetId="0">[13]ROSTO!#REF!</definedName>
    <definedName name="TEPMA">[13]ROSTO!#REF!</definedName>
    <definedName name="TEPTA" localSheetId="10">#REF!</definedName>
    <definedName name="TEPTA" localSheetId="7">#REF!</definedName>
    <definedName name="TEPTA" localSheetId="0">#REF!</definedName>
    <definedName name="TEPTA">#REF!</definedName>
    <definedName name="TERRA" localSheetId="10">#REF!</definedName>
    <definedName name="TERRA" localSheetId="7">#REF!</definedName>
    <definedName name="TERRA" localSheetId="0">#REF!</definedName>
    <definedName name="TERRA">#REF!</definedName>
    <definedName name="Terra2" localSheetId="0">#REF!</definedName>
    <definedName name="Terra2">#REF!</definedName>
    <definedName name="teste" localSheetId="0">#REF!</definedName>
    <definedName name="teste">#REF!</definedName>
    <definedName name="teste2" localSheetId="0">#REF!</definedName>
    <definedName name="teste2">#REF!</definedName>
    <definedName name="tmat" localSheetId="10">[39]PLANILHA!#REF!</definedName>
    <definedName name="tmat" localSheetId="7">[39]PLANILHA!#REF!</definedName>
    <definedName name="tmat" localSheetId="0">[39]PLANILHA!#REF!</definedName>
    <definedName name="tmat">[39]PLANILHA!#REF!</definedName>
    <definedName name="TOTAL" localSheetId="10">#REF!</definedName>
    <definedName name="TOTAL" localSheetId="7">#REF!</definedName>
    <definedName name="TOTAL" localSheetId="0">#REF!</definedName>
    <definedName name="TOTAL">#REF!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1A" localSheetId="0">#REF!</definedName>
    <definedName name="TOTAL1A">#REF!</definedName>
    <definedName name="TOTAL1C" localSheetId="0">#REF!</definedName>
    <definedName name="TOTAL1C">#REF!</definedName>
    <definedName name="TOTAL2" localSheetId="0">#REF!</definedName>
    <definedName name="TOTAL2">#REF!</definedName>
    <definedName name="TOTAL2A" localSheetId="0">#REF!</definedName>
    <definedName name="TOTAL2A">#REF!</definedName>
    <definedName name="TOTAL3" localSheetId="0">#REF!</definedName>
    <definedName name="TOTAL3">#REF!</definedName>
    <definedName name="TOTAL3A" localSheetId="0">#REF!</definedName>
    <definedName name="TOTAL3A">#REF!</definedName>
    <definedName name="TOTAL4" localSheetId="0">#REF!</definedName>
    <definedName name="TOTAL4">#REF!</definedName>
    <definedName name="TOTAL4A" localSheetId="0">#REF!</definedName>
    <definedName name="TOTAL4A">#REF!</definedName>
    <definedName name="TOTAL5" localSheetId="0">#REF!</definedName>
    <definedName name="TOTAL5">#REF!</definedName>
    <definedName name="TOTAL5A" localSheetId="0">#REF!</definedName>
    <definedName name="TOTAL5A">#REF!</definedName>
    <definedName name="TOTAL6" localSheetId="0">#REF!</definedName>
    <definedName name="TOTAL6">#REF!</definedName>
    <definedName name="TOTAL6A" localSheetId="0">#REF!</definedName>
    <definedName name="TOTAL6A">#REF!</definedName>
    <definedName name="TOTAL7" localSheetId="0">#REF!</definedName>
    <definedName name="TOTAL7">#REF!</definedName>
    <definedName name="TOTAL7A" localSheetId="0">#REF!</definedName>
    <definedName name="TOTAL7A">#REF!</definedName>
    <definedName name="TOTAL7B" localSheetId="0">#REF!</definedName>
    <definedName name="TOTAL7B">#REF!</definedName>
    <definedName name="TOTAL7C" localSheetId="0">#REF!</definedName>
    <definedName name="TOTAL7C">#REF!</definedName>
    <definedName name="TOTAL7D" localSheetId="0">#REF!</definedName>
    <definedName name="TOTAL7D">#REF!</definedName>
    <definedName name="TOTAL7E" localSheetId="0">#REF!</definedName>
    <definedName name="TOTAL7E">#REF!</definedName>
    <definedName name="TOTAL7F" localSheetId="0">#REF!</definedName>
    <definedName name="TOTAL7F">#REF!</definedName>
    <definedName name="TOTAL7G" localSheetId="0">#REF!</definedName>
    <definedName name="TOTAL7G">#REF!</definedName>
    <definedName name="TOTAL7H" localSheetId="0">#REF!</definedName>
    <definedName name="TOTAL7H">#REF!</definedName>
    <definedName name="TOTAL7I" localSheetId="0">#REF!</definedName>
    <definedName name="TOTAL7I">#REF!</definedName>
    <definedName name="TOTAL7J" localSheetId="0">#REF!</definedName>
    <definedName name="TOTAL7J">#REF!</definedName>
    <definedName name="TOTAL7K" localSheetId="0">#REF!</definedName>
    <definedName name="TOTAL7K">#REF!</definedName>
    <definedName name="TOTAL7L" localSheetId="0">#REF!</definedName>
    <definedName name="TOTAL7L">#REF!</definedName>
    <definedName name="TOTAL7O" localSheetId="0">#REF!</definedName>
    <definedName name="TOTAL7O">#REF!</definedName>
    <definedName name="TOTAL7P" localSheetId="0">#REF!</definedName>
    <definedName name="TOTAL7P">#REF!</definedName>
    <definedName name="TOTAL7Q" localSheetId="0">#REF!</definedName>
    <definedName name="TOTAL7Q">#REF!</definedName>
    <definedName name="TOTAL7R" localSheetId="0">#REF!</definedName>
    <definedName name="TOTAL7R">#REF!</definedName>
    <definedName name="TOTAL8" localSheetId="0">#REF!</definedName>
    <definedName name="TOTAL8">#REF!</definedName>
    <definedName name="TOTAL8A" localSheetId="0">#REF!</definedName>
    <definedName name="TOTAL8A">#REF!</definedName>
    <definedName name="TOTAL8B" localSheetId="0">#REF!</definedName>
    <definedName name="TOTAL8B">#REF!</definedName>
    <definedName name="TOTAL8C" localSheetId="0">#REF!</definedName>
    <definedName name="TOTAL8C">#REF!</definedName>
    <definedName name="TOTAL8D" localSheetId="0">#REF!</definedName>
    <definedName name="TOTAL8D">#REF!</definedName>
    <definedName name="TOTAL8E" localSheetId="0">#REF!</definedName>
    <definedName name="TOTAL8E">#REF!</definedName>
    <definedName name="TOTAL8F" localSheetId="0">#REF!</definedName>
    <definedName name="TOTAL8F">#REF!</definedName>
    <definedName name="TOTAL8G" localSheetId="0">#REF!</definedName>
    <definedName name="TOTAL8G">#REF!</definedName>
    <definedName name="TOTAL8H" localSheetId="0">#REF!</definedName>
    <definedName name="TOTAL8H">#REF!</definedName>
    <definedName name="TOTAL8I" localSheetId="0">#REF!</definedName>
    <definedName name="TOTAL8I">#REF!</definedName>
    <definedName name="TOTAL8J" localSheetId="0">#REF!</definedName>
    <definedName name="TOTAL8J">#REF!</definedName>
    <definedName name="TOTAL8K" localSheetId="0">#REF!</definedName>
    <definedName name="TOTAL8K">#REF!</definedName>
    <definedName name="TOTAL8L" localSheetId="0">#REF!</definedName>
    <definedName name="TOTAL8L">#REF!</definedName>
    <definedName name="TOTAL8O" localSheetId="0">#REF!</definedName>
    <definedName name="TOTAL8O">#REF!</definedName>
    <definedName name="TOTAL8P" localSheetId="0">#REF!</definedName>
    <definedName name="TOTAL8P">#REF!</definedName>
    <definedName name="TOTAL8Q" localSheetId="0">#REF!</definedName>
    <definedName name="TOTAL8Q">#REF!</definedName>
    <definedName name="TOTAL8R" localSheetId="0">#REF!</definedName>
    <definedName name="TOTAL8R">#REF!</definedName>
    <definedName name="TOTAL9" localSheetId="0">#REF!</definedName>
    <definedName name="TOTAL9">#REF!</definedName>
    <definedName name="TOTALA" localSheetId="10">'[40]PLANILHA ATUALIZADA'!#REF!</definedName>
    <definedName name="TOTALA" localSheetId="7">'[40]PLANILHA ATUALIZADA'!#REF!</definedName>
    <definedName name="TOTALA" localSheetId="0">'[40]PLANILHA ATUALIZADA'!#REF!</definedName>
    <definedName name="TOTALA">'[40]PLANILHA ATUALIZADA'!#REF!</definedName>
    <definedName name="TOTALB" localSheetId="10">'[40]PLANILHA ATUALIZADA'!#REF!</definedName>
    <definedName name="TOTALB" localSheetId="7">'[40]PLANILHA ATUALIZADA'!#REF!</definedName>
    <definedName name="TOTALB" localSheetId="0">'[40]PLANILHA ATUALIZADA'!#REF!</definedName>
    <definedName name="TOTALB">'[40]PLANILHA ATUALIZADA'!#REF!</definedName>
    <definedName name="TOTALC" localSheetId="0">'[40]PLANILHA ATUALIZADA'!#REF!</definedName>
    <definedName name="TOTALC">'[40]PLANILHA ATUALIZADA'!#REF!</definedName>
    <definedName name="TOTALD" localSheetId="0">'[40]PLANILHA ATUALIZADA'!#REF!</definedName>
    <definedName name="TOTALD">'[40]PLANILHA ATUALIZADA'!#REF!</definedName>
    <definedName name="TOTALE" localSheetId="0">'[40]PLANILHA ATUALIZADA'!#REF!</definedName>
    <definedName name="TOTALE">'[40]PLANILHA ATUALIZADA'!#REF!</definedName>
    <definedName name="TOTALF" localSheetId="0">'[40]PLANILHA ATUALIZADA'!#REF!</definedName>
    <definedName name="TOTALF">'[40]PLANILHA ATUALIZADA'!#REF!</definedName>
    <definedName name="TOTALG" localSheetId="0">'[40]PLANILHA ATUALIZADA'!#REF!</definedName>
    <definedName name="TOTALG">'[40]PLANILHA ATUALIZADA'!#REF!</definedName>
    <definedName name="TOTALH" localSheetId="0">'[40]PLANILHA ATUALIZADA'!#REF!</definedName>
    <definedName name="TOTALH">'[40]PLANILHA ATUALIZADA'!#REF!</definedName>
    <definedName name="TOTALI" localSheetId="0">'[40]PLANILHA ATUALIZADA'!#REF!</definedName>
    <definedName name="TOTALI">'[40]PLANILHA ATUALIZADA'!#REF!</definedName>
    <definedName name="TOTALJ" localSheetId="0">'[40]PLANILHA ATUALIZADA'!#REF!</definedName>
    <definedName name="TOTALJ">'[40]PLANILHA ATUALIZADA'!#REF!</definedName>
    <definedName name="TOTALK" localSheetId="0">'[40]PLANILHA ATUALIZADA'!#REF!</definedName>
    <definedName name="TOTALK">'[40]PLANILHA ATUALIZADA'!#REF!</definedName>
    <definedName name="TOTALL" localSheetId="0">'[40]PLANILHA ATUALIZADA'!#REF!</definedName>
    <definedName name="TOTALL">'[40]PLANILHA ATUALIZADA'!#REF!</definedName>
    <definedName name="TOTALO" localSheetId="0">'[40]PLANILHA ATUALIZADA'!#REF!</definedName>
    <definedName name="TOTALO">'[40]PLANILHA ATUALIZADA'!#REF!</definedName>
    <definedName name="TOTALP" localSheetId="0">'[40]PLANILHA ATUALIZADA'!#REF!</definedName>
    <definedName name="TOTALP">'[40]PLANILHA ATUALIZADA'!#REF!</definedName>
    <definedName name="TOTALQ" localSheetId="0">'[40]PLANILHA ATUALIZADA'!#REF!</definedName>
    <definedName name="TOTALQ">'[40]PLANILHA ATUALIZADA'!#REF!</definedName>
    <definedName name="TRABALHO">[21]PT!$H$9:$H$54</definedName>
    <definedName name="transporte" localSheetId="10">#REF!</definedName>
    <definedName name="transporte" localSheetId="7">#REF!</definedName>
    <definedName name="transporte" localSheetId="0">#REF!</definedName>
    <definedName name="transporte">#REF!</definedName>
    <definedName name="TRB" localSheetId="0">#REF!</definedName>
    <definedName name="TRB">#REF!</definedName>
    <definedName name="TRBMA" localSheetId="10">[13]ROSTO!#REF!</definedName>
    <definedName name="TRBMA" localSheetId="7">[13]ROSTO!#REF!</definedName>
    <definedName name="TRBMA" localSheetId="0">[13]ROSTO!#REF!</definedName>
    <definedName name="TRBMA">[13]ROSTO!#REF!</definedName>
    <definedName name="TRBTA" localSheetId="10">#REF!</definedName>
    <definedName name="TRBTA" localSheetId="7">#REF!</definedName>
    <definedName name="TRBTA" localSheetId="0">#REF!</definedName>
    <definedName name="TRBTA">#REF!</definedName>
    <definedName name="trec" localSheetId="10">#REF!</definedName>
    <definedName name="trec" localSheetId="7">#REF!</definedName>
    <definedName name="trec" localSheetId="0">#REF!</definedName>
    <definedName name="trec" localSheetId="1">#REF!</definedName>
    <definedName name="trec">#REF!</definedName>
    <definedName name="trech" localSheetId="10">#REF!</definedName>
    <definedName name="trech" localSheetId="7">#REF!</definedName>
    <definedName name="trech" localSheetId="0">#REF!</definedName>
    <definedName name="trech">#REF!</definedName>
    <definedName name="TRECHO">'[16]DADOS DE ENTRADA CONCORRÊNCIA'!$B$16</definedName>
    <definedName name="TRECHO1">'[16]DADOS DE ENTRADA CONCORRÊNCIA'!$B$23</definedName>
    <definedName name="TRECHOA" localSheetId="10">#REF!</definedName>
    <definedName name="TRECHOA" localSheetId="7">#REF!</definedName>
    <definedName name="TRECHOA" localSheetId="0">#REF!</definedName>
    <definedName name="TRECHOA" localSheetId="1">#REF!</definedName>
    <definedName name="TRECHOA">#REF!</definedName>
    <definedName name="TRL1C" localSheetId="10">#REF!</definedName>
    <definedName name="TRL1C" localSheetId="7">#REF!</definedName>
    <definedName name="TRL1C" localSheetId="0">#REF!</definedName>
    <definedName name="TRL1C">#REF!</definedName>
    <definedName name="TRL1CMA" localSheetId="10">[13]ROSTO!#REF!</definedName>
    <definedName name="TRL1CMA" localSheetId="7">[13]ROSTO!#REF!</definedName>
    <definedName name="TRL1CMA" localSheetId="0">[13]ROSTO!#REF!</definedName>
    <definedName name="TRL1CMA">[13]ROSTO!#REF!</definedName>
    <definedName name="TRL1CTA" localSheetId="10">#REF!</definedName>
    <definedName name="TRL1CTA" localSheetId="7">#REF!</definedName>
    <definedName name="TRL1CTA" localSheetId="0">#REF!</definedName>
    <definedName name="TRL1CTA">#REF!</definedName>
    <definedName name="TRR1CPA" localSheetId="0">#REF!</definedName>
    <definedName name="TRR1CPA">#REF!</definedName>
    <definedName name="TRR1CPAMA" localSheetId="10">[13]ROSTO!#REF!</definedName>
    <definedName name="TRR1CPAMA" localSheetId="7">[13]ROSTO!#REF!</definedName>
    <definedName name="TRR1CPAMA" localSheetId="0">[13]ROSTO!#REF!</definedName>
    <definedName name="TRR1CPAMA">[13]ROSTO!#REF!</definedName>
    <definedName name="TRR1CPATA" localSheetId="10">#REF!</definedName>
    <definedName name="TRR1CPATA" localSheetId="7">#REF!</definedName>
    <definedName name="TRR1CPATA" localSheetId="0">#REF!</definedName>
    <definedName name="TRR1CPATA">#REF!</definedName>
    <definedName name="TRR1CRS" localSheetId="0">#REF!</definedName>
    <definedName name="TRR1CRS">#REF!</definedName>
    <definedName name="TRR1CRSFRESA" localSheetId="0">#REF!</definedName>
    <definedName name="TRR1CRSFRESA">#REF!</definedName>
    <definedName name="TRR1CRSFRESAMA" localSheetId="10">[13]ROSTO!#REF!</definedName>
    <definedName name="TRR1CRSFRESAMA" localSheetId="7">[13]ROSTO!#REF!</definedName>
    <definedName name="TRR1CRSFRESAMA" localSheetId="0">[13]ROSTO!#REF!</definedName>
    <definedName name="TRR1CRSFRESAMA">[13]ROSTO!#REF!</definedName>
    <definedName name="TRR1CRSFRESATA" localSheetId="10">#REF!</definedName>
    <definedName name="TRR1CRSFRESATA" localSheetId="7">#REF!</definedName>
    <definedName name="TRR1CRSFRESATA" localSheetId="0">#REF!</definedName>
    <definedName name="TRR1CRSFRESATA">#REF!</definedName>
    <definedName name="TRR1CRSMA" localSheetId="10">[13]ROSTO!#REF!</definedName>
    <definedName name="TRR1CRSMA" localSheetId="7">[13]ROSTO!#REF!</definedName>
    <definedName name="TRR1CRSMA" localSheetId="0">[13]ROSTO!#REF!</definedName>
    <definedName name="TRR1CRSMA">[13]ROSTO!#REF!</definedName>
    <definedName name="TRR1CRSTA" localSheetId="10">#REF!</definedName>
    <definedName name="TRR1CRSTA" localSheetId="7">#REF!</definedName>
    <definedName name="TRR1CRSTA" localSheetId="0">#REF!</definedName>
    <definedName name="TRR1CRSTA">#REF!</definedName>
    <definedName name="ts" localSheetId="10">[39]PLANILHA!#REF!</definedName>
    <definedName name="ts" localSheetId="7">[39]PLANILHA!#REF!</definedName>
    <definedName name="ts" localSheetId="0">[39]PLANILHA!#REF!</definedName>
    <definedName name="ts">[39]PLANILHA!#REF!</definedName>
    <definedName name="TSD" localSheetId="10">[20]PATO!#REF!</definedName>
    <definedName name="TSD" localSheetId="7">[20]PATO!#REF!</definedName>
    <definedName name="TSD" localSheetId="0">[20]PATO!#REF!</definedName>
    <definedName name="TSD">[20]PATO!#REF!</definedName>
    <definedName name="tssd" localSheetId="0">[2]COMPOS1!#REF!</definedName>
    <definedName name="tssd">[2]COMPOS1!#REF!</definedName>
    <definedName name="TT">[3]MARSHALL!$H$14:$J$31</definedName>
    <definedName name="ttra" localSheetId="10">[39]PLANILHA!#REF!</definedName>
    <definedName name="ttra" localSheetId="7">[39]PLANILHA!#REF!</definedName>
    <definedName name="ttra" localSheetId="0">[39]PLANILHA!#REF!</definedName>
    <definedName name="ttra">[39]PLANILHA!#REF!</definedName>
    <definedName name="tttt" localSheetId="10" hidden="1">{#N/A,#N/A,FALSE,"MO (2)"}</definedName>
    <definedName name="tttt" localSheetId="7" hidden="1">{#N/A,#N/A,FALSE,"MO (2)"}</definedName>
    <definedName name="tttt" localSheetId="1" hidden="1">{#N/A,#N/A,FALSE,"MO (2)"}</definedName>
    <definedName name="tttt" hidden="1">{#N/A,#N/A,FALSE,"MO (2)"}</definedName>
    <definedName name="TUBO" localSheetId="10">#REF!</definedName>
    <definedName name="TUBO" localSheetId="7">#REF!</definedName>
    <definedName name="TUBO" localSheetId="0">#REF!</definedName>
    <definedName name="TUBO">#REF!</definedName>
    <definedName name="TUBOA" localSheetId="10">#REF!</definedName>
    <definedName name="TUBOA" localSheetId="7">#REF!</definedName>
    <definedName name="TUBOA" localSheetId="0">#REF!</definedName>
    <definedName name="TUBOA">#REF!</definedName>
    <definedName name="TUNNELLINER">'[16]QUADRO 08 - COMPOSIÇÕES'!$H$569</definedName>
    <definedName name="U" localSheetId="10">'[22]CR LOTE 02'!#REF!</definedName>
    <definedName name="U" localSheetId="7">'[22]CR LOTE 02'!#REF!</definedName>
    <definedName name="U" localSheetId="0">'[22]CR LOTE 02'!#REF!</definedName>
    <definedName name="U">'[22]CR LOTE 02'!#REF!</definedName>
    <definedName name="UNIT" localSheetId="10">#REF!</definedName>
    <definedName name="UNIT" localSheetId="7">#REF!</definedName>
    <definedName name="UNIT" localSheetId="0">#REF!</definedName>
    <definedName name="UNIT">#REF!</definedName>
    <definedName name="Usinagem" localSheetId="10" hidden="1">{#N/A,#N/A,FALSE,"MO (2)"}</definedName>
    <definedName name="Usinagem" localSheetId="7" hidden="1">{#N/A,#N/A,FALSE,"MO (2)"}</definedName>
    <definedName name="Usinagem" localSheetId="1" hidden="1">{#N/A,#N/A,FALSE,"MO (2)"}</definedName>
    <definedName name="Usinagem" hidden="1">{#N/A,#N/A,FALSE,"MO (2)"}</definedName>
    <definedName name="V" localSheetId="10">#REF!</definedName>
    <definedName name="V" localSheetId="7">#REF!</definedName>
    <definedName name="V" localSheetId="0">#REF!</definedName>
    <definedName name="V">#REF!</definedName>
    <definedName name="va" localSheetId="0">#REF!</definedName>
    <definedName name="va">#REF!</definedName>
    <definedName name="VAVRC" localSheetId="0">#REF!</definedName>
    <definedName name="VAVRC">#REF!</definedName>
    <definedName name="VCRT" localSheetId="0">#REF!</definedName>
    <definedName name="VCRT">#REF!</definedName>
    <definedName name="VI_TVE" localSheetId="0">#REF!</definedName>
    <definedName name="VI_TVE">#REF!</definedName>
    <definedName name="VI_TVR" localSheetId="0">#REF!</definedName>
    <definedName name="VI_TVR">#REF!</definedName>
    <definedName name="VLM" localSheetId="10">[13]ROSTO!#REF!</definedName>
    <definedName name="VLM" localSheetId="7">[13]ROSTO!#REF!</definedName>
    <definedName name="VLM" localSheetId="0">[13]ROSTO!#REF!</definedName>
    <definedName name="VLM">[13]ROSTO!#REF!</definedName>
    <definedName name="vm" localSheetId="10" hidden="1">{#N/A,#N/A,FALSE,"MO (2)"}</definedName>
    <definedName name="vm" localSheetId="7" hidden="1">{#N/A,#N/A,FALSE,"MO (2)"}</definedName>
    <definedName name="vm" localSheetId="1" hidden="1">{#N/A,#N/A,FALSE,"MO (2)"}</definedName>
    <definedName name="vm" hidden="1">{#N/A,#N/A,FALSE,"MO (2)"}</definedName>
    <definedName name="VP_TVE" localSheetId="10">#REF!</definedName>
    <definedName name="VP_TVE" localSheetId="7">#REF!</definedName>
    <definedName name="VP_TVE" localSheetId="0">#REF!</definedName>
    <definedName name="VP_TVE">#REF!</definedName>
    <definedName name="VP_TVR" localSheetId="0">#REF!</definedName>
    <definedName name="VP_TVR">#REF!</definedName>
    <definedName name="VPD_TVE" localSheetId="0">#REF!</definedName>
    <definedName name="VPD_TVE">#REF!</definedName>
    <definedName name="VPD_TVR" localSheetId="0">#REF!</definedName>
    <definedName name="VPD_TVR">#REF!</definedName>
    <definedName name="VR" localSheetId="0">#REF!</definedName>
    <definedName name="VR">#REF!</definedName>
    <definedName name="VSR" localSheetId="0">#REF!</definedName>
    <definedName name="VSR">#REF!</definedName>
    <definedName name="vvv" localSheetId="10" hidden="1">{#N/A,#N/A,FALSE,"MO (2)"}</definedName>
    <definedName name="vvv" localSheetId="7" hidden="1">{#N/A,#N/A,FALSE,"MO (2)"}</definedName>
    <definedName name="vvv" localSheetId="1" hidden="1">{#N/A,#N/A,FALSE,"MO (2)"}</definedName>
    <definedName name="vvv" hidden="1">{#N/A,#N/A,FALSE,"MO (2)"}</definedName>
    <definedName name="w" localSheetId="10">#REF!</definedName>
    <definedName name="w" localSheetId="7">#REF!</definedName>
    <definedName name="w" localSheetId="0">#REF!</definedName>
    <definedName name="w">#REF!</definedName>
    <definedName name="wewewew" localSheetId="10" hidden="1">{#N/A,#N/A,FALSE,"MO (2)"}</definedName>
    <definedName name="wewewew" localSheetId="7" hidden="1">{#N/A,#N/A,FALSE,"MO (2)"}</definedName>
    <definedName name="wewewew" localSheetId="1" hidden="1">{#N/A,#N/A,FALSE,"MO (2)"}</definedName>
    <definedName name="wewewew" hidden="1">{#N/A,#N/A,FALSE,"MO (2)"}</definedName>
    <definedName name="wrn.mo2." localSheetId="10" hidden="1">{#N/A,#N/A,FALSE,"MO (2)"}</definedName>
    <definedName name="wrn.mo2." localSheetId="7" hidden="1">{#N/A,#N/A,FALSE,"MO (2)"}</definedName>
    <definedName name="wrn.mo2." localSheetId="1" hidden="1">{#N/A,#N/A,FALSE,"MO (2)"}</definedName>
    <definedName name="wrn.mo2." hidden="1">{#N/A,#N/A,FALSE,"MO (2)"}</definedName>
    <definedName name="wwwww" localSheetId="10" hidden="1">{#N/A,#N/A,FALSE,"MO (2)"}</definedName>
    <definedName name="wwwww" localSheetId="7" hidden="1">{#N/A,#N/A,FALSE,"MO (2)"}</definedName>
    <definedName name="wwwww" localSheetId="1" hidden="1">{#N/A,#N/A,FALSE,"MO (2)"}</definedName>
    <definedName name="wwwww" hidden="1">{#N/A,#N/A,FALSE,"MO (2)"}</definedName>
    <definedName name="wwwwww" localSheetId="10" hidden="1">{#N/A,#N/A,FALSE,"MO (2)"}</definedName>
    <definedName name="wwwwww" localSheetId="7" hidden="1">{#N/A,#N/A,FALSE,"MO (2)"}</definedName>
    <definedName name="wwwwww" localSheetId="1" hidden="1">{#N/A,#N/A,FALSE,"MO (2)"}</definedName>
    <definedName name="wwwwww" hidden="1">{#N/A,#N/A,FALSE,"MO (2)"}</definedName>
    <definedName name="x" localSheetId="10">#REF!</definedName>
    <definedName name="x" localSheetId="7">#REF!</definedName>
    <definedName name="x" localSheetId="0">#REF!</definedName>
    <definedName name="x">#REF!</definedName>
    <definedName name="xxxxx" localSheetId="10" hidden="1">{#N/A,#N/A,FALSE,"MO (2)"}</definedName>
    <definedName name="xxxxx" localSheetId="7" hidden="1">{#N/A,#N/A,FALSE,"MO (2)"}</definedName>
    <definedName name="xxxxx" localSheetId="1" hidden="1">{#N/A,#N/A,FALSE,"MO (2)"}</definedName>
    <definedName name="xxxxx" hidden="1">{#N/A,#N/A,FALSE,"MO (2)"}</definedName>
    <definedName name="y" localSheetId="10">#REF!</definedName>
    <definedName name="y" localSheetId="7">#REF!</definedName>
    <definedName name="y" localSheetId="0">#REF!</definedName>
    <definedName name="y">#REF!</definedName>
    <definedName name="z" localSheetId="10" hidden="1">{#N/A,#N/A,FALSE,"MO (2)"}</definedName>
    <definedName name="z" localSheetId="7" hidden="1">{#N/A,#N/A,FALSE,"MO (2)"}</definedName>
    <definedName name="z" localSheetId="1" hidden="1">{#N/A,#N/A,FALSE,"MO (2)"}</definedName>
    <definedName name="z" hidden="1">{#N/A,#N/A,FALSE,"MO (2)"}</definedName>
    <definedName name="zaza" localSheetId="10" hidden="1">{#N/A,#N/A,FALSE,"MO (2)"}</definedName>
    <definedName name="zaza" localSheetId="7" hidden="1">{#N/A,#N/A,FALSE,"MO (2)"}</definedName>
    <definedName name="zaza" localSheetId="1" hidden="1">{#N/A,#N/A,FALSE,"MO (2)"}</definedName>
    <definedName name="zaza" hidden="1">{#N/A,#N/A,FALSE,"MO (2)"}</definedName>
    <definedName name="ZZ">[3]MARSHALL!$B$14:$D$14</definedName>
    <definedName name="zzzzz" localSheetId="10" hidden="1">{#N/A,#N/A,FALSE,"MO (2)"}</definedName>
    <definedName name="zzzzz" localSheetId="7" hidden="1">{#N/A,#N/A,FALSE,"MO (2)"}</definedName>
    <definedName name="zzzzz" localSheetId="1"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8" l="1"/>
  <c r="A3" i="14"/>
  <c r="J8" i="1"/>
  <c r="I95" i="1" l="1"/>
  <c r="I94" i="1"/>
  <c r="I93" i="1"/>
  <c r="I96" i="1"/>
  <c r="M41" i="1" l="1"/>
  <c r="M40" i="1"/>
  <c r="M39" i="1"/>
  <c r="M48" i="1"/>
  <c r="M82" i="1"/>
  <c r="M89" i="1"/>
  <c r="M96" i="1"/>
  <c r="M95" i="1"/>
  <c r="M94" i="1"/>
  <c r="M93" i="1"/>
  <c r="J85" i="18" l="1"/>
  <c r="K51" i="18" s="1"/>
  <c r="J77" i="18"/>
  <c r="K38" i="18"/>
  <c r="K46" i="18"/>
  <c r="I36" i="15"/>
  <c r="L36" i="15"/>
  <c r="O36" i="15"/>
  <c r="R36" i="15"/>
  <c r="U36" i="15"/>
  <c r="X36" i="15"/>
  <c r="AA36" i="15"/>
  <c r="AD36" i="15"/>
  <c r="AG36" i="15"/>
  <c r="AJ36" i="15"/>
  <c r="AM36" i="15"/>
  <c r="F36" i="15"/>
  <c r="I33" i="15"/>
  <c r="L33" i="15"/>
  <c r="O33" i="15"/>
  <c r="R33" i="15"/>
  <c r="U33" i="15"/>
  <c r="X33" i="15"/>
  <c r="AA33" i="15"/>
  <c r="AD33" i="15"/>
  <c r="AG33" i="15"/>
  <c r="AJ33" i="15"/>
  <c r="AM33" i="15"/>
  <c r="F33" i="15"/>
  <c r="AP30" i="15"/>
  <c r="AP27" i="15"/>
  <c r="AP24" i="15"/>
  <c r="AP21" i="15"/>
  <c r="AP18" i="15"/>
  <c r="AP15" i="15"/>
  <c r="AP12" i="15"/>
  <c r="AP9" i="15"/>
  <c r="B47" i="14"/>
  <c r="B34" i="15" s="1"/>
  <c r="B44" i="14"/>
  <c r="B31" i="15" s="1"/>
  <c r="B41" i="14"/>
  <c r="B28" i="15" s="1"/>
  <c r="B38" i="14"/>
  <c r="B25" i="15" s="1"/>
  <c r="B29" i="14"/>
  <c r="B16" i="15" s="1"/>
  <c r="B26" i="14"/>
  <c r="B13" i="15" s="1"/>
  <c r="B23" i="14"/>
  <c r="B10" i="15" s="1"/>
  <c r="B20" i="14"/>
  <c r="B7" i="15" s="1"/>
  <c r="K72" i="18" l="1"/>
  <c r="AP36" i="15"/>
  <c r="K64" i="18"/>
  <c r="K30" i="18"/>
  <c r="K48" i="18"/>
  <c r="K37" i="18"/>
  <c r="K58" i="18"/>
  <c r="K63" i="18"/>
  <c r="K27" i="18"/>
  <c r="K24" i="18"/>
  <c r="K71" i="18"/>
  <c r="K55" i="18"/>
  <c r="K59" i="18"/>
  <c r="K75" i="18"/>
  <c r="K74" i="18"/>
  <c r="K29" i="18"/>
  <c r="K36" i="18"/>
  <c r="K19" i="18"/>
  <c r="K22" i="18"/>
  <c r="K47" i="18"/>
  <c r="K70" i="18"/>
  <c r="K21" i="18"/>
  <c r="K49" i="18"/>
  <c r="K34" i="18"/>
  <c r="K28" i="18"/>
  <c r="K54" i="18"/>
  <c r="K76" i="18"/>
  <c r="K57" i="18"/>
  <c r="K62" i="18"/>
  <c r="K52" i="18"/>
  <c r="K23" i="18"/>
  <c r="K61" i="18"/>
  <c r="K20" i="18"/>
  <c r="K32" i="18"/>
  <c r="K66" i="18"/>
  <c r="K69" i="18"/>
  <c r="K65" i="18"/>
  <c r="K41" i="18"/>
  <c r="K68" i="18"/>
  <c r="K67" i="18"/>
  <c r="K39" i="18"/>
  <c r="K45" i="18"/>
  <c r="K33" i="18"/>
  <c r="K60" i="18"/>
  <c r="K26" i="18"/>
  <c r="K25" i="18"/>
  <c r="K56" i="18"/>
  <c r="K44" i="18"/>
  <c r="K73" i="18"/>
  <c r="K31" i="18"/>
  <c r="K50" i="18"/>
  <c r="K53" i="18"/>
  <c r="K35" i="18"/>
  <c r="K40" i="18"/>
  <c r="K43" i="18"/>
  <c r="K42" i="18"/>
  <c r="AP33" i="15"/>
  <c r="K77" i="18" l="1"/>
  <c r="I48" i="1"/>
  <c r="J48" i="1" s="1"/>
  <c r="I89" i="1" l="1"/>
  <c r="J89" i="1" s="1"/>
  <c r="E20" i="11"/>
  <c r="E17" i="11"/>
  <c r="E26" i="11" s="1"/>
  <c r="E11" i="11"/>
  <c r="E20" i="10"/>
  <c r="E17" i="10"/>
  <c r="E26" i="10" s="1"/>
  <c r="E11" i="10"/>
  <c r="I82" i="1" l="1"/>
  <c r="J82" i="1" s="1"/>
  <c r="M90" i="1"/>
  <c r="M85" i="1"/>
  <c r="M84" i="1"/>
  <c r="M83" i="1"/>
  <c r="M72" i="1" l="1"/>
  <c r="M77" i="1" l="1"/>
  <c r="M63" i="1"/>
  <c r="I90" i="1" l="1"/>
  <c r="J90" i="1" s="1"/>
  <c r="I84" i="1"/>
  <c r="J84" i="1" s="1"/>
  <c r="I85" i="1"/>
  <c r="J85" i="1" s="1"/>
  <c r="I77" i="1"/>
  <c r="J77" i="1" s="1"/>
  <c r="I83" i="1"/>
  <c r="J83" i="1" s="1"/>
  <c r="J96" i="1"/>
  <c r="I72" i="1"/>
  <c r="J72" i="1" s="1"/>
  <c r="I63" i="1"/>
  <c r="J63" i="1" s="1"/>
  <c r="J93" i="1"/>
  <c r="J95" i="1"/>
  <c r="J94" i="1"/>
  <c r="J88" i="1" l="1"/>
  <c r="C42" i="14" s="1"/>
  <c r="E28" i="15" s="1"/>
  <c r="J92" i="1"/>
  <c r="C45" i="14" s="1"/>
  <c r="E31" i="15" s="1"/>
  <c r="M99" i="1"/>
  <c r="I57" i="1" l="1"/>
  <c r="J57" i="1" s="1"/>
  <c r="M57" i="1"/>
  <c r="I71" i="1"/>
  <c r="J71" i="1" s="1"/>
  <c r="M71" i="1"/>
  <c r="I34" i="1"/>
  <c r="J34" i="1" s="1"/>
  <c r="M34" i="1"/>
  <c r="I70" i="1"/>
  <c r="J70" i="1" s="1"/>
  <c r="M70" i="1"/>
  <c r="I69" i="1"/>
  <c r="J69" i="1" s="1"/>
  <c r="M69" i="1"/>
  <c r="U31" i="15"/>
  <c r="AA31" i="15"/>
  <c r="L31" i="15"/>
  <c r="F31" i="15"/>
  <c r="AD31" i="15"/>
  <c r="R31" i="15"/>
  <c r="AG31" i="15"/>
  <c r="AM31" i="15"/>
  <c r="O31" i="15"/>
  <c r="AJ31" i="15"/>
  <c r="X31" i="15"/>
  <c r="I31" i="15"/>
  <c r="U28" i="15"/>
  <c r="O28" i="15"/>
  <c r="L28" i="15"/>
  <c r="R28" i="15"/>
  <c r="I28" i="15"/>
  <c r="I99" i="1"/>
  <c r="M22" i="1"/>
  <c r="M24" i="1"/>
  <c r="I38" i="1" l="1"/>
  <c r="J38" i="1" s="1"/>
  <c r="M38" i="1"/>
  <c r="I29" i="1"/>
  <c r="J29" i="1" s="1"/>
  <c r="M29" i="1"/>
  <c r="I31" i="1"/>
  <c r="J31" i="1" s="1"/>
  <c r="M31" i="1"/>
  <c r="I73" i="1"/>
  <c r="J73" i="1" s="1"/>
  <c r="M73" i="1"/>
  <c r="I36" i="1"/>
  <c r="J36" i="1" s="1"/>
  <c r="M36" i="1"/>
  <c r="I27" i="1"/>
  <c r="J27" i="1" s="1"/>
  <c r="M27" i="1"/>
  <c r="I44" i="1"/>
  <c r="J44" i="1" s="1"/>
  <c r="M44" i="1"/>
  <c r="I58" i="1"/>
  <c r="J58" i="1" s="1"/>
  <c r="M58" i="1"/>
  <c r="I86" i="1"/>
  <c r="J86" i="1" s="1"/>
  <c r="M86" i="1"/>
  <c r="J99" i="1"/>
  <c r="J98" i="1" s="1"/>
  <c r="C48" i="14" s="1"/>
  <c r="E34" i="15" s="1"/>
  <c r="AP31" i="15"/>
  <c r="AQ31" i="15" s="1"/>
  <c r="AP28" i="15"/>
  <c r="AQ28" i="15" s="1"/>
  <c r="I24" i="1"/>
  <c r="J24" i="1" s="1"/>
  <c r="I22" i="1"/>
  <c r="J22" i="1" s="1"/>
  <c r="M21" i="1"/>
  <c r="B35" i="14"/>
  <c r="B22" i="15" s="1"/>
  <c r="B32" i="14"/>
  <c r="B19" i="15" s="1"/>
  <c r="I37" i="1" l="1"/>
  <c r="J37" i="1" s="1"/>
  <c r="M37" i="1"/>
  <c r="I49" i="1"/>
  <c r="J49" i="1" s="1"/>
  <c r="M49" i="1"/>
  <c r="AG34" i="15"/>
  <c r="AJ34" i="15"/>
  <c r="AM34" i="15"/>
  <c r="F34" i="15"/>
  <c r="R34" i="15"/>
  <c r="I34" i="15"/>
  <c r="O34" i="15"/>
  <c r="U34" i="15"/>
  <c r="X34" i="15"/>
  <c r="AA34" i="15"/>
  <c r="AD34" i="15"/>
  <c r="L34" i="15"/>
  <c r="M56" i="1"/>
  <c r="M20" i="1"/>
  <c r="M47" i="1"/>
  <c r="M50" i="1"/>
  <c r="M42" i="1"/>
  <c r="M43" i="1"/>
  <c r="M28" i="1"/>
  <c r="M23" i="1"/>
  <c r="AP34" i="15" l="1"/>
  <c r="AQ34" i="15" s="1"/>
  <c r="I53" i="1"/>
  <c r="J53" i="1" s="1"/>
  <c r="M53" i="1"/>
  <c r="I51" i="1"/>
  <c r="J51" i="1" s="1"/>
  <c r="M51" i="1"/>
  <c r="I66" i="1"/>
  <c r="J66" i="1" s="1"/>
  <c r="M66" i="1"/>
  <c r="I62" i="1"/>
  <c r="J62" i="1" s="1"/>
  <c r="M62" i="1"/>
  <c r="I80" i="1"/>
  <c r="J80" i="1" s="1"/>
  <c r="M80" i="1"/>
  <c r="I30" i="1"/>
  <c r="J30" i="1" s="1"/>
  <c r="M30" i="1"/>
  <c r="I35" i="1"/>
  <c r="J35" i="1" s="1"/>
  <c r="M35" i="1"/>
  <c r="I65" i="1"/>
  <c r="J65" i="1" s="1"/>
  <c r="M65" i="1"/>
  <c r="I52" i="1"/>
  <c r="J52" i="1" s="1"/>
  <c r="M52" i="1"/>
  <c r="I79" i="1"/>
  <c r="J79" i="1" s="1"/>
  <c r="M79" i="1"/>
  <c r="I76" i="1"/>
  <c r="J76" i="1" s="1"/>
  <c r="M76" i="1"/>
  <c r="I67" i="1"/>
  <c r="J67" i="1" s="1"/>
  <c r="M67" i="1"/>
  <c r="I23" i="1"/>
  <c r="J23" i="1" s="1"/>
  <c r="I42" i="1"/>
  <c r="J42" i="1" s="1"/>
  <c r="I50" i="1"/>
  <c r="J50" i="1" s="1"/>
  <c r="I21" i="1"/>
  <c r="J21" i="1" s="1"/>
  <c r="I28" i="1"/>
  <c r="J28" i="1" s="1"/>
  <c r="I43" i="1"/>
  <c r="J43" i="1" s="1"/>
  <c r="I47" i="1"/>
  <c r="J47" i="1" s="1"/>
  <c r="I56" i="1"/>
  <c r="J56" i="1" s="1"/>
  <c r="I64" i="1" l="1"/>
  <c r="J64" i="1" s="1"/>
  <c r="M64" i="1"/>
  <c r="I68" i="1"/>
  <c r="J68" i="1" s="1"/>
  <c r="M68" i="1"/>
  <c r="I78" i="1"/>
  <c r="J78" i="1" s="1"/>
  <c r="M78" i="1"/>
  <c r="I81" i="1"/>
  <c r="J81" i="1" s="1"/>
  <c r="M81" i="1"/>
  <c r="M101" i="1" s="1"/>
  <c r="J75" i="1"/>
  <c r="I20" i="1"/>
  <c r="J20" i="1" s="1"/>
  <c r="J55" i="1" l="1"/>
  <c r="C36" i="14" s="1"/>
  <c r="E22" i="15" s="1"/>
  <c r="J26" i="1"/>
  <c r="C23" i="14" s="1"/>
  <c r="E10" i="15" s="1"/>
  <c r="J41" i="1"/>
  <c r="C30" i="14" s="1"/>
  <c r="E16" i="15" s="1"/>
  <c r="J46" i="1"/>
  <c r="C33" i="14" s="1"/>
  <c r="E19" i="15" s="1"/>
  <c r="L19" i="15" l="1"/>
  <c r="O19" i="15"/>
  <c r="F19" i="15"/>
  <c r="I19" i="15"/>
  <c r="L16" i="15"/>
  <c r="I16" i="15"/>
  <c r="F16" i="15"/>
  <c r="O16" i="15"/>
  <c r="AJ22" i="15"/>
  <c r="X22" i="15"/>
  <c r="L22" i="15"/>
  <c r="AG22" i="15"/>
  <c r="U22" i="15"/>
  <c r="I22" i="15"/>
  <c r="AD22" i="15"/>
  <c r="R22" i="15"/>
  <c r="F22" i="15"/>
  <c r="AM22" i="15"/>
  <c r="AA22" i="15"/>
  <c r="O22" i="15"/>
  <c r="AG10" i="15"/>
  <c r="U10" i="15"/>
  <c r="I10" i="15"/>
  <c r="AD10" i="15"/>
  <c r="R10" i="15"/>
  <c r="AM10" i="15"/>
  <c r="AA10" i="15"/>
  <c r="O10" i="15"/>
  <c r="AJ10" i="15"/>
  <c r="X10" i="15"/>
  <c r="L10" i="15"/>
  <c r="F10" i="15"/>
  <c r="J19" i="1"/>
  <c r="C20" i="14" s="1"/>
  <c r="AP10" i="15" l="1"/>
  <c r="AQ10" i="15" s="1"/>
  <c r="AP19" i="15"/>
  <c r="AQ19" i="15" s="1"/>
  <c r="E7" i="15"/>
  <c r="AP22" i="15"/>
  <c r="AQ22" i="15" s="1"/>
  <c r="AP16" i="15"/>
  <c r="J33" i="1"/>
  <c r="C26" i="14" s="1"/>
  <c r="E13" i="15" s="1"/>
  <c r="AJ13" i="15" l="1"/>
  <c r="X13" i="15"/>
  <c r="L13" i="15"/>
  <c r="AG13" i="15"/>
  <c r="U13" i="15"/>
  <c r="I13" i="15"/>
  <c r="AD13" i="15"/>
  <c r="R13" i="15"/>
  <c r="AM13" i="15"/>
  <c r="AA13" i="15"/>
  <c r="O13" i="15"/>
  <c r="F13" i="15"/>
  <c r="AJ7" i="15"/>
  <c r="X7" i="15"/>
  <c r="L7" i="15"/>
  <c r="AM7" i="15"/>
  <c r="AA7" i="15"/>
  <c r="O7" i="15"/>
  <c r="F7" i="15"/>
  <c r="AD7" i="15"/>
  <c r="R7" i="15"/>
  <c r="AG7" i="15"/>
  <c r="U7" i="15"/>
  <c r="I7" i="15"/>
  <c r="AG38" i="15" l="1"/>
  <c r="X38" i="15"/>
  <c r="AP7" i="15"/>
  <c r="AQ7" i="15" s="1"/>
  <c r="AA38" i="15"/>
  <c r="AP13" i="15"/>
  <c r="AQ13" i="15" s="1"/>
  <c r="AM38" i="15"/>
  <c r="AD38" i="15"/>
  <c r="U38" i="15"/>
  <c r="AJ38" i="15"/>
  <c r="J61" i="1"/>
  <c r="J60" i="1" s="1"/>
  <c r="J101" i="1" l="1"/>
  <c r="K65" i="1" s="1"/>
  <c r="C39" i="14"/>
  <c r="K94" i="1"/>
  <c r="K37" i="1" l="1"/>
  <c r="K85" i="1"/>
  <c r="K67" i="1"/>
  <c r="K28" i="1"/>
  <c r="K51" i="1"/>
  <c r="K72" i="1"/>
  <c r="K23" i="1"/>
  <c r="K50" i="1"/>
  <c r="K77" i="1"/>
  <c r="K99" i="1"/>
  <c r="K38" i="1"/>
  <c r="K64" i="1"/>
  <c r="K82" i="1"/>
  <c r="K56" i="1"/>
  <c r="K31" i="1"/>
  <c r="K44" i="1"/>
  <c r="K58" i="1"/>
  <c r="K71" i="1"/>
  <c r="K81" i="1"/>
  <c r="K93" i="1"/>
  <c r="K22" i="1"/>
  <c r="K34" i="1"/>
  <c r="K47" i="1"/>
  <c r="K57" i="1"/>
  <c r="K68" i="1"/>
  <c r="K78" i="1"/>
  <c r="K86" i="1"/>
  <c r="K29" i="1"/>
  <c r="K21" i="1"/>
  <c r="K27" i="1"/>
  <c r="K35" i="1"/>
  <c r="K42" i="1"/>
  <c r="K48" i="1"/>
  <c r="K52" i="1"/>
  <c r="K63" i="1"/>
  <c r="K69" i="1"/>
  <c r="K73" i="1"/>
  <c r="K79" i="1"/>
  <c r="K83" i="1"/>
  <c r="K89" i="1"/>
  <c r="K95" i="1"/>
  <c r="K20" i="1"/>
  <c r="K24" i="1"/>
  <c r="K30" i="1"/>
  <c r="K36" i="1"/>
  <c r="K43" i="1"/>
  <c r="K49" i="1"/>
  <c r="K53" i="1"/>
  <c r="K62" i="1"/>
  <c r="K66" i="1"/>
  <c r="K70" i="1"/>
  <c r="K76" i="1"/>
  <c r="K80" i="1"/>
  <c r="K84" i="1"/>
  <c r="K90" i="1"/>
  <c r="K96" i="1"/>
  <c r="E25" i="15"/>
  <c r="C51" i="14"/>
  <c r="F3" i="16" s="1"/>
  <c r="G3" i="16" s="1"/>
  <c r="L25" i="15" l="1"/>
  <c r="L38" i="15" s="1"/>
  <c r="O25" i="15"/>
  <c r="O38" i="15" s="1"/>
  <c r="R25" i="15"/>
  <c r="R38" i="15" s="1"/>
  <c r="F25" i="15"/>
  <c r="I25" i="15"/>
  <c r="I38" i="15" s="1"/>
  <c r="E41" i="15"/>
  <c r="E37" i="15"/>
  <c r="I37" i="15" l="1"/>
  <c r="R37" i="15"/>
  <c r="L37" i="15"/>
  <c r="D10" i="15"/>
  <c r="D19" i="15"/>
  <c r="D28" i="15"/>
  <c r="D34" i="15"/>
  <c r="D31" i="15"/>
  <c r="D16" i="15"/>
  <c r="D22" i="15"/>
  <c r="D13" i="15"/>
  <c r="D7" i="15"/>
  <c r="AG37" i="15"/>
  <c r="X37" i="15"/>
  <c r="AJ37" i="15"/>
  <c r="AM37" i="15"/>
  <c r="AD37" i="15"/>
  <c r="U37" i="15"/>
  <c r="AA37" i="15"/>
  <c r="D25" i="15"/>
  <c r="AP25" i="15"/>
  <c r="F38" i="15"/>
  <c r="O37" i="15"/>
  <c r="AQ25" i="15" l="1"/>
  <c r="AQ37" i="15"/>
  <c r="F39" i="15"/>
  <c r="I39" i="15" s="1"/>
  <c r="L39" i="15" s="1"/>
  <c r="O39" i="15" s="1"/>
  <c r="R39" i="15" s="1"/>
  <c r="U39" i="15" s="1"/>
  <c r="X39" i="15" s="1"/>
  <c r="AA39" i="15" s="1"/>
  <c r="AD39" i="15" s="1"/>
  <c r="AG39" i="15" s="1"/>
  <c r="AJ39" i="15" s="1"/>
  <c r="AM39" i="15" s="1"/>
  <c r="F37" i="15"/>
  <c r="AP38" i="15"/>
  <c r="AP37" i="15"/>
  <c r="D37" i="15"/>
</calcChain>
</file>

<file path=xl/sharedStrings.xml><?xml version="1.0" encoding="utf-8"?>
<sst xmlns="http://schemas.openxmlformats.org/spreadsheetml/2006/main" count="1460" uniqueCount="456">
  <si>
    <t>ESTADO DE MATO GROSSO</t>
  </si>
  <si>
    <t>MUNICÍPIO DE VÁRZEA GRANDE</t>
  </si>
  <si>
    <t>OBJETO:</t>
  </si>
  <si>
    <t>LOCAL:</t>
  </si>
  <si>
    <t>LOTE:</t>
  </si>
  <si>
    <t>Unid.</t>
  </si>
  <si>
    <t xml:space="preserve"> </t>
  </si>
  <si>
    <t>RECAPEAMENTO (E=5CM)</t>
  </si>
  <si>
    <t>T</t>
  </si>
  <si>
    <t>M2</t>
  </si>
  <si>
    <t>T.KM</t>
  </si>
  <si>
    <t>TAPA BURACO -  C/ MBUQ</t>
  </si>
  <si>
    <t>TAPA BURACO</t>
  </si>
  <si>
    <t>RECAPEAMENTO</t>
  </si>
  <si>
    <t>1.1</t>
  </si>
  <si>
    <t>REPERFILAMENTO</t>
  </si>
  <si>
    <t>DATA:</t>
  </si>
  <si>
    <t xml:space="preserve">SINAPI </t>
  </si>
  <si>
    <t>FRESAGEM DESCONTÍNUA DE REVESTIMENTO BETUMINOSO</t>
  </si>
  <si>
    <t>M³</t>
  </si>
  <si>
    <t>RECUPERAÇÃO DE BASE</t>
  </si>
  <si>
    <t>SINAPI</t>
  </si>
  <si>
    <t>COTAÇÃO</t>
  </si>
  <si>
    <t>96387</t>
  </si>
  <si>
    <t>M²</t>
  </si>
  <si>
    <t>74205/001</t>
  </si>
  <si>
    <t>M</t>
  </si>
  <si>
    <t>REGULARIZAÇÃO E COMPACTAÇÃO DE SUBLEITO ATÉ 20 CM DE ESPESSURA</t>
  </si>
  <si>
    <t>INDENIZAÇÃO DE JAZIDA NÃO CONDIZ COM O PREÇO PRATICADO NA REGIÃO (PREÇO PRATICADO NA JAZIDA)</t>
  </si>
  <si>
    <t>EXECUÇÃO E COMPACTAÇÃO DE BASE COM SOLO ESTABILIZADO GRANULOMETRICAMENTE - EXCLUSIVE ESCAVAÇÃO, CARGA E TRANSPORTE E SOLO. AF_09/2017</t>
  </si>
  <si>
    <t>EXECUÇÃO DE IMPRIMAÇÃO COM ASFALTO DILUÍDO CM-30. AF_09/2017</t>
  </si>
  <si>
    <t>ESCAVACAO MECANICA DE MATERIAL 1A. CATEGORIA, PROVENIENTE DE CORTE DE SUBLEITO (C/TRATOR ESTEIRAS 160HP)</t>
  </si>
  <si>
    <t>CARGA, MANOBRAS E DESCARGA DE AREIA, BRITA, PEDRA DE MAO E SOLOS COM CAMINHAO BASCULANTE 6 M3 (DESCARGA LIVRE)</t>
  </si>
  <si>
    <t>SERVIÇOS COMPLEMENTARES</t>
  </si>
  <si>
    <t>MEMÓRIA DE CÁLCULO DE VOLUMES DA DRENAGEM</t>
  </si>
  <si>
    <t>COMP. DO LANCE</t>
  </si>
  <si>
    <t>DIAMETRO (m)</t>
  </si>
  <si>
    <t xml:space="preserve">LARGURA </t>
  </si>
  <si>
    <t>CORTE</t>
  </si>
  <si>
    <t xml:space="preserve">CORTE </t>
  </si>
  <si>
    <t>ALTURA MEDIA</t>
  </si>
  <si>
    <t>VOLUME</t>
  </si>
  <si>
    <t>AREA FUNDO DE VALA</t>
  </si>
  <si>
    <t>MEDIA DE ESC</t>
  </si>
  <si>
    <t>MONTANTE</t>
  </si>
  <si>
    <t>JUZANTE</t>
  </si>
  <si>
    <t>DOS CORTES</t>
  </si>
  <si>
    <t>DE CORTE PRIMEIRA CAT</t>
  </si>
  <si>
    <t>TUBULAÇÃO</t>
  </si>
  <si>
    <t>BOCAS DE LOBOS SIMPLES</t>
  </si>
  <si>
    <t>BOCAS DE LOBOS DUPLAS</t>
  </si>
  <si>
    <t>ESCAVAÇÃO</t>
  </si>
  <si>
    <t>ÁREA</t>
  </si>
  <si>
    <t>m/unid</t>
  </si>
  <si>
    <t>Caixa de Ligação e Passagem - CPL-02</t>
  </si>
  <si>
    <t>Poço de Visita</t>
  </si>
  <si>
    <t>TUBO 600MM (18 RAMAL)</t>
  </si>
  <si>
    <t>TUBO 600MM</t>
  </si>
  <si>
    <t>TUBO 800MM</t>
  </si>
  <si>
    <t>TUBO 1000MM</t>
  </si>
  <si>
    <t>TUBO 1200MM</t>
  </si>
  <si>
    <t>BOCA DE LOBO DUPLA (UNIDADES)</t>
  </si>
  <si>
    <t>TOTAL DE BOTA FORA</t>
  </si>
  <si>
    <t xml:space="preserve">(3) REATERRO E COMPACTAÇÃO DE VALAS </t>
  </si>
  <si>
    <t>REGULARIZAÇÃO DE FUNDO DE VALA</t>
  </si>
  <si>
    <t>BLD - Boca de lobo dupla, c/abertura pela guia 1,00m - conforme protjeto tipo</t>
  </si>
  <si>
    <t>UND</t>
  </si>
  <si>
    <t xml:space="preserve">  SINAPI - SISTEMA NACIONAL DE PESQUISA DE CUSTOS E ÍNDICES DA CONSTRUÇÃO CIVIL</t>
  </si>
  <si>
    <t>Tipo</t>
  </si>
  <si>
    <t>Código</t>
  </si>
  <si>
    <t>Descrição</t>
  </si>
  <si>
    <t>Composição</t>
  </si>
  <si>
    <t>CHP</t>
  </si>
  <si>
    <t>CHI</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</si>
  <si>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</si>
  <si>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</si>
  <si>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SERVENTE COM ENCARGOS COMPLEMENTARES</t>
  </si>
  <si>
    <t>H</t>
  </si>
  <si>
    <t>Total</t>
  </si>
  <si>
    <t>PLANILHA DE COMPOSIÇÃO DE PREÇO UNITÁRIO</t>
  </si>
  <si>
    <t>Código:</t>
  </si>
  <si>
    <t>Unidade:</t>
  </si>
  <si>
    <t>unid</t>
  </si>
  <si>
    <t xml:space="preserve">     (A) EQUIPAMENTO</t>
  </si>
  <si>
    <t>QUANT.</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</si>
  <si>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</si>
  <si>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</si>
  <si>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</si>
  <si>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</si>
  <si>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</si>
  <si>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</si>
  <si>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</si>
  <si>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</si>
  <si>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</si>
  <si>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</si>
  <si>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</si>
  <si>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</si>
  <si>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</si>
  <si>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</si>
  <si>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</si>
  <si>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</si>
  <si>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</si>
  <si>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</si>
  <si>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</si>
  <si>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</si>
  <si>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Alvenaria de tijolos AC</t>
  </si>
  <si>
    <t>m²</t>
  </si>
  <si>
    <t>Formas de tábuas de pinho para dispositivos de drenagem - utilização de 3 vezes - confecção, instalação e retirada</t>
  </si>
  <si>
    <t>Concreto fck = 25 MPa - confecção em betoneira e lançamento manual - areia e brita comerciais</t>
  </si>
  <si>
    <t>m³</t>
  </si>
  <si>
    <t>Armação em aço CA-50 - fornecimento, preparo e colocação</t>
  </si>
  <si>
    <t>Kg</t>
  </si>
  <si>
    <t>Argamassa de cimento e areia 1:3 - areia comercial</t>
  </si>
  <si>
    <t>Total (E)</t>
  </si>
  <si>
    <t xml:space="preserve">     (F) TRANSPORTES</t>
  </si>
  <si>
    <t>D M T   (km)</t>
  </si>
  <si>
    <t>CONS. UNIT.           ( t / un )</t>
  </si>
  <si>
    <t>T/RP</t>
  </si>
  <si>
    <t>PAV</t>
  </si>
  <si>
    <t>TOTAL</t>
  </si>
  <si>
    <t>Total (F)</t>
  </si>
  <si>
    <t xml:space="preserve">     C U S T O   U N I T Á R I O   T O T A L   D E   E X E C U Ç Ã O:   (D) + (E) + (F)</t>
  </si>
  <si>
    <t xml:space="preserve">     B O N I F I C A Ç Ã O: </t>
  </si>
  <si>
    <t>(</t>
  </si>
  <si>
    <t>)</t>
  </si>
  <si>
    <t xml:space="preserve">    P R E Ç O   U N I T Á R I O   T O T A L</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</si>
  <si>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</si>
  <si>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</si>
  <si>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Insumo</t>
  </si>
  <si>
    <t>ESCAVADEIRA HIDRÁULICA SOBRE ESTEIRAS, CAÇAMBA 0,80 M3, PESO OPERACIONAL 17 T, POTENCIA BRUTA 111 HP - CHP DIURNO. AF_06/2014</t>
  </si>
  <si>
    <t>ESCAVADEIRA HIDRÁULICA SOBRE ESTEIRAS, CAÇAMBA 0,80 M3, PESO OPERACIONAL 17 T, POTENCIA BRUTA 111 HP - CHI DIURNO. AF_06/2014</t>
  </si>
  <si>
    <t>PEDREIRO COM ENCARGOS COMPLEMENTARES</t>
  </si>
  <si>
    <t>M3</t>
  </si>
  <si>
    <t>ASSENTADOR DE TUBOS COM ENCARGOS COMPLEMENTARES</t>
  </si>
  <si>
    <t>ARGAMASSA TRAÇO 1:3 (CIMENTO E AREIA MÉDIA), PREPARO MANUAL. AF_08/2014</t>
  </si>
  <si>
    <t>GUIA (MEIO-FIO) E SARJETA CONJUGADOS DE CONCRETO, MOLDADA IN LOCO EM TRECHO RETO COM EXTRUSORA, GUIA 13 CM BASE X 22 CM ALTURA, SARJETA 30 CM BASE X 8,5 CM ALTURA. AF_06/2016</t>
  </si>
  <si>
    <t>1.</t>
  </si>
  <si>
    <t>1.1.1</t>
  </si>
  <si>
    <t>1.1.2</t>
  </si>
  <si>
    <t>1.1.3</t>
  </si>
  <si>
    <t>1.1.4</t>
  </si>
  <si>
    <t>1.1.5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</si>
  <si>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</si>
  <si>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</si>
  <si>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DEMOLIÇÃO PARCIAL DE PAVIMENTO ASFÁLTICO, DE FORMA MECANIZADA, SEM REAPROVEITAMENTO. AF_12/2017</t>
  </si>
  <si>
    <t>CÓDIGO</t>
  </si>
  <si>
    <t>SERVIÇO</t>
  </si>
  <si>
    <t>MATERIAL</t>
  </si>
  <si>
    <t>UNID</t>
  </si>
  <si>
    <t>F.UTILIZAÇÃO</t>
  </si>
  <si>
    <t>PESO(T) A TRANSPORTAR</t>
  </si>
  <si>
    <t>DMT(KM)</t>
  </si>
  <si>
    <t>MOMENTO DE TRANSPORTE(m³.km)</t>
  </si>
  <si>
    <t>FATOR</t>
  </si>
  <si>
    <t>UNID.</t>
  </si>
  <si>
    <t>Solo</t>
  </si>
  <si>
    <t>MOMENTO DE TRANSPORTE(t.km)</t>
  </si>
  <si>
    <t>brita</t>
  </si>
  <si>
    <t xml:space="preserve">RECUPERAÇÃO DE BASE </t>
  </si>
  <si>
    <t xml:space="preserve">FRESAGEM E DEMOLIÇÃO DE CBUQ </t>
  </si>
  <si>
    <t>TRANSPORTE COM CAMINHÃO BASCULANTE DE 14 M3, EM VIA URBANA PAVIMENTADA</t>
  </si>
  <si>
    <t>FRESAGEM E DEMOLIÇÃO DE PAVIMENTO</t>
  </si>
  <si>
    <t>CBUQ</t>
  </si>
  <si>
    <t>Quantidade</t>
  </si>
  <si>
    <t>Preço Unitário</t>
  </si>
  <si>
    <t>Custo Unitário</t>
  </si>
  <si>
    <t>SICRO</t>
  </si>
  <si>
    <t>15,9632</t>
  </si>
  <si>
    <t>CONSTRUÇÃO DE PAVIMENTO COM APLICAÇÃO DE CONCRETO BETUMINOSO USINADO A QUENTE (CBUQ), CAMADA DE ROLAMENTO, COM ESPESSURA DE 5,0 CM EXCLUSIVE TRANSPORTE. AF_03/2017</t>
  </si>
  <si>
    <t>CARGA, MANOBRAS E DESCARGA DE MISTURA BETUMINOSA A QUENTE, COM CAMINHAO BASCULANTE 6 M3</t>
  </si>
  <si>
    <t>CONCRETO BETUMINOSO USINADO A QUENTE (CBUQ) PARA PAVIMENTACAO ASFALTICA, PADRAO DNIT, FAIXA C, COM CAP 50/70 - AQUISICAO POSTO USINA</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</si>
  <si>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</si>
  <si>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</si>
  <si>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</si>
  <si>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</si>
  <si>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</si>
  <si>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</si>
  <si>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IMPRIMAÇÃO DE LIGAÇÃO COM EMULSÃO RR-2C</t>
  </si>
  <si>
    <t>Serviço: PREÇO COM BASE NA SICRO 3 DNIT</t>
  </si>
  <si>
    <t>TRANSPORTE COM CAMINHÃO BASCULANTE DE 10 M3, EM VIA URBANA PAVIMENTADA, DMT ATÉ 30 KM (UNIDADE: TXKM). AF_12/2016</t>
  </si>
  <si>
    <t>M3.KM</t>
  </si>
  <si>
    <t>PESO(m³) A TRANSPORTAR</t>
  </si>
  <si>
    <t>AREIA</t>
  </si>
  <si>
    <t>BRITA</t>
  </si>
  <si>
    <t>TRANSPORTE COMERCIAL DE BRITA/AREIA</t>
  </si>
  <si>
    <t>TOTAL COM BDI</t>
  </si>
  <si>
    <t>EXECUCAO DE DRENO PROFUNDO, CORTE EM SOLO, COM TUBO POROSO D=0,20M</t>
  </si>
  <si>
    <t>(M980) (S/C)</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</si>
  <si>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</si>
  <si>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</si>
  <si>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ADMINISTRAÇÃO LOCAL</t>
  </si>
  <si>
    <t>CANTEIRO DE OBRAS</t>
  </si>
  <si>
    <t>LOCACAO DE CONTAINER 2,30 X 6,00 M, ALT. 2,50 M, COM 1 SANITARIO, PARA ESCRITORIO, COMPLETO, SEM DIVISORIAS INTERNAS</t>
  </si>
  <si>
    <t>MÊS</t>
  </si>
  <si>
    <t>LOCACAO DE CONTAINER 2,30 X 6,00 M, ALT. 2,50 M, COM 1 SANITARIO, PARA SEG. E MED. DO TRABALHO, COMPLETO, SEM DIVISORIAS INTERNAS</t>
  </si>
  <si>
    <t>LOCACAO DE CONTAINER 2,30 X 6,00 M, ALT. 2,50 M, PARA SANITARIO, COM 4 BACIAS, 8 CHUVEIROS,1 LAVATORIO E 1 MICTORIO</t>
  </si>
  <si>
    <t xml:space="preserve">ADMINISTRAÇÃO LOCAL </t>
  </si>
  <si>
    <t>VIGIA NOTURNO, HORA EFETIVAMENTE TRABALHADA DE 22 H AS 5 H (COM ADICIONAL NOTURNO)</t>
  </si>
  <si>
    <t xml:space="preserve">De acordo com o ACÓRDÃO Nº 2622/2013 – TCU – Plenário </t>
  </si>
  <si>
    <t>ITEM</t>
  </si>
  <si>
    <t>DISCRIMINAÇÃO</t>
  </si>
  <si>
    <t>PERCENTUAL</t>
  </si>
  <si>
    <t>BDI</t>
  </si>
  <si>
    <t>CUSTO OBRA</t>
  </si>
  <si>
    <t>Outras Fontes</t>
  </si>
  <si>
    <t>VALOR DA OBRA</t>
  </si>
  <si>
    <t>( % )</t>
  </si>
  <si>
    <t>R$</t>
  </si>
  <si>
    <t>1.0</t>
  </si>
  <si>
    <t>ADMINISTRAÇÃO DA OBRA</t>
  </si>
  <si>
    <t>Administração Central</t>
  </si>
  <si>
    <t>1.2</t>
  </si>
  <si>
    <t>Seguro e Garantia</t>
  </si>
  <si>
    <t>1.3</t>
  </si>
  <si>
    <t>Riscos</t>
  </si>
  <si>
    <t>1.4</t>
  </si>
  <si>
    <t>Despesas Financeiras</t>
  </si>
  <si>
    <t>2.0</t>
  </si>
  <si>
    <t>LUCRO</t>
  </si>
  <si>
    <t>2.1</t>
  </si>
  <si>
    <t>Lucro Operacional</t>
  </si>
  <si>
    <t>3.0</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</si>
  <si>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</si>
  <si>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</si>
  <si>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</si>
  <si>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</si>
  <si>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</si>
  <si>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</si>
  <si>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</si>
  <si>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</si>
  <si>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</si>
  <si>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</si>
  <si>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</si>
  <si>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</si>
  <si>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ESCAVAÇÃO MECANIZADA DE VALA COM PROF. ATÉ 1,5 M (MÉDIA ENTRE MONTANTE E JUSANTE/UMA COMPOSIÇÃO POR TRECHO), COM RETROESCAVADEIRA (0,26 M3/88 HP), LARG. DE 1,5 M A 2,5 M, EM SOLO DE 1A CATEGORIA, EM LOCAIS COM BAIXO NÍVEL DE INTERFERÊNCIA. AF_01/2015</t>
  </si>
  <si>
    <t>DEMOLIÇÃO DISPOSITVOS DE CONCRETO</t>
  </si>
  <si>
    <t>e=</t>
  </si>
  <si>
    <t>Volume do tubo</t>
  </si>
  <si>
    <t>D=</t>
  </si>
  <si>
    <t>MARTELETE OU ROMPEDOR PNEUMÁTICO MANUAL, 28 KG, COM SILENCIADOR - CHP DIURNO. AF_07/2016</t>
  </si>
  <si>
    <t>MARTELETE OU ROMPEDOR PNEUMÁTICO MANUAL, 28 KG, COM SILENCIADOR - CHI DIURNO. AF_07/2016</t>
  </si>
  <si>
    <t>DEMOLIÇÃO DE TUBO DE CONCRETO EXCLUSIVE TRANSPORTE DO MATERIAL DEMOLIDO</t>
  </si>
  <si>
    <t>REGULARIZACAO E COMPACTACAO MANUAL DE TERRENO (FUNDO DE VALAS)</t>
  </si>
  <si>
    <t>FORNECIMENTO E APLICAÇÃO DE LASTRO DE BRITA  (COM PREPARO DE FUNDO DE VALAS)</t>
  </si>
  <si>
    <t>REATERRO MECANIZADO DE VALA COM RETROESCAVADEIRA (CAPACIDADE DA CAÇAMB A DA RETRO: 0,26 M³ / POTÊNCIA: 88 HP), LARGURA DE 0,8 A 1,5 M, PROFUN DIDADE DE 1,5 A 3,0 M, COM SOLO (SEM SUBSTITUIÇÃO) DE 1ª CATEGORIA EM LOCAIS COM BAIXO NÍVEL DE INTERFERÊNCIA. AF_04/2016</t>
  </si>
  <si>
    <t>CARGA E DESCARGA MECÂNICA DE SOLO UTILIZANDO CAMINHÃO BASCULANTE 5M³ /11T E PA CARREGADEIRA SOBRE PNEUS * 105 HP * CAP. 1,72M3</t>
  </si>
  <si>
    <t>ESPALHAMENTO DE MATERIAL EM BOTA FORA, COM UTILIZACAO DE TRATOR DE ESTEIRAS DE 165 HP</t>
  </si>
  <si>
    <t>TUBO CONCRETO ARMADO, CLASSE PA-1, PB, DN 1000 MM, PARA AGUAS PLUVIAIS (NBR 8890)</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</si>
  <si>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</si>
  <si>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</si>
  <si>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</si>
  <si>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</si>
  <si>
    <t>TUBO CONCRETO ARMADO, CLASSE PA-1, PB, DN 1200 MM, PARA AGUAS PLUVIAIS (NBR 8890)</t>
  </si>
  <si>
    <t>Concreto</t>
  </si>
  <si>
    <t>RECUPERAÇÃO DE TUBULAÇÃO DANIFICADA</t>
  </si>
  <si>
    <t xml:space="preserve">RECUPERAÇÃO DE BOCA DE LOBO E POÇO DE VISITA </t>
  </si>
  <si>
    <t>Boca de lobo</t>
  </si>
  <si>
    <t>Volume</t>
  </si>
  <si>
    <t xml:space="preserve">POÇO DE VISITA 800 </t>
  </si>
  <si>
    <t>POÇO DE VISITA 1000</t>
  </si>
  <si>
    <t>POÇO DE VISITA 1200</t>
  </si>
  <si>
    <t xml:space="preserve">TOTAL DE BOTA FORA BL </t>
  </si>
  <si>
    <t>PV E BOCA DE LOBO (VOLUMES)</t>
  </si>
  <si>
    <t xml:space="preserve">BOCA DE LOBO DUPLA </t>
  </si>
  <si>
    <t>CHAMINÉ CIRCULAR PARA POÇO DE VISITA , EM ALVENARIA COM TIJOLOS CERÂMICOS MACIÇOS, DIÂMETRO INTERNO = 0,6 M. AF_05/2018</t>
  </si>
  <si>
    <t>TAMPAO FOFO ARTICULADO, CLASSE B125 CARGA MAX 12,5 T, REDONDO TAMPA 600 MM, REDE PLUVIAL/ESGOTO, P = CHAMINE CX AREIA / POCO VISITA ASSENTADO COM ARG CIM/AREIA 1:4, FORNECIMENTO E ASSENTAMENTO</t>
  </si>
  <si>
    <t>LOCACAO DE CONTAINER 2,30 X 6,00 M, ALT. 2,50 M, COM 1 SANITARIO, PARA ENG. E AUXILIAR, COMPLETO, SEM DIVISORIAS INTERNAS</t>
  </si>
  <si>
    <t xml:space="preserve">SINALIZAÇÃO </t>
  </si>
  <si>
    <t>CONE DE SINALIZACAO EM PVC RIGIDO COM FAIXA REFLETIVA, H = 70 / 76 CM</t>
  </si>
  <si>
    <t>Composição Auxiliar</t>
  </si>
  <si>
    <t>74209/1</t>
  </si>
  <si>
    <t>PLACA DE OBRA EM CHAPA DE ACO GALVANIZADO</t>
  </si>
  <si>
    <t>BDI DIFERENCIADO</t>
  </si>
  <si>
    <t>EDITAL:</t>
  </si>
  <si>
    <t/>
  </si>
  <si>
    <t>RECUPERAÇÃO DE DRENAGEM</t>
  </si>
  <si>
    <t>Comp</t>
  </si>
  <si>
    <t>Cod. Cliente</t>
  </si>
  <si>
    <t>Item</t>
  </si>
  <si>
    <t>1.2.1</t>
  </si>
  <si>
    <t>1.2.2</t>
  </si>
  <si>
    <t>1.2.3</t>
  </si>
  <si>
    <t>1.2.4</t>
  </si>
  <si>
    <t>1.2.5</t>
  </si>
  <si>
    <t>1.3.1</t>
  </si>
  <si>
    <t>1.3.2</t>
  </si>
  <si>
    <t>1.3.3</t>
  </si>
  <si>
    <t>1.3.4</t>
  </si>
  <si>
    <t>1.3.5</t>
  </si>
  <si>
    <t>1.5</t>
  </si>
  <si>
    <t>1.5.1</t>
  </si>
  <si>
    <t>1.5.2</t>
  </si>
  <si>
    <t>1.5.3</t>
  </si>
  <si>
    <t>1.6</t>
  </si>
  <si>
    <t>1.6.1</t>
  </si>
  <si>
    <t>1.6.2</t>
  </si>
  <si>
    <t>1.6.3</t>
  </si>
  <si>
    <t>1.7</t>
  </si>
  <si>
    <t>1.7.1</t>
  </si>
  <si>
    <t>1.7.2</t>
  </si>
  <si>
    <t>1.8</t>
  </si>
  <si>
    <t>1.8.1</t>
  </si>
  <si>
    <t>1.8.2</t>
  </si>
  <si>
    <t>1.9</t>
  </si>
  <si>
    <t>1.9.1</t>
  </si>
  <si>
    <t>1.9.2</t>
  </si>
  <si>
    <t>1.10</t>
  </si>
  <si>
    <t>1.10.1</t>
  </si>
  <si>
    <t>M3/M</t>
  </si>
  <si>
    <t>T/M3</t>
  </si>
  <si>
    <t>M3/M3</t>
  </si>
  <si>
    <t>Quantidade s/ truncar</t>
  </si>
  <si>
    <t>TAPA BURACO DE PAVIMENTO COM APLICAÇÃO DE CONCRETO BETUMINOSO USINADO A QUENTE (CBUQ), CAMADA DE ROLAMENTO - EXCLUSIVE TRANSPORTE.</t>
  </si>
  <si>
    <t>REPERFILAMENTO DE PAVIMENTO COM APLICAÇÃO DE CONCRETO BETUMINOSO USINADO A QUENTE (CBUQ), CAMADA DE ROLAMENTO, COM ESPESSURA DE 3,0 CM - EXCLUSIVE TRANSPORTE.</t>
  </si>
  <si>
    <t>Preço Total</t>
  </si>
  <si>
    <t>REPERFILAMENTO (E=3CM)</t>
  </si>
  <si>
    <t>%</t>
  </si>
  <si>
    <t>1.4.2</t>
  </si>
  <si>
    <t>1.4.3</t>
  </si>
  <si>
    <t>1.4.4</t>
  </si>
  <si>
    <t>1.5.4</t>
  </si>
  <si>
    <t>1.5.5</t>
  </si>
  <si>
    <t>1.5.6</t>
  </si>
  <si>
    <t>1.5.7</t>
  </si>
  <si>
    <t>1.7.1.1</t>
  </si>
  <si>
    <t>1.7.1.2</t>
  </si>
  <si>
    <t>1.7.1.3</t>
  </si>
  <si>
    <t>1.7.1.4</t>
  </si>
  <si>
    <t>1.7.1.5</t>
  </si>
  <si>
    <t>1.7.1.6</t>
  </si>
  <si>
    <t>1.7.1.7</t>
  </si>
  <si>
    <t>1.7.1.8</t>
  </si>
  <si>
    <t>1.7.1.9</t>
  </si>
  <si>
    <t>1.7.1.10</t>
  </si>
  <si>
    <t>1.7.1.11</t>
  </si>
  <si>
    <t>1.7.1.12</t>
  </si>
  <si>
    <t>1.7.2.1</t>
  </si>
  <si>
    <t>1.7.2.2</t>
  </si>
  <si>
    <t>1.7.2.3</t>
  </si>
  <si>
    <t>1.7.2.4</t>
  </si>
  <si>
    <t>1.7.2.5</t>
  </si>
  <si>
    <t>1.7.2.6</t>
  </si>
  <si>
    <t>1.7.2.7</t>
  </si>
  <si>
    <t>1.7.2.8</t>
  </si>
  <si>
    <t>1.7.2.9</t>
  </si>
  <si>
    <t>1.7.2.10</t>
  </si>
  <si>
    <t>1.7.2.11</t>
  </si>
  <si>
    <t>1.9.3</t>
  </si>
  <si>
    <t>1.9.4</t>
  </si>
  <si>
    <t>REGIÕES</t>
  </si>
  <si>
    <t>VÁRZEA GRANDE - MT</t>
  </si>
  <si>
    <t>MANUTENÇÃO CORRETIVA, PREVENTIVA E CONSERVAÇÃO DA MALHA VIÁRIA</t>
  </si>
  <si>
    <t xml:space="preserve"> RESUMO  DOS  PREÇOS</t>
  </si>
  <si>
    <t xml:space="preserve">SERVIÇOS                    </t>
  </si>
  <si>
    <t xml:space="preserve">BATA BASE:  </t>
  </si>
  <si>
    <t>NÃO DESONERADO</t>
  </si>
  <si>
    <t>VALOR (R$)</t>
  </si>
  <si>
    <t>TOTAL  GERAL</t>
  </si>
  <si>
    <t>PREFEITURA MUNICIPAL DE VÁZEA GRANDE</t>
  </si>
  <si>
    <t>Prazo ( dias consecutivos )</t>
  </si>
  <si>
    <t>Ítem</t>
  </si>
  <si>
    <t>Etapas de Serviço</t>
  </si>
  <si>
    <t>Valor (R$)</t>
  </si>
  <si>
    <t>TOTAL ( % e R$ )</t>
  </si>
  <si>
    <t>DESEMBOLSO</t>
  </si>
  <si>
    <t xml:space="preserve"> SIMPLES</t>
  </si>
  <si>
    <t>ACUMULADO</t>
  </si>
  <si>
    <t>A</t>
  </si>
  <si>
    <t>COMP.01</t>
  </si>
  <si>
    <t>COMP. 02</t>
  </si>
  <si>
    <t>COMP. 03</t>
  </si>
  <si>
    <t>COMP. 04</t>
  </si>
  <si>
    <t>COMP. 01</t>
  </si>
  <si>
    <t>COMP 05</t>
  </si>
  <si>
    <t>SICRO 3</t>
  </si>
  <si>
    <t>MARÇO/2018 SICRO 3</t>
  </si>
  <si>
    <t>S/ DESONERAÇÃO</t>
  </si>
  <si>
    <t>4.0</t>
  </si>
  <si>
    <t>5.0</t>
  </si>
  <si>
    <t>6.0</t>
  </si>
  <si>
    <t>7.0</t>
  </si>
  <si>
    <t>8.0</t>
  </si>
  <si>
    <t>9.0</t>
  </si>
  <si>
    <t>10.0</t>
  </si>
  <si>
    <t>QUADRO 01</t>
  </si>
  <si>
    <t>QUADRO 02 - PLANILHA DE ORÇAMENTO</t>
  </si>
  <si>
    <t>QUADRO 03 - CRONOGRAMA FÍSICO FINANCEIRO</t>
  </si>
  <si>
    <t>QUADRO 04 - BDI - BENEFICIOS E DESPESAS INDIRETAS</t>
  </si>
  <si>
    <t>QUADRO 4.1 -</t>
  </si>
  <si>
    <t>CATMAT/ CATSER</t>
  </si>
  <si>
    <t>ESPECIFICAÇÃO</t>
  </si>
  <si>
    <t>VALOR UNITÁRIO (R$)</t>
  </si>
  <si>
    <t>VALOR TOTAL (R$)</t>
  </si>
  <si>
    <t xml:space="preserve">REGISTRO DE PREÇO PARA FUTURA E EVENTUAL CONTRATAÇÃO DE EMPRESA CAPACITADA PARA PRESTAÇÃO DE SERVIÇO PARA EXECUÇÃO DE MANUTENÇÃO (CORRETIVA E PREVENTIVA) E MELHORIA DO SISTEMA DE VIAS URBANAS PAVIMENTADAS, CONFORME TERMO DE REFERENCIA ANEXO I, COMO AS PLANILHAS DE DETALHAMENTO E ESPECIFICAÇÕES E AS DEMAIS CONDIÇÕES DO EDITAL E ANEXOS. </t>
  </si>
  <si>
    <t>SV</t>
  </si>
  <si>
    <t>Coluna1</t>
  </si>
  <si>
    <t>Coluna2</t>
  </si>
  <si>
    <t>Coluna3</t>
  </si>
  <si>
    <t>Coluna4</t>
  </si>
  <si>
    <t>Coluna5</t>
  </si>
  <si>
    <t>Coluna6</t>
  </si>
  <si>
    <t>Coluna7</t>
  </si>
  <si>
    <t>Coluna8</t>
  </si>
  <si>
    <t>Coluna9</t>
  </si>
  <si>
    <t>Coluna10</t>
  </si>
  <si>
    <t>COMP.07</t>
  </si>
  <si>
    <t>COMP.08</t>
  </si>
  <si>
    <t>COMP.09</t>
  </si>
  <si>
    <t>COMP.06</t>
  </si>
  <si>
    <t xml:space="preserve"> Número: 1</t>
  </si>
  <si>
    <r>
      <t xml:space="preserve"> Período: </t>
    </r>
    <r>
      <rPr>
        <sz val="13"/>
        <color theme="1"/>
        <rFont val="Calibri"/>
        <family val="2"/>
      </rPr>
      <t>9/2018 (Não Desonerado</t>
    </r>
  </si>
  <si>
    <t>Composições Analíticas com Preço unitário</t>
  </si>
  <si>
    <t>Composições Principais</t>
  </si>
  <si>
    <t>Banco</t>
  </si>
  <si>
    <t>Un.</t>
  </si>
  <si>
    <t>Qtd.</t>
  </si>
  <si>
    <t>Preço</t>
  </si>
  <si>
    <t>PROPRIO</t>
  </si>
  <si>
    <t>PAVIMENTACAO</t>
  </si>
  <si>
    <t>Material</t>
  </si>
  <si>
    <t>CUSTOS HORÁRIOS DE MÁQUINAS E EQUIPAMENTOS</t>
  </si>
  <si>
    <t>SERVICOS DIVERSOS</t>
  </si>
  <si>
    <t>COBERTURA</t>
  </si>
  <si>
    <t>COMP. 06</t>
  </si>
  <si>
    <t>ASSENTAMENTO DE TUBO DE CONCRETO PARA REDES COLETORAS DE ÁGUAS PLUVIAIS, DIÂMETRO DE 600 MM, JUNTA RÍGIDA, INSTALADO EM LOCAL COM BAIXO NÍVEL DE INTERFERÊNCIAS (NÃO INCLUI FORNECIMENTO). AF_12/2015</t>
  </si>
  <si>
    <t>ASSENTAMENTO DE TUBOS E PECAS</t>
  </si>
  <si>
    <t xml:space="preserve">TUBO CONCRETO ARMADO, CLASSE PA-1, PB, DN 600 MM, PARA AGUAS PLUVIAIS (NBR 8890)  </t>
  </si>
  <si>
    <t>COMP. 07</t>
  </si>
  <si>
    <t>ASSENTAMENTO DE TUBO DE CONCRETO PARA REDES COLETORAS DE ÁGUAS PLUVIAIS, DIÂMETRO DE 800 MM, JUNTA RÍGIDA, INSTALADO EM LOCAL COM BAIXO NÍVEL DE INTERFERÊNCIAS (NÃO INCLUI FORNECIMENTO). AF_12/2015</t>
  </si>
  <si>
    <t xml:space="preserve">TUBO CONCRETO ARMADO, CLASSE PA-1, PB, DN 800 MM, PARA AGUAS PLUVIAIS (NBR 8890)  </t>
  </si>
  <si>
    <t>COMP. 08</t>
  </si>
  <si>
    <t>ASSENTAMENTO DE TUBO DE CONCRETO PARA REDES COLETORAS DE ÁGUAS PLUVIAIS, DIÂMETRO DE 1000 MM, JUNTA RÍGIDA, INSTALADO EM LOCAL COM BAIXO NÍVEL DE INTERFERÊNCIAS (NÃO INCLUI FORNECIMENTO). AF_12/2015</t>
  </si>
  <si>
    <t>COMP. 09</t>
  </si>
  <si>
    <t>ASSENTAMENTO DE TUBO DE CONCRETO PARA REDES COLETORAS DE ÁGUAS PLUVIAIS, DIÂMETRO DE 1200 MM, JUNTA RÍGIDA, INSTALADO EM LOCAL COM BAIXO NÍVEL DE INTERFERÊNCIAS (NÃO INCLUI FORNECIMENTO). AF_12/2015</t>
  </si>
  <si>
    <t xml:space="preserve">ENGENHEIRO CIVIL DE OBRA PLENO (MENSALISTA)  </t>
  </si>
  <si>
    <t>Mão de Obra</t>
  </si>
  <si>
    <t>MES</t>
  </si>
  <si>
    <t xml:space="preserve">AUXILIAR TECNICO / ASSISTENTE DE ENGENHARIA (MENSALISTA)  </t>
  </si>
  <si>
    <t xml:space="preserve">TECNICO EM SEGURANCA DO TRABALHO (MENSALISTA) </t>
  </si>
  <si>
    <t xml:space="preserve">AUXILIAR DE ESCRITORIO (MENSALISTA)  </t>
  </si>
  <si>
    <t xml:space="preserve">AUXILIAR DE LABORATORISTA DE SOLOS E DE CONCRETO (MENSALISTA)  </t>
  </si>
  <si>
    <t xml:space="preserve">TECNICO EM LABORATORIO E CAMPO DE CONSTRUCAO CIVIL (MENSALISTA)  </t>
  </si>
  <si>
    <t xml:space="preserve">MOTORISTA DE CARRO DE PASSEIO (MENSALISTA)  </t>
  </si>
  <si>
    <t>02</t>
  </si>
  <si>
    <t>REGIÃO DO CENTRO, REGIÃO DO MARAJOARA, REGIÃO DO SANTA ISABEL, REGIÃO DO JARDIM DOS ESTADOS, REGIÃO DO MAPIM E REGIÃO DO JARDIM GLORIA.</t>
  </si>
  <si>
    <t>CURVA ABC DE SERVIÇOS</t>
  </si>
  <si>
    <t>LOTE 02</t>
  </si>
  <si>
    <t>LOTE 2</t>
  </si>
  <si>
    <t xml:space="preserve"> CENTRO</t>
  </si>
  <si>
    <t>MARAJOARA</t>
  </si>
  <si>
    <t>SANTA ISABEL</t>
  </si>
  <si>
    <t>JARDIM DOS ESTADOS</t>
  </si>
  <si>
    <t>MAPIM</t>
  </si>
  <si>
    <t>JARDIM GLORIA</t>
  </si>
  <si>
    <t>SETEMBRO/2018 SINAPI</t>
  </si>
  <si>
    <t>POÇO DE VISITA - PVI 03 - AREIA E BRITA COMERCIAIS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</si>
</sst>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0_-;\-* #,##0.000_-;_-* &quot;-&quot;??_-;_-@_-"/>
    <numFmt numFmtId="165" formatCode="_(* #,##0.00_);_(* \(#,##0.00\);_(* &quot;-&quot;??_);_(@_)"/>
    <numFmt numFmtId="166" formatCode="_(* #,##0.0_);_(* \(#,##0.0\);_(* &quot;-&quot;??_);_(@_)"/>
    <numFmt numFmtId="167" formatCode="0.0"/>
    <numFmt numFmtId="168" formatCode="#,##0.0000"/>
    <numFmt numFmtId="169" formatCode="0.0000"/>
    <numFmt numFmtId="170" formatCode="_-* #,##0.000_-;\-* #,##0.000_-;_-* &quot;-&quot;???_-;_-@_-"/>
    <numFmt numFmtId="171" formatCode="_(&quot;R$ &quot;* #,##0.00_);_(&quot;R$ &quot;* \(#,##0.00\);_(&quot;R$ &quot;* &quot;-&quot;??_);_(@_)"/>
    <numFmt numFmtId="172" formatCode="&quot;Cr$&quot;#,##0_);\(&quot;Cr$&quot;#,##0\)"/>
    <numFmt numFmtId="173" formatCode="#,##0.00_ ;\-#,##0.00\ "/>
    <numFmt numFmtId="174" formatCode="0.0%"/>
    <numFmt numFmtId="175" formatCode="_(* #,##0.000_);_(* \(#,##0.000\);_(* &quot;-&quot;??_);_(@_)"/>
    <numFmt numFmtId="176" formatCode="[$-F800]dddd\,\ mmmm\ dd\,\ 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Times New Roman"/>
      <family val="1"/>
    </font>
    <font>
      <sz val="10"/>
      <name val="Arial"/>
      <family val="2"/>
    </font>
    <font>
      <b/>
      <sz val="10"/>
      <name val="Times New Roman"/>
      <family val="1"/>
    </font>
    <font>
      <b/>
      <u/>
      <sz val="10"/>
      <color indexed="8"/>
      <name val="Arial"/>
      <family val="2"/>
    </font>
    <font>
      <b/>
      <sz val="10"/>
      <name val="Arial"/>
      <family val="2"/>
    </font>
    <font>
      <b/>
      <sz val="8"/>
      <name val="Arial"/>
      <family val="2"/>
    </font>
    <font>
      <sz val="11"/>
      <color rgb="FF000000"/>
      <name val="Calibri"/>
      <family val="2"/>
    </font>
    <font>
      <sz val="11"/>
      <color rgb="FF000000"/>
      <name val="Calibri"/>
      <family val="2"/>
    </font>
    <font>
      <sz val="12"/>
      <name val="Arial"/>
      <family val="2"/>
    </font>
    <font>
      <b/>
      <sz val="7"/>
      <name val="Arial"/>
      <family val="2"/>
    </font>
    <font>
      <b/>
      <sz val="9"/>
      <name val="Arial"/>
      <family val="2"/>
    </font>
    <font>
      <sz val="11"/>
      <name val="Arial"/>
      <family val="2"/>
    </font>
    <font>
      <sz val="10"/>
      <color theme="1"/>
      <name val="Times New Roman"/>
      <family val="1"/>
    </font>
    <font>
      <sz val="9"/>
      <name val="Arial"/>
      <family val="2"/>
    </font>
    <font>
      <b/>
      <sz val="12"/>
      <name val="Arial"/>
      <family val="2"/>
    </font>
    <font>
      <b/>
      <sz val="11"/>
      <name val="Arial"/>
      <family val="2"/>
    </font>
    <font>
      <sz val="11"/>
      <color rgb="FF000000"/>
      <name val="Calibri"/>
      <family val="2"/>
    </font>
    <font>
      <sz val="11"/>
      <name val="Calibri"/>
      <family val="2"/>
    </font>
    <font>
      <sz val="10"/>
      <name val="Calibri"/>
      <family val="2"/>
    </font>
    <font>
      <b/>
      <sz val="12"/>
      <name val="Calibri"/>
      <family val="2"/>
    </font>
    <font>
      <b/>
      <sz val="11"/>
      <name val="Calibri"/>
      <family val="2"/>
    </font>
    <font>
      <b/>
      <sz val="10"/>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b/>
      <sz val="12"/>
      <color theme="1"/>
      <name val="Calibri"/>
      <family val="2"/>
      <scheme val="minor"/>
    </font>
    <font>
      <sz val="12"/>
      <color theme="1"/>
      <name val="Calibri"/>
      <family val="2"/>
      <scheme val="minor"/>
    </font>
    <font>
      <b/>
      <sz val="12"/>
      <color rgb="FF000000"/>
      <name val="Times New Roman"/>
      <family val="1"/>
    </font>
    <font>
      <b/>
      <sz val="14"/>
      <name val="Arial"/>
      <family val="2"/>
    </font>
    <font>
      <b/>
      <sz val="12"/>
      <color rgb="FF000000"/>
      <name val="Calibri"/>
      <family val="2"/>
      <scheme val="minor"/>
    </font>
    <font>
      <sz val="14"/>
      <color rgb="FF000000"/>
      <name val="Calibri"/>
      <family val="2"/>
      <scheme val="minor"/>
    </font>
    <font>
      <sz val="11"/>
      <color rgb="FFFF0000"/>
      <name val="Calibri"/>
      <family val="2"/>
    </font>
    <font>
      <b/>
      <sz val="10"/>
      <color theme="1"/>
      <name val="Times New Roman"/>
      <family val="1"/>
    </font>
    <font>
      <sz val="11"/>
      <color theme="1"/>
      <name val="Calibri"/>
      <family val="2"/>
    </font>
    <font>
      <b/>
      <sz val="13"/>
      <color theme="1"/>
      <name val="Calibri"/>
      <family val="2"/>
    </font>
    <font>
      <sz val="13"/>
      <color theme="1"/>
      <name val="Calibri"/>
      <family val="2"/>
    </font>
    <font>
      <b/>
      <sz val="20"/>
      <color theme="1"/>
      <name val="Calibri"/>
      <family val="2"/>
    </font>
    <font>
      <b/>
      <sz val="18"/>
      <color theme="1"/>
      <name val="Calibri"/>
      <family val="2"/>
    </font>
    <font>
      <sz val="10"/>
      <color theme="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
      <patternFill patternType="solid">
        <fgColor indexed="22"/>
        <bgColor indexed="64"/>
      </patternFill>
    </fill>
    <fill>
      <patternFill patternType="solid">
        <fgColor indexed="65"/>
        <bgColor indexed="64"/>
      </patternFill>
    </fill>
    <fill>
      <patternFill patternType="solid">
        <fgColor rgb="FFFFFFFF"/>
        <bgColor rgb="FF000000"/>
      </patternFill>
    </fill>
    <fill>
      <patternFill patternType="solid">
        <fgColor rgb="FF808080"/>
        <bgColor rgb="FF000000"/>
      </patternFill>
    </fill>
    <fill>
      <patternFill patternType="solid">
        <fgColor rgb="FFD7C6B6"/>
        <bgColor rgb="FF000000"/>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11" fillId="0" borderId="0"/>
    <xf numFmtId="165" fontId="6" fillId="0" borderId="0" applyFont="0" applyFill="0" applyBorder="0" applyAlignment="0" applyProtection="0"/>
    <xf numFmtId="9" fontId="6" fillId="0" borderId="0" applyFont="0" applyFill="0" applyBorder="0" applyAlignment="0" applyProtection="0"/>
    <xf numFmtId="0" fontId="12" fillId="0" borderId="0"/>
    <xf numFmtId="0" fontId="21" fillId="0" borderId="0"/>
    <xf numFmtId="0" fontId="6" fillId="0" borderId="0"/>
    <xf numFmtId="0" fontId="18" fillId="0" borderId="0"/>
  </cellStyleXfs>
  <cellXfs count="721">
    <xf numFmtId="0" fontId="0" fillId="0" borderId="0" xfId="0"/>
    <xf numFmtId="0" fontId="7" fillId="3" borderId="9" xfId="3" applyFont="1" applyFill="1" applyBorder="1" applyAlignment="1"/>
    <xf numFmtId="0" fontId="7" fillId="3" borderId="10" xfId="3" applyFont="1" applyFill="1" applyBorder="1" applyAlignment="1"/>
    <xf numFmtId="0" fontId="7" fillId="3" borderId="11" xfId="3" applyFont="1" applyFill="1" applyBorder="1" applyAlignment="1"/>
    <xf numFmtId="165" fontId="9" fillId="3" borderId="12" xfId="4" applyFont="1" applyFill="1" applyBorder="1" applyAlignment="1">
      <alignment vertical="center"/>
    </xf>
    <xf numFmtId="165" fontId="6" fillId="3" borderId="0" xfId="4" applyFont="1" applyFill="1" applyBorder="1" applyAlignment="1">
      <alignment vertical="center"/>
    </xf>
    <xf numFmtId="0" fontId="9" fillId="3" borderId="0" xfId="5" applyFont="1" applyFill="1" applyBorder="1" applyAlignment="1">
      <alignment horizontal="left"/>
    </xf>
    <xf numFmtId="165" fontId="9" fillId="3" borderId="0" xfId="4" applyFont="1" applyFill="1" applyBorder="1" applyAlignment="1">
      <alignment horizontal="right"/>
    </xf>
    <xf numFmtId="167" fontId="9" fillId="3" borderId="0" xfId="5" applyNumberFormat="1" applyFont="1" applyFill="1" applyBorder="1" applyAlignment="1">
      <alignment horizontal="right"/>
    </xf>
    <xf numFmtId="43" fontId="9" fillId="3" borderId="0" xfId="5" applyNumberFormat="1" applyFont="1" applyFill="1" applyBorder="1" applyAlignment="1">
      <alignment horizontal="left"/>
    </xf>
    <xf numFmtId="0" fontId="6" fillId="3" borderId="0" xfId="3" applyFill="1"/>
    <xf numFmtId="165" fontId="9" fillId="3" borderId="12" xfId="4" applyFont="1" applyFill="1" applyBorder="1" applyAlignment="1">
      <alignment horizontal="center" wrapText="1"/>
    </xf>
    <xf numFmtId="165" fontId="9" fillId="3" borderId="12" xfId="4" applyFont="1" applyFill="1" applyBorder="1" applyAlignment="1">
      <alignment horizontal="center" vertical="top" wrapText="1"/>
    </xf>
    <xf numFmtId="0" fontId="6" fillId="3" borderId="12" xfId="3" applyFill="1" applyBorder="1" applyAlignment="1">
      <alignment vertical="center" wrapText="1"/>
    </xf>
    <xf numFmtId="165" fontId="6" fillId="3" borderId="12" xfId="4" applyFont="1" applyFill="1" applyBorder="1" applyAlignment="1">
      <alignment horizontal="center" vertical="center"/>
    </xf>
    <xf numFmtId="165" fontId="6" fillId="3" borderId="12" xfId="4" applyNumberFormat="1" applyFont="1" applyFill="1" applyBorder="1" applyAlignment="1">
      <alignment horizontal="center" vertical="center"/>
    </xf>
    <xf numFmtId="165" fontId="6" fillId="3" borderId="12" xfId="4" applyFont="1" applyFill="1" applyBorder="1" applyAlignment="1">
      <alignment horizontal="right" vertical="center"/>
    </xf>
    <xf numFmtId="0" fontId="6" fillId="3" borderId="12" xfId="5" applyFont="1" applyFill="1" applyBorder="1" applyAlignment="1">
      <alignment vertical="center"/>
    </xf>
    <xf numFmtId="165" fontId="6" fillId="3" borderId="12" xfId="4" applyFont="1" applyFill="1" applyBorder="1" applyAlignment="1">
      <alignment vertical="center"/>
    </xf>
    <xf numFmtId="165" fontId="6" fillId="3" borderId="12" xfId="4" applyNumberFormat="1" applyFont="1" applyFill="1" applyBorder="1" applyAlignment="1">
      <alignment horizontal="right" vertical="center"/>
    </xf>
    <xf numFmtId="165" fontId="6" fillId="3" borderId="12" xfId="4" applyNumberFormat="1" applyFont="1" applyFill="1" applyBorder="1" applyAlignment="1">
      <alignment horizontal="left" vertical="center"/>
    </xf>
    <xf numFmtId="165" fontId="9" fillId="3" borderId="12" xfId="4" applyFont="1" applyFill="1" applyBorder="1" applyAlignment="1">
      <alignment horizontal="right" vertical="center"/>
    </xf>
    <xf numFmtId="165" fontId="9" fillId="3" borderId="12" xfId="4" applyFont="1" applyFill="1" applyBorder="1" applyAlignment="1">
      <alignment horizontal="center" vertical="center"/>
    </xf>
    <xf numFmtId="0" fontId="6" fillId="3" borderId="12" xfId="5" applyFont="1" applyFill="1" applyBorder="1" applyAlignment="1">
      <alignment horizontal="left"/>
    </xf>
    <xf numFmtId="166" fontId="6" fillId="3" borderId="12" xfId="4" applyNumberFormat="1" applyFont="1" applyFill="1" applyBorder="1" applyAlignment="1">
      <alignment vertical="center"/>
    </xf>
    <xf numFmtId="0" fontId="9" fillId="3" borderId="12" xfId="5" applyFont="1" applyFill="1" applyBorder="1" applyAlignment="1">
      <alignment horizontal="left"/>
    </xf>
    <xf numFmtId="0" fontId="9" fillId="3" borderId="12" xfId="5" applyFont="1" applyFill="1" applyBorder="1" applyAlignment="1">
      <alignment horizontal="left" vertical="center"/>
    </xf>
    <xf numFmtId="17" fontId="13" fillId="3" borderId="11" xfId="3" applyNumberFormat="1" applyFont="1" applyFill="1" applyBorder="1" applyAlignment="1" applyProtection="1">
      <alignment vertical="center"/>
    </xf>
    <xf numFmtId="0" fontId="6" fillId="0" borderId="0" xfId="3"/>
    <xf numFmtId="0" fontId="14" fillId="3" borderId="15" xfId="4" applyNumberFormat="1" applyFont="1" applyFill="1" applyBorder="1" applyProtection="1"/>
    <xf numFmtId="2" fontId="9" fillId="3" borderId="13" xfId="3" applyNumberFormat="1" applyFont="1" applyFill="1" applyBorder="1" applyAlignment="1" applyProtection="1">
      <alignment horizontal="center" vertical="center" wrapText="1"/>
    </xf>
    <xf numFmtId="39" fontId="6" fillId="3" borderId="18" xfId="4" applyNumberFormat="1" applyFont="1" applyFill="1" applyBorder="1" applyProtection="1"/>
    <xf numFmtId="39" fontId="9" fillId="3" borderId="12" xfId="4" applyNumberFormat="1" applyFont="1" applyFill="1" applyBorder="1" applyProtection="1"/>
    <xf numFmtId="0" fontId="15" fillId="3" borderId="12" xfId="3" applyFont="1" applyFill="1" applyBorder="1" applyAlignment="1" applyProtection="1">
      <alignment horizontal="center" vertical="center" wrapText="1"/>
    </xf>
    <xf numFmtId="4" fontId="6" fillId="3" borderId="18" xfId="4" applyNumberFormat="1" applyFont="1" applyFill="1" applyBorder="1" applyAlignment="1" applyProtection="1">
      <alignment vertical="center" wrapText="1"/>
    </xf>
    <xf numFmtId="4" fontId="6" fillId="3" borderId="20" xfId="4" applyNumberFormat="1" applyFont="1" applyFill="1" applyBorder="1" applyAlignment="1" applyProtection="1">
      <alignment vertical="center" wrapText="1"/>
    </xf>
    <xf numFmtId="4" fontId="6" fillId="3" borderId="19" xfId="4" applyNumberFormat="1" applyFont="1" applyFill="1" applyBorder="1" applyAlignment="1" applyProtection="1">
      <alignment vertical="center" wrapText="1"/>
    </xf>
    <xf numFmtId="39" fontId="9" fillId="3" borderId="12" xfId="4" applyNumberFormat="1" applyFont="1" applyFill="1" applyBorder="1" applyAlignment="1" applyProtection="1">
      <alignment vertical="center" wrapText="1"/>
    </xf>
    <xf numFmtId="4" fontId="6" fillId="3" borderId="24" xfId="4" applyNumberFormat="1" applyFont="1" applyFill="1" applyBorder="1" applyAlignment="1" applyProtection="1">
      <alignment vertical="center" wrapText="1"/>
    </xf>
    <xf numFmtId="165" fontId="6" fillId="3" borderId="17" xfId="4" applyFont="1" applyFill="1" applyBorder="1" applyAlignment="1" applyProtection="1">
      <alignment vertical="center" wrapText="1"/>
    </xf>
    <xf numFmtId="165" fontId="6" fillId="3" borderId="18" xfId="4" applyFont="1" applyFill="1" applyBorder="1" applyAlignment="1" applyProtection="1">
      <alignment vertical="center" wrapText="1"/>
    </xf>
    <xf numFmtId="165" fontId="6" fillId="3" borderId="19" xfId="4" applyFont="1" applyFill="1" applyBorder="1" applyAlignment="1" applyProtection="1">
      <alignment vertical="center" wrapText="1"/>
    </xf>
    <xf numFmtId="165" fontId="9" fillId="3" borderId="12" xfId="4" applyFont="1" applyFill="1" applyBorder="1" applyAlignment="1" applyProtection="1">
      <alignment vertical="center" wrapText="1"/>
    </xf>
    <xf numFmtId="39" fontId="9" fillId="3" borderId="12" xfId="4" applyNumberFormat="1" applyFont="1" applyFill="1" applyBorder="1" applyAlignment="1" applyProtection="1">
      <alignment horizontal="right" vertical="center" wrapText="1"/>
    </xf>
    <xf numFmtId="0" fontId="9" fillId="3" borderId="1" xfId="3" applyFont="1" applyFill="1" applyBorder="1" applyAlignment="1" applyProtection="1">
      <alignment vertical="center"/>
    </xf>
    <xf numFmtId="0" fontId="9" fillId="3" borderId="2" xfId="3" applyFont="1" applyFill="1" applyBorder="1" applyAlignment="1" applyProtection="1">
      <alignment vertical="center"/>
    </xf>
    <xf numFmtId="0" fontId="9" fillId="3" borderId="2" xfId="3" applyFont="1" applyFill="1" applyBorder="1" applyAlignment="1" applyProtection="1">
      <alignment horizontal="right" vertical="center"/>
    </xf>
    <xf numFmtId="165" fontId="9" fillId="3" borderId="12" xfId="4" applyFont="1" applyFill="1" applyBorder="1" applyAlignment="1" applyProtection="1">
      <alignment horizontal="right" vertical="center" wrapText="1"/>
    </xf>
    <xf numFmtId="0" fontId="6" fillId="3" borderId="12" xfId="3" applyFont="1" applyFill="1" applyBorder="1" applyAlignment="1">
      <alignment horizontal="left" vertical="center" wrapText="1"/>
    </xf>
    <xf numFmtId="0" fontId="6" fillId="3" borderId="12" xfId="3" applyFont="1" applyFill="1" applyBorder="1" applyAlignment="1">
      <alignment vertical="center" wrapText="1"/>
    </xf>
    <xf numFmtId="0" fontId="6" fillId="3" borderId="12" xfId="3" applyFont="1" applyFill="1" applyBorder="1" applyAlignment="1">
      <alignment vertical="center"/>
    </xf>
    <xf numFmtId="0" fontId="5" fillId="0" borderId="18" xfId="0" applyFont="1" applyFill="1" applyBorder="1" applyAlignment="1">
      <alignment horizontal="center" vertical="center"/>
    </xf>
    <xf numFmtId="0" fontId="17" fillId="3" borderId="0" xfId="0" applyFont="1" applyFill="1" applyAlignment="1">
      <alignment vertical="center" wrapText="1"/>
    </xf>
    <xf numFmtId="165" fontId="6" fillId="3" borderId="0" xfId="4" applyFont="1" applyFill="1" applyBorder="1" applyAlignment="1">
      <alignment horizontal="right" vertical="center"/>
    </xf>
    <xf numFmtId="43" fontId="6" fillId="3" borderId="0" xfId="3" applyNumberFormat="1" applyFill="1"/>
    <xf numFmtId="165" fontId="9" fillId="3" borderId="0" xfId="4" applyFont="1" applyFill="1" applyBorder="1" applyAlignment="1">
      <alignment horizontal="center" vertical="center"/>
    </xf>
    <xf numFmtId="164" fontId="6" fillId="3" borderId="0" xfId="1" applyNumberFormat="1" applyFont="1" applyFill="1" applyBorder="1" applyAlignment="1">
      <alignment horizontal="center" vertical="center"/>
    </xf>
    <xf numFmtId="0" fontId="9" fillId="3" borderId="0" xfId="3" applyFont="1" applyFill="1" applyBorder="1" applyAlignment="1">
      <alignment horizontal="center" vertical="center"/>
    </xf>
    <xf numFmtId="0" fontId="6" fillId="3" borderId="0" xfId="3" applyFill="1" applyBorder="1"/>
    <xf numFmtId="0" fontId="10" fillId="3" borderId="0" xfId="5" applyFont="1" applyFill="1" applyBorder="1" applyAlignment="1">
      <alignment horizontal="left"/>
    </xf>
    <xf numFmtId="165" fontId="10" fillId="3" borderId="0" xfId="4" applyFont="1" applyFill="1" applyBorder="1" applyAlignment="1">
      <alignment horizontal="right"/>
    </xf>
    <xf numFmtId="165" fontId="9" fillId="3" borderId="12" xfId="5" applyNumberFormat="1" applyFont="1" applyFill="1" applyBorder="1" applyAlignment="1">
      <alignment horizontal="right"/>
    </xf>
    <xf numFmtId="4" fontId="9" fillId="3" borderId="12" xfId="5" applyNumberFormat="1" applyFont="1" applyFill="1" applyBorder="1" applyAlignment="1">
      <alignment horizontal="right"/>
    </xf>
    <xf numFmtId="0" fontId="20" fillId="0" borderId="0" xfId="11" applyFont="1" applyBorder="1" applyAlignment="1">
      <alignment horizontal="left" vertical="center"/>
    </xf>
    <xf numFmtId="0" fontId="16" fillId="0" borderId="0" xfId="11" applyFont="1" applyBorder="1" applyAlignment="1">
      <alignment vertical="center"/>
    </xf>
    <xf numFmtId="0" fontId="6" fillId="0" borderId="0" xfId="11" applyBorder="1"/>
    <xf numFmtId="0" fontId="6" fillId="0" borderId="0" xfId="11"/>
    <xf numFmtId="0" fontId="16" fillId="0" borderId="0" xfId="11" applyFont="1" applyBorder="1" applyAlignment="1">
      <alignment horizontal="left" vertical="center" wrapText="1"/>
    </xf>
    <xf numFmtId="17" fontId="16" fillId="0" borderId="0" xfId="11" applyNumberFormat="1" applyFont="1" applyBorder="1" applyAlignment="1">
      <alignment horizontal="left"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43" xfId="11" applyFont="1" applyBorder="1" applyAlignment="1">
      <alignment horizontal="center"/>
    </xf>
    <xf numFmtId="0" fontId="25" fillId="0" borderId="65" xfId="11" applyFont="1" applyBorder="1" applyAlignment="1">
      <alignment horizontal="center"/>
    </xf>
    <xf numFmtId="0" fontId="25" fillId="0" borderId="42" xfId="11" applyFont="1" applyBorder="1" applyAlignment="1">
      <alignment horizontal="center"/>
    </xf>
    <xf numFmtId="0" fontId="25" fillId="0" borderId="43" xfId="11" applyFont="1" applyBorder="1" applyAlignment="1"/>
    <xf numFmtId="0" fontId="25" fillId="0" borderId="48" xfId="11" applyFont="1" applyBorder="1" applyAlignment="1">
      <alignment horizontal="center"/>
    </xf>
    <xf numFmtId="0" fontId="25" fillId="0" borderId="66" xfId="11" applyFont="1" applyBorder="1" applyAlignment="1">
      <alignment horizontal="center"/>
    </xf>
    <xf numFmtId="0" fontId="25" fillId="0" borderId="47" xfId="11" applyFont="1" applyBorder="1" applyAlignment="1">
      <alignment horizontal="center"/>
    </xf>
    <xf numFmtId="0" fontId="26" fillId="0" borderId="49" xfId="11" applyFont="1" applyBorder="1" applyAlignment="1">
      <alignment horizontal="center"/>
    </xf>
    <xf numFmtId="4" fontId="26" fillId="0" borderId="53" xfId="11" applyNumberFormat="1" applyFont="1" applyBorder="1" applyAlignment="1">
      <alignment horizontal="center"/>
    </xf>
    <xf numFmtId="4" fontId="26" fillId="0" borderId="51" xfId="11" applyNumberFormat="1" applyFont="1" applyBorder="1" applyAlignment="1">
      <alignment horizontal="center"/>
    </xf>
    <xf numFmtId="4" fontId="23" fillId="0" borderId="52" xfId="11" applyNumberFormat="1" applyFont="1" applyBorder="1" applyAlignment="1">
      <alignment horizontal="center"/>
    </xf>
    <xf numFmtId="0" fontId="23" fillId="0" borderId="52" xfId="11" applyFont="1" applyBorder="1" applyAlignment="1">
      <alignment horizontal="center"/>
    </xf>
    <xf numFmtId="0" fontId="22" fillId="0" borderId="53" xfId="11" applyFont="1" applyBorder="1" applyAlignment="1">
      <alignment horizontal="center"/>
    </xf>
    <xf numFmtId="0" fontId="23" fillId="0" borderId="54" xfId="11" applyFont="1" applyBorder="1" applyAlignment="1">
      <alignment horizontal="center"/>
    </xf>
    <xf numFmtId="4" fontId="23" fillId="0" borderId="58" xfId="11" applyNumberFormat="1" applyFont="1" applyBorder="1" applyAlignment="1">
      <alignment horizontal="center"/>
    </xf>
    <xf numFmtId="4" fontId="23" fillId="0" borderId="56" xfId="11" applyNumberFormat="1" applyFont="1" applyBorder="1" applyAlignment="1">
      <alignment horizontal="center"/>
    </xf>
    <xf numFmtId="4" fontId="23" fillId="0" borderId="57" xfId="11" applyNumberFormat="1" applyFont="1" applyBorder="1" applyAlignment="1">
      <alignment horizontal="center"/>
    </xf>
    <xf numFmtId="0" fontId="23" fillId="0" borderId="57" xfId="11" applyFont="1" applyBorder="1" applyAlignment="1">
      <alignment horizontal="center"/>
    </xf>
    <xf numFmtId="0" fontId="22" fillId="0" borderId="58" xfId="11" applyFont="1" applyBorder="1" applyAlignment="1">
      <alignment horizontal="center"/>
    </xf>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0" fontId="23" fillId="8" borderId="54" xfId="11" applyFont="1" applyFill="1" applyBorder="1" applyAlignment="1">
      <alignment horizontal="center"/>
    </xf>
    <xf numFmtId="4" fontId="23" fillId="8" borderId="58" xfId="11" applyNumberFormat="1" applyFont="1" applyFill="1" applyBorder="1" applyAlignment="1">
      <alignment horizontal="center"/>
    </xf>
    <xf numFmtId="4" fontId="26" fillId="8" borderId="56" xfId="11" applyNumberFormat="1" applyFont="1" applyFill="1" applyBorder="1" applyAlignment="1">
      <alignment horizontal="center"/>
    </xf>
    <xf numFmtId="4" fontId="23" fillId="8" borderId="57" xfId="11" applyNumberFormat="1" applyFont="1" applyFill="1" applyBorder="1" applyAlignment="1">
      <alignment horizontal="center"/>
    </xf>
    <xf numFmtId="0" fontId="23" fillId="8" borderId="57" xfId="11" applyFont="1" applyFill="1" applyBorder="1" applyAlignment="1">
      <alignment horizontal="center"/>
    </xf>
    <xf numFmtId="0" fontId="22" fillId="8" borderId="58" xfId="11" applyFont="1" applyFill="1" applyBorder="1" applyAlignment="1">
      <alignment horizontal="center"/>
    </xf>
    <xf numFmtId="0" fontId="26" fillId="0" borderId="54" xfId="11" applyFont="1" applyBorder="1" applyAlignment="1">
      <alignment horizontal="center"/>
    </xf>
    <xf numFmtId="4" fontId="26" fillId="0" borderId="58" xfId="11" applyNumberFormat="1" applyFont="1" applyBorder="1" applyAlignment="1">
      <alignment horizontal="center"/>
    </xf>
    <xf numFmtId="4" fontId="26" fillId="0" borderId="56" xfId="11" applyNumberFormat="1" applyFont="1" applyBorder="1" applyAlignment="1">
      <alignment horizontal="center"/>
    </xf>
    <xf numFmtId="0" fontId="27" fillId="8" borderId="54" xfId="11" applyFont="1" applyFill="1" applyBorder="1" applyAlignment="1">
      <alignment horizontal="center"/>
    </xf>
    <xf numFmtId="4" fontId="27" fillId="8" borderId="58" xfId="11" applyNumberFormat="1" applyFont="1" applyFill="1" applyBorder="1" applyAlignment="1">
      <alignment horizontal="center"/>
    </xf>
    <xf numFmtId="4" fontId="28" fillId="8" borderId="56" xfId="11" applyNumberFormat="1" applyFont="1" applyFill="1" applyBorder="1" applyAlignment="1">
      <alignment horizontal="center"/>
    </xf>
    <xf numFmtId="4" fontId="27" fillId="8" borderId="57" xfId="11" applyNumberFormat="1" applyFont="1" applyFill="1" applyBorder="1" applyAlignment="1">
      <alignment horizontal="center"/>
    </xf>
    <xf numFmtId="0" fontId="27" fillId="8" borderId="57" xfId="11" applyFont="1" applyFill="1" applyBorder="1" applyAlignment="1">
      <alignment horizontal="center"/>
    </xf>
    <xf numFmtId="0" fontId="29" fillId="8" borderId="58" xfId="11" applyFont="1" applyFill="1" applyBorder="1" applyAlignment="1">
      <alignment horizontal="center"/>
    </xf>
    <xf numFmtId="165" fontId="23" fillId="0" borderId="57" xfId="11" applyNumberFormat="1" applyFont="1" applyBorder="1" applyAlignment="1">
      <alignment horizontal="center"/>
    </xf>
    <xf numFmtId="4" fontId="23" fillId="9" borderId="58" xfId="11" applyNumberFormat="1" applyFont="1" applyFill="1" applyBorder="1" applyAlignment="1">
      <alignment horizontal="center"/>
    </xf>
    <xf numFmtId="4" fontId="23" fillId="0" borderId="58" xfId="11" applyNumberFormat="1" applyFont="1" applyBorder="1" applyAlignment="1">
      <alignment horizontal="right"/>
    </xf>
    <xf numFmtId="4" fontId="23" fillId="0" borderId="56" xfId="11" applyNumberFormat="1" applyFont="1" applyBorder="1" applyAlignment="1">
      <alignment horizontal="right"/>
    </xf>
    <xf numFmtId="4" fontId="23" fillId="0" borderId="57" xfId="11" applyNumberFormat="1" applyFont="1" applyBorder="1" applyAlignment="1"/>
    <xf numFmtId="0" fontId="23" fillId="0" borderId="57" xfId="11" applyFont="1" applyBorder="1" applyAlignment="1"/>
    <xf numFmtId="0" fontId="23" fillId="0" borderId="58" xfId="11" applyFont="1" applyBorder="1" applyAlignment="1"/>
    <xf numFmtId="0" fontId="6" fillId="7" borderId="28" xfId="11" applyFont="1" applyFill="1" applyBorder="1" applyAlignment="1"/>
    <xf numFmtId="0" fontId="23" fillId="7" borderId="29" xfId="11" applyFont="1" applyFill="1" applyBorder="1" applyAlignment="1"/>
    <xf numFmtId="0" fontId="6" fillId="7" borderId="29" xfId="11" applyFont="1" applyFill="1" applyBorder="1" applyAlignment="1"/>
    <xf numFmtId="0" fontId="23" fillId="7" borderId="30" xfId="11" applyFont="1" applyFill="1" applyBorder="1" applyAlignment="1"/>
    <xf numFmtId="0" fontId="31" fillId="7" borderId="29" xfId="11" applyFont="1" applyFill="1" applyBorder="1" applyAlignment="1"/>
    <xf numFmtId="0" fontId="32" fillId="7" borderId="29" xfId="11" applyFont="1" applyFill="1" applyBorder="1" applyAlignment="1"/>
    <xf numFmtId="0" fontId="32" fillId="7" borderId="30" xfId="11" applyFont="1" applyFill="1" applyBorder="1" applyAlignment="1"/>
    <xf numFmtId="0" fontId="6" fillId="7" borderId="31" xfId="11" applyFont="1" applyFill="1" applyBorder="1" applyAlignment="1"/>
    <xf numFmtId="0" fontId="30" fillId="7" borderId="0" xfId="11" applyFont="1" applyFill="1" applyBorder="1" applyAlignment="1">
      <alignment vertical="center" wrapText="1"/>
    </xf>
    <xf numFmtId="0" fontId="23" fillId="7" borderId="0" xfId="11" applyFont="1" applyFill="1" applyBorder="1" applyAlignment="1"/>
    <xf numFmtId="0" fontId="23" fillId="7" borderId="32" xfId="11" applyFont="1" applyFill="1" applyBorder="1" applyAlignment="1"/>
    <xf numFmtId="0" fontId="31" fillId="7" borderId="0" xfId="11" applyFont="1" applyFill="1" applyBorder="1" applyAlignment="1"/>
    <xf numFmtId="4" fontId="32" fillId="7" borderId="0" xfId="11" applyNumberFormat="1" applyFont="1" applyFill="1" applyBorder="1" applyAlignment="1"/>
    <xf numFmtId="0" fontId="32" fillId="7" borderId="0" xfId="11" applyFont="1" applyFill="1" applyBorder="1" applyAlignment="1"/>
    <xf numFmtId="0" fontId="32" fillId="7" borderId="32" xfId="11" applyFont="1" applyFill="1" applyBorder="1" applyAlignment="1"/>
    <xf numFmtId="0" fontId="6" fillId="7" borderId="0" xfId="11" applyFont="1" applyFill="1" applyBorder="1" applyAlignment="1"/>
    <xf numFmtId="0" fontId="30" fillId="7" borderId="32" xfId="11" applyFont="1" applyFill="1" applyBorder="1" applyAlignment="1"/>
    <xf numFmtId="40" fontId="32" fillId="7" borderId="0" xfId="11" applyNumberFormat="1" applyFont="1" applyFill="1" applyBorder="1" applyAlignment="1"/>
    <xf numFmtId="0" fontId="6" fillId="7" borderId="36" xfId="11" applyFont="1" applyFill="1" applyBorder="1" applyAlignment="1"/>
    <xf numFmtId="0" fontId="31" fillId="7" borderId="37" xfId="11" applyFont="1" applyFill="1" applyBorder="1" applyAlignment="1"/>
    <xf numFmtId="40" fontId="32" fillId="7" borderId="37" xfId="11" applyNumberFormat="1" applyFont="1" applyFill="1" applyBorder="1" applyAlignment="1"/>
    <xf numFmtId="0" fontId="32" fillId="7" borderId="37" xfId="11" applyFont="1" applyFill="1" applyBorder="1" applyAlignment="1"/>
    <xf numFmtId="0" fontId="32" fillId="7" borderId="38" xfId="11" applyFont="1" applyFill="1" applyBorder="1" applyAlignment="1"/>
    <xf numFmtId="0" fontId="6" fillId="0" borderId="0" xfId="11" quotePrefix="1"/>
    <xf numFmtId="0" fontId="5" fillId="0" borderId="7" xfId="3" applyFont="1" applyBorder="1" applyAlignment="1">
      <alignment vertical="center"/>
    </xf>
    <xf numFmtId="0" fontId="5" fillId="0" borderId="0" xfId="3" applyFont="1" applyBorder="1" applyAlignment="1">
      <alignment horizontal="center" vertical="center"/>
    </xf>
    <xf numFmtId="0" fontId="24" fillId="7" borderId="0" xfId="11" applyFont="1" applyFill="1" applyBorder="1" applyAlignment="1">
      <alignment horizontal="center" vertical="center"/>
    </xf>
    <xf numFmtId="0" fontId="24" fillId="7" borderId="32" xfId="11" applyFont="1" applyFill="1" applyBorder="1" applyAlignment="1">
      <alignment horizontal="center" vertical="center"/>
    </xf>
    <xf numFmtId="0" fontId="24" fillId="7" borderId="37" xfId="11" applyFont="1" applyFill="1" applyBorder="1" applyAlignment="1">
      <alignment horizontal="center" vertical="center"/>
    </xf>
    <xf numFmtId="0" fontId="24" fillId="7" borderId="38" xfId="11" applyFont="1" applyFill="1" applyBorder="1" applyAlignment="1">
      <alignment horizontal="center" vertical="center"/>
    </xf>
    <xf numFmtId="10" fontId="6" fillId="0" borderId="0" xfId="11" applyNumberFormat="1"/>
    <xf numFmtId="0" fontId="0" fillId="3" borderId="12" xfId="0" applyFill="1" applyBorder="1" applyAlignment="1">
      <alignment horizontal="center" vertical="center"/>
    </xf>
    <xf numFmtId="43" fontId="34" fillId="2" borderId="12" xfId="1" applyFont="1" applyFill="1" applyBorder="1" applyAlignment="1">
      <alignment horizontal="center" vertical="center" wrapText="1"/>
    </xf>
    <xf numFmtId="0" fontId="34" fillId="2" borderId="12" xfId="0" applyFont="1" applyFill="1" applyBorder="1" applyAlignment="1">
      <alignment horizontal="center" vertical="center" wrapText="1"/>
    </xf>
    <xf numFmtId="164" fontId="34" fillId="2" borderId="12" xfId="1"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164" fontId="0" fillId="0" borderId="12" xfId="1" applyNumberFormat="1" applyFont="1" applyBorder="1" applyAlignment="1">
      <alignment vertical="center"/>
    </xf>
    <xf numFmtId="43" fontId="0" fillId="0" borderId="12" xfId="1" applyFont="1" applyBorder="1" applyAlignment="1">
      <alignment vertical="center"/>
    </xf>
    <xf numFmtId="0" fontId="2" fillId="4" borderId="12" xfId="0" applyFont="1" applyFill="1" applyBorder="1" applyAlignment="1">
      <alignment horizontal="center" vertical="center"/>
    </xf>
    <xf numFmtId="0" fontId="2" fillId="4" borderId="12" xfId="0" applyFont="1" applyFill="1" applyBorder="1" applyAlignment="1">
      <alignment vertical="center"/>
    </xf>
    <xf numFmtId="43" fontId="0" fillId="4" borderId="12" xfId="1" applyFont="1" applyFill="1" applyBorder="1" applyAlignment="1">
      <alignment vertical="center"/>
    </xf>
    <xf numFmtId="43" fontId="2" fillId="4" borderId="12" xfId="1" applyFont="1" applyFill="1" applyBorder="1" applyAlignment="1">
      <alignment vertical="center"/>
    </xf>
    <xf numFmtId="170" fontId="0" fillId="0" borderId="0" xfId="0" applyNumberFormat="1" applyAlignment="1">
      <alignment vertical="center"/>
    </xf>
    <xf numFmtId="0" fontId="0" fillId="6" borderId="0" xfId="0" applyFill="1" applyAlignment="1">
      <alignment vertical="center"/>
    </xf>
    <xf numFmtId="43" fontId="0" fillId="0" borderId="0" xfId="0" applyNumberFormat="1" applyAlignment="1">
      <alignment vertical="center"/>
    </xf>
    <xf numFmtId="0" fontId="0" fillId="4" borderId="12" xfId="0" applyFill="1" applyBorder="1" applyAlignment="1">
      <alignment horizontal="center" vertical="center"/>
    </xf>
    <xf numFmtId="0" fontId="0" fillId="4" borderId="0" xfId="0" applyFill="1" applyAlignment="1">
      <alignment vertical="center"/>
    </xf>
    <xf numFmtId="43" fontId="0" fillId="4" borderId="0" xfId="0" applyNumberFormat="1" applyFill="1" applyAlignment="1">
      <alignment vertical="center"/>
    </xf>
    <xf numFmtId="0" fontId="0"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43" fontId="2" fillId="0" borderId="12" xfId="1" applyFont="1" applyBorder="1" applyAlignment="1">
      <alignment vertical="center"/>
    </xf>
    <xf numFmtId="43" fontId="0" fillId="6" borderId="0" xfId="0" applyNumberFormat="1" applyFill="1" applyAlignment="1">
      <alignment vertical="center"/>
    </xf>
    <xf numFmtId="43" fontId="0" fillId="3" borderId="12" xfId="1" applyFont="1" applyFill="1" applyBorder="1" applyAlignment="1">
      <alignment vertical="center"/>
    </xf>
    <xf numFmtId="0" fontId="0" fillId="4" borderId="12" xfId="0" applyFont="1" applyFill="1" applyBorder="1" applyAlignment="1">
      <alignment horizontal="center" vertical="center"/>
    </xf>
    <xf numFmtId="43" fontId="1" fillId="4" borderId="12" xfId="1" applyFont="1" applyFill="1" applyBorder="1" applyAlignment="1">
      <alignment vertical="center"/>
    </xf>
    <xf numFmtId="164" fontId="0" fillId="0" borderId="12" xfId="1" applyNumberFormat="1" applyFont="1" applyBorder="1" applyAlignment="1">
      <alignment horizontal="center" vertical="center"/>
    </xf>
    <xf numFmtId="173" fontId="0" fillId="4" borderId="12" xfId="1" applyNumberFormat="1" applyFont="1" applyFill="1" applyBorder="1" applyAlignment="1">
      <alignment horizontal="center" vertical="center"/>
    </xf>
    <xf numFmtId="173" fontId="0" fillId="0" borderId="12" xfId="1" applyNumberFormat="1" applyFont="1" applyBorder="1" applyAlignment="1">
      <alignment horizontal="center" vertical="center"/>
    </xf>
    <xf numFmtId="173" fontId="0" fillId="3" borderId="12" xfId="1" applyNumberFormat="1" applyFont="1" applyFill="1" applyBorder="1" applyAlignment="1">
      <alignment horizontal="center" vertical="center"/>
    </xf>
    <xf numFmtId="173" fontId="1" fillId="4" borderId="12" xfId="1" applyNumberFormat="1" applyFont="1" applyFill="1" applyBorder="1" applyAlignment="1">
      <alignment horizontal="center" vertical="center"/>
    </xf>
    <xf numFmtId="173" fontId="0" fillId="0" borderId="12" xfId="0" applyNumberFormat="1" applyBorder="1" applyAlignment="1">
      <alignment horizontal="center" vertical="center" wrapText="1"/>
    </xf>
    <xf numFmtId="0" fontId="35" fillId="0" borderId="0" xfId="0" applyFont="1" applyAlignment="1">
      <alignment vertical="center"/>
    </xf>
    <xf numFmtId="43" fontId="35" fillId="0" borderId="0" xfId="0" applyNumberFormat="1" applyFont="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34" fillId="0" borderId="11" xfId="0" applyFont="1" applyFill="1" applyBorder="1" applyAlignment="1">
      <alignment vertical="center"/>
    </xf>
    <xf numFmtId="43" fontId="34" fillId="0" borderId="12" xfId="1" applyFont="1" applyFill="1" applyBorder="1" applyAlignment="1">
      <alignment vertical="center"/>
    </xf>
    <xf numFmtId="169" fontId="6" fillId="3" borderId="12" xfId="4" applyNumberFormat="1" applyFont="1" applyFill="1" applyBorder="1" applyAlignment="1">
      <alignment horizontal="center" vertical="center"/>
    </xf>
    <xf numFmtId="0" fontId="6" fillId="5" borderId="1" xfId="3" applyFill="1" applyBorder="1" applyAlignment="1">
      <alignment vertical="center"/>
    </xf>
    <xf numFmtId="0" fontId="6" fillId="0" borderId="0" xfId="3"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0" fontId="9" fillId="3" borderId="10" xfId="3" applyFont="1" applyFill="1" applyBorder="1" applyAlignment="1">
      <alignment horizontal="center" vertical="center"/>
    </xf>
    <xf numFmtId="0" fontId="9" fillId="3" borderId="6" xfId="3" quotePrefix="1" applyFont="1" applyFill="1" applyBorder="1" applyAlignment="1" applyProtection="1">
      <alignment vertical="center"/>
    </xf>
    <xf numFmtId="0" fontId="9" fillId="3" borderId="7" xfId="3" quotePrefix="1" applyFont="1" applyFill="1" applyBorder="1" applyAlignment="1" applyProtection="1">
      <alignment vertical="center"/>
    </xf>
    <xf numFmtId="0" fontId="9" fillId="3" borderId="7" xfId="3" quotePrefix="1" applyFont="1" applyFill="1" applyBorder="1" applyAlignment="1" applyProtection="1">
      <alignment horizontal="center" vertical="center"/>
    </xf>
    <xf numFmtId="0" fontId="9" fillId="3" borderId="18" xfId="3" applyFont="1" applyFill="1" applyBorder="1" applyAlignment="1" applyProtection="1">
      <alignment horizontal="center" vertical="center"/>
    </xf>
    <xf numFmtId="0" fontId="6" fillId="0" borderId="0" xfId="3" applyAlignment="1">
      <alignment horizontal="center" vertical="center"/>
    </xf>
    <xf numFmtId="0" fontId="6" fillId="3" borderId="0" xfId="3" applyFont="1" applyFill="1" applyBorder="1" applyAlignment="1">
      <alignment horizontal="center" vertical="center"/>
    </xf>
    <xf numFmtId="0" fontId="6" fillId="3" borderId="0" xfId="3" applyFont="1" applyFill="1" applyBorder="1" applyAlignment="1">
      <alignment vertical="center"/>
    </xf>
    <xf numFmtId="0" fontId="6" fillId="3" borderId="12" xfId="3" applyFont="1" applyFill="1" applyBorder="1" applyAlignment="1">
      <alignment horizontal="right" vertical="center"/>
    </xf>
    <xf numFmtId="4" fontId="6" fillId="3" borderId="12" xfId="4" applyNumberFormat="1" applyFont="1" applyFill="1" applyBorder="1" applyAlignment="1">
      <alignment horizontal="center" vertical="center"/>
    </xf>
    <xf numFmtId="4" fontId="9" fillId="3" borderId="10" xfId="3" applyNumberFormat="1" applyFont="1" applyFill="1" applyBorder="1" applyAlignment="1">
      <alignment horizontal="center" vertical="center"/>
    </xf>
    <xf numFmtId="4" fontId="6" fillId="3" borderId="12" xfId="3" applyNumberFormat="1" applyFont="1" applyFill="1" applyBorder="1" applyAlignment="1">
      <alignment horizontal="center" vertical="center"/>
    </xf>
    <xf numFmtId="4" fontId="9" fillId="3" borderId="7" xfId="3" quotePrefix="1" applyNumberFormat="1" applyFont="1" applyFill="1" applyBorder="1" applyAlignment="1" applyProtection="1">
      <alignment horizontal="center" vertical="center"/>
    </xf>
    <xf numFmtId="4" fontId="9" fillId="3" borderId="18" xfId="3" applyNumberFormat="1" applyFont="1" applyFill="1" applyBorder="1" applyAlignment="1" applyProtection="1">
      <alignment horizontal="center" vertical="center"/>
    </xf>
    <xf numFmtId="4" fontId="6" fillId="0" borderId="0" xfId="3" applyNumberFormat="1" applyAlignment="1">
      <alignment horizontal="center" vertical="center"/>
    </xf>
    <xf numFmtId="4" fontId="6" fillId="3" borderId="0" xfId="3" applyNumberFormat="1" applyFont="1" applyFill="1" applyBorder="1" applyAlignment="1">
      <alignment horizontal="center" vertical="center"/>
    </xf>
    <xf numFmtId="4" fontId="9" fillId="3" borderId="8" xfId="3" quotePrefix="1" applyNumberFormat="1" applyFont="1" applyFill="1" applyBorder="1" applyAlignment="1" applyProtection="1">
      <alignment horizontal="center" vertical="center"/>
    </xf>
    <xf numFmtId="4" fontId="9" fillId="3" borderId="11" xfId="3" applyNumberFormat="1" applyFont="1" applyFill="1" applyBorder="1" applyAlignment="1">
      <alignment horizontal="center" vertical="center"/>
    </xf>
    <xf numFmtId="4" fontId="9" fillId="3" borderId="12" xfId="3" applyNumberFormat="1" applyFont="1" applyFill="1" applyBorder="1" applyAlignment="1">
      <alignment horizontal="center" vertical="center"/>
    </xf>
    <xf numFmtId="4" fontId="9" fillId="3" borderId="0" xfId="3" applyNumberFormat="1" applyFont="1" applyFill="1" applyBorder="1" applyAlignment="1">
      <alignment horizontal="center" vertical="center"/>
    </xf>
    <xf numFmtId="0" fontId="6" fillId="0" borderId="12" xfId="3" applyBorder="1" applyAlignment="1">
      <alignment vertical="center"/>
    </xf>
    <xf numFmtId="43" fontId="0" fillId="4" borderId="12" xfId="1" applyNumberFormat="1" applyFont="1" applyFill="1" applyBorder="1" applyAlignment="1">
      <alignment vertical="center"/>
    </xf>
    <xf numFmtId="43" fontId="0" fillId="0" borderId="12" xfId="1" applyNumberFormat="1" applyFont="1" applyBorder="1" applyAlignment="1">
      <alignment vertical="center"/>
    </xf>
    <xf numFmtId="43" fontId="0" fillId="3" borderId="12" xfId="1" applyNumberFormat="1" applyFont="1" applyFill="1" applyBorder="1" applyAlignment="1">
      <alignment vertical="center"/>
    </xf>
    <xf numFmtId="43" fontId="1" fillId="4" borderId="12" xfId="1" applyNumberFormat="1" applyFont="1" applyFill="1" applyBorder="1" applyAlignment="1">
      <alignment vertical="center"/>
    </xf>
    <xf numFmtId="43" fontId="0" fillId="0" borderId="12" xfId="0" applyNumberFormat="1" applyBorder="1" applyAlignment="1">
      <alignment vertical="center" wrapText="1"/>
    </xf>
    <xf numFmtId="0" fontId="0" fillId="0" borderId="0" xfId="0" applyAlignment="1">
      <alignment vertical="center" wrapText="1"/>
    </xf>
    <xf numFmtId="0" fontId="2" fillId="4" borderId="12" xfId="0" applyFont="1" applyFill="1" applyBorder="1" applyAlignment="1">
      <alignment vertical="center" wrapText="1"/>
    </xf>
    <xf numFmtId="0" fontId="2" fillId="0" borderId="12" xfId="0" applyFont="1" applyBorder="1" applyAlignment="1">
      <alignment vertical="center" wrapText="1"/>
    </xf>
    <xf numFmtId="0" fontId="34" fillId="0" borderId="10" xfId="0" applyFont="1" applyFill="1" applyBorder="1" applyAlignment="1">
      <alignment horizontal="right" vertical="center" wrapText="1"/>
    </xf>
    <xf numFmtId="10" fontId="0" fillId="0" borderId="0" xfId="2" applyNumberFormat="1" applyFont="1" applyAlignment="1">
      <alignment vertical="center"/>
    </xf>
    <xf numFmtId="10" fontId="0" fillId="4" borderId="12" xfId="2" applyNumberFormat="1" applyFont="1" applyFill="1" applyBorder="1" applyAlignment="1">
      <alignment vertical="center"/>
    </xf>
    <xf numFmtId="10" fontId="2" fillId="4" borderId="12" xfId="2" applyNumberFormat="1" applyFont="1" applyFill="1" applyBorder="1" applyAlignment="1">
      <alignment vertical="center"/>
    </xf>
    <xf numFmtId="10" fontId="0" fillId="0" borderId="12" xfId="2" applyNumberFormat="1" applyFont="1" applyBorder="1" applyAlignment="1">
      <alignment vertical="center"/>
    </xf>
    <xf numFmtId="10" fontId="2" fillId="0" borderId="12" xfId="2" applyNumberFormat="1" applyFont="1" applyBorder="1" applyAlignment="1">
      <alignment vertical="center"/>
    </xf>
    <xf numFmtId="10" fontId="0" fillId="3" borderId="12" xfId="2" applyNumberFormat="1" applyFont="1" applyFill="1" applyBorder="1" applyAlignment="1">
      <alignment vertical="center"/>
    </xf>
    <xf numFmtId="10" fontId="1" fillId="4" borderId="12" xfId="2" applyNumberFormat="1" applyFont="1" applyFill="1" applyBorder="1" applyAlignment="1">
      <alignment vertical="center"/>
    </xf>
    <xf numFmtId="10" fontId="35" fillId="0" borderId="0" xfId="2" applyNumberFormat="1" applyFont="1" applyAlignment="1">
      <alignment vertical="center"/>
    </xf>
    <xf numFmtId="10" fontId="0" fillId="0" borderId="0" xfId="2" applyNumberFormat="1" applyFont="1" applyAlignment="1">
      <alignment vertical="center" wrapText="1"/>
    </xf>
    <xf numFmtId="0" fontId="6" fillId="0" borderId="0" xfId="11" applyNumberFormat="1" applyFont="1" applyAlignment="1"/>
    <xf numFmtId="0" fontId="6" fillId="3" borderId="70" xfId="11" applyNumberFormat="1" applyFont="1" applyFill="1" applyBorder="1" applyAlignment="1">
      <alignment horizontal="center"/>
    </xf>
    <xf numFmtId="0" fontId="6" fillId="3" borderId="70" xfId="11" applyNumberFormat="1"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9" xfId="11" applyNumberFormat="1" applyFont="1" applyFill="1" applyBorder="1" applyAlignment="1">
      <alignment horizontal="center" vertical="center"/>
    </xf>
    <xf numFmtId="0" fontId="19" fillId="3" borderId="70" xfId="11" applyNumberFormat="1" applyFont="1" applyFill="1" applyBorder="1" applyAlignment="1">
      <alignment horizontal="center" vertical="center" wrapText="1"/>
    </xf>
    <xf numFmtId="4" fontId="6" fillId="3" borderId="75" xfId="11" applyNumberFormat="1" applyFont="1" applyFill="1" applyBorder="1" applyAlignment="1"/>
    <xf numFmtId="165" fontId="16" fillId="3" borderId="75" xfId="4" applyFont="1" applyFill="1" applyBorder="1" applyAlignment="1"/>
    <xf numFmtId="4" fontId="6" fillId="3" borderId="77" xfId="11" applyNumberFormat="1" applyFont="1" applyFill="1" applyBorder="1" applyAlignment="1"/>
    <xf numFmtId="4" fontId="6" fillId="3" borderId="73" xfId="11" applyNumberFormat="1" applyFont="1" applyFill="1" applyBorder="1" applyAlignment="1"/>
    <xf numFmtId="165" fontId="6" fillId="3" borderId="73" xfId="4" applyFont="1" applyFill="1" applyBorder="1" applyAlignment="1"/>
    <xf numFmtId="4" fontId="19" fillId="3" borderId="75" xfId="11" applyNumberFormat="1" applyFont="1" applyFill="1" applyBorder="1" applyAlignment="1"/>
    <xf numFmtId="175" fontId="19" fillId="3" borderId="70" xfId="4" applyNumberFormat="1" applyFont="1" applyFill="1" applyBorder="1" applyAlignment="1">
      <alignment horizontal="right" vertical="center"/>
    </xf>
    <xf numFmtId="165" fontId="19" fillId="3" borderId="70" xfId="4"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0" xfId="11" applyNumberFormat="1" applyFont="1" applyFill="1" applyBorder="1" applyAlignment="1">
      <alignment horizontal="left" vertical="center"/>
    </xf>
    <xf numFmtId="165" fontId="19" fillId="3" borderId="79" xfId="4" applyFont="1" applyFill="1" applyBorder="1" applyAlignment="1">
      <alignment vertical="center"/>
    </xf>
    <xf numFmtId="0" fontId="36" fillId="0" borderId="0" xfId="11" applyFont="1" applyAlignment="1">
      <alignment horizontal="left" vertical="center"/>
    </xf>
    <xf numFmtId="0" fontId="19" fillId="3" borderId="79" xfId="11" applyNumberFormat="1" applyFont="1" applyFill="1" applyBorder="1" applyAlignment="1">
      <alignment vertical="center"/>
    </xf>
    <xf numFmtId="0" fontId="19" fillId="3" borderId="76" xfId="11" applyNumberFormat="1" applyFont="1" applyFill="1" applyBorder="1" applyAlignment="1">
      <alignment horizontal="left" vertical="center"/>
    </xf>
    <xf numFmtId="0" fontId="9" fillId="0" borderId="12" xfId="11" applyFont="1" applyBorder="1" applyAlignment="1">
      <alignment horizontal="center" vertical="center"/>
    </xf>
    <xf numFmtId="4" fontId="6" fillId="0" borderId="0" xfId="11" applyNumberFormat="1"/>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0" fontId="18" fillId="10" borderId="9" xfId="11" applyFont="1" applyFill="1" applyBorder="1" applyAlignment="1">
      <alignment horizontal="center" vertical="center"/>
    </xf>
    <xf numFmtId="174" fontId="6" fillId="0" borderId="0" xfId="11" applyNumberFormat="1"/>
    <xf numFmtId="0" fontId="18" fillId="3" borderId="10" xfId="11" applyFont="1" applyFill="1" applyBorder="1" applyAlignment="1">
      <alignment horizontal="center" vertical="center"/>
    </xf>
    <xf numFmtId="0" fontId="18" fillId="3" borderId="9" xfId="11" applyFont="1" applyFill="1" applyBorder="1" applyAlignment="1">
      <alignment horizontal="center" vertical="center"/>
    </xf>
    <xf numFmtId="0" fontId="18" fillId="3" borderId="11" xfId="11" applyFont="1" applyFill="1" applyBorder="1" applyAlignment="1">
      <alignment horizontal="center" vertical="center"/>
    </xf>
    <xf numFmtId="176" fontId="18" fillId="3" borderId="9" xfId="11" applyNumberFormat="1" applyFont="1" applyFill="1" applyBorder="1" applyAlignment="1">
      <alignment horizontal="center" vertical="center"/>
    </xf>
    <xf numFmtId="176" fontId="18" fillId="3" borderId="10" xfId="11" applyNumberFormat="1" applyFont="1" applyFill="1" applyBorder="1" applyAlignment="1">
      <alignment horizontal="center" vertical="center"/>
    </xf>
    <xf numFmtId="39" fontId="18" fillId="11" borderId="12" xfId="11" applyNumberFormat="1" applyFont="1" applyFill="1" applyBorder="1" applyAlignment="1">
      <alignment horizontal="center" vertical="center"/>
    </xf>
    <xf numFmtId="39" fontId="6" fillId="0" borderId="0" xfId="11" applyNumberFormat="1"/>
    <xf numFmtId="43" fontId="6" fillId="0" borderId="0" xfId="11" applyNumberFormat="1"/>
    <xf numFmtId="0" fontId="37" fillId="0" borderId="0" xfId="11" applyFont="1" applyBorder="1" applyAlignment="1">
      <alignment horizontal="center" vertical="center"/>
    </xf>
    <xf numFmtId="0" fontId="15" fillId="0" borderId="0" xfId="11" applyFont="1" applyBorder="1" applyAlignment="1">
      <alignment horizontal="center" vertical="center"/>
    </xf>
    <xf numFmtId="9" fontId="18" fillId="0" borderId="12" xfId="2" applyFont="1" applyBorder="1" applyAlignment="1">
      <alignment horizontal="center" vertical="center"/>
    </xf>
    <xf numFmtId="43" fontId="6" fillId="0" borderId="0" xfId="1" applyFont="1"/>
    <xf numFmtId="0" fontId="0" fillId="3" borderId="0" xfId="0" applyFill="1" applyAlignment="1">
      <alignment horizontal="center" vertical="center"/>
    </xf>
    <xf numFmtId="0" fontId="0" fillId="3" borderId="0" xfId="0" applyFill="1" applyAlignment="1">
      <alignment vertical="center"/>
    </xf>
    <xf numFmtId="0" fontId="0" fillId="3" borderId="0" xfId="0" applyFill="1" applyAlignment="1">
      <alignment vertical="center" wrapText="1"/>
    </xf>
    <xf numFmtId="17" fontId="2" fillId="3" borderId="0" xfId="0" applyNumberFormat="1" applyFont="1" applyFill="1" applyAlignment="1">
      <alignment horizontal="center" vertical="center"/>
    </xf>
    <xf numFmtId="0" fontId="0" fillId="3" borderId="1" xfId="0" applyFill="1" applyBorder="1" applyAlignment="1">
      <alignment horizontal="left"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2" fillId="3" borderId="1"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3" borderId="9" xfId="0" applyFont="1" applyFill="1" applyBorder="1" applyAlignment="1">
      <alignment horizontal="left" vertical="center"/>
    </xf>
    <xf numFmtId="10" fontId="3" fillId="3" borderId="12" xfId="2" applyNumberFormat="1" applyFont="1" applyFill="1" applyBorder="1" applyAlignment="1">
      <alignment horizontal="left" vertical="center"/>
    </xf>
    <xf numFmtId="0" fontId="0" fillId="3" borderId="4" xfId="0" applyFill="1" applyBorder="1" applyAlignment="1">
      <alignment horizontal="left" vertical="center" wrapText="1"/>
    </xf>
    <xf numFmtId="0" fontId="0" fillId="3" borderId="0" xfId="0" applyFill="1" applyBorder="1" applyAlignment="1">
      <alignment vertical="center" wrapText="1"/>
    </xf>
    <xf numFmtId="0" fontId="0" fillId="3" borderId="0" xfId="0" applyFill="1" applyBorder="1" applyAlignment="1">
      <alignment horizontal="center" vertical="center" wrapText="1"/>
    </xf>
    <xf numFmtId="0" fontId="3" fillId="3" borderId="9" xfId="0" applyFont="1" applyFill="1" applyBorder="1" applyAlignment="1">
      <alignment horizontal="left" vertical="center" wrapText="1"/>
    </xf>
    <xf numFmtId="10" fontId="3" fillId="3" borderId="11" xfId="2" applyNumberFormat="1" applyFont="1" applyFill="1" applyBorder="1" applyAlignment="1">
      <alignment horizontal="left" vertical="center" wrapText="1"/>
    </xf>
    <xf numFmtId="0" fontId="3" fillId="3" borderId="12" xfId="0" applyFont="1" applyFill="1" applyBorder="1" applyAlignment="1">
      <alignment horizontal="left" vertical="center"/>
    </xf>
    <xf numFmtId="17" fontId="3" fillId="3" borderId="11" xfId="0" applyNumberFormat="1" applyFont="1" applyFill="1" applyBorder="1" applyAlignment="1">
      <alignment horizontal="left" vertical="center"/>
    </xf>
    <xf numFmtId="0" fontId="0" fillId="3" borderId="7" xfId="0" applyFill="1" applyBorder="1" applyAlignment="1">
      <alignment vertical="center"/>
    </xf>
    <xf numFmtId="0" fontId="0" fillId="3" borderId="7" xfId="0" applyFill="1" applyBorder="1" applyAlignment="1">
      <alignment horizontal="center" vertical="center"/>
    </xf>
    <xf numFmtId="0" fontId="3" fillId="3" borderId="6" xfId="0" applyFont="1" applyFill="1" applyBorder="1" applyAlignment="1">
      <alignment horizontal="left" vertical="center"/>
    </xf>
    <xf numFmtId="0" fontId="0" fillId="3" borderId="8" xfId="0" applyFill="1" applyBorder="1" applyAlignment="1">
      <alignment vertical="center"/>
    </xf>
    <xf numFmtId="0" fontId="38" fillId="0" borderId="12" xfId="0" applyFont="1" applyBorder="1"/>
    <xf numFmtId="0" fontId="39" fillId="0" borderId="12" xfId="0" applyFont="1" applyBorder="1" applyAlignment="1">
      <alignment horizontal="justify" vertical="center"/>
    </xf>
    <xf numFmtId="0" fontId="0" fillId="0" borderId="12" xfId="0" applyBorder="1" applyAlignment="1">
      <alignment horizontal="justify" vertical="center"/>
    </xf>
    <xf numFmtId="0" fontId="0" fillId="0" borderId="12" xfId="0" applyBorder="1" applyAlignment="1">
      <alignment horizontal="justify" vertical="center" wrapText="1"/>
    </xf>
    <xf numFmtId="43" fontId="0" fillId="0" borderId="12" xfId="1" applyFont="1" applyBorder="1" applyAlignment="1">
      <alignment horizontal="center" vertical="center"/>
    </xf>
    <xf numFmtId="43" fontId="0" fillId="0" borderId="12" xfId="1" applyFont="1" applyBorder="1" applyAlignment="1">
      <alignment horizontal="justify" vertical="center"/>
    </xf>
    <xf numFmtId="0" fontId="38" fillId="0" borderId="0" xfId="0" applyFont="1"/>
    <xf numFmtId="0" fontId="17" fillId="3" borderId="12" xfId="0" applyFont="1" applyFill="1" applyBorder="1" applyAlignment="1">
      <alignment vertical="center" wrapText="1"/>
    </xf>
    <xf numFmtId="0" fontId="0" fillId="0" borderId="18" xfId="0" applyBorder="1" applyAlignment="1">
      <alignment horizontal="center" vertical="center"/>
    </xf>
    <xf numFmtId="0" fontId="5" fillId="0" borderId="12" xfId="0" applyFont="1" applyFill="1" applyBorder="1" applyAlignment="1">
      <alignment horizontal="center" vertical="center"/>
    </xf>
    <xf numFmtId="0" fontId="2" fillId="3" borderId="0" xfId="0" applyFont="1" applyFill="1" applyAlignment="1">
      <alignment horizontal="center" vertical="center"/>
    </xf>
    <xf numFmtId="165" fontId="6" fillId="3" borderId="0" xfId="4" applyFont="1" applyFill="1" applyBorder="1" applyAlignment="1">
      <alignment horizontal="center" vertical="center"/>
    </xf>
    <xf numFmtId="165" fontId="9" fillId="3" borderId="12" xfId="4" applyFont="1" applyFill="1" applyBorder="1" applyAlignment="1">
      <alignment horizontal="center" vertical="center" wrapText="1"/>
    </xf>
    <xf numFmtId="0" fontId="6" fillId="3" borderId="12" xfId="3" applyFont="1" applyFill="1" applyBorder="1" applyAlignment="1">
      <alignment horizontal="center" vertical="center"/>
    </xf>
    <xf numFmtId="4" fontId="6"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wrapText="1"/>
    </xf>
    <xf numFmtId="0" fontId="9" fillId="3" borderId="18" xfId="3" applyFont="1" applyFill="1" applyBorder="1" applyAlignment="1" applyProtection="1">
      <alignment vertical="center"/>
    </xf>
    <xf numFmtId="0" fontId="2" fillId="3" borderId="12" xfId="0" applyFont="1" applyFill="1" applyBorder="1" applyAlignment="1">
      <alignment vertical="center"/>
    </xf>
    <xf numFmtId="0" fontId="0" fillId="3" borderId="0" xfId="0" applyFont="1" applyFill="1" applyAlignment="1">
      <alignment vertical="center"/>
    </xf>
    <xf numFmtId="0" fontId="0" fillId="3" borderId="0" xfId="0" applyFont="1" applyFill="1" applyAlignment="1">
      <alignment vertical="center" wrapText="1"/>
    </xf>
    <xf numFmtId="43" fontId="0" fillId="3" borderId="4" xfId="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2" xfId="0" applyFont="1" applyBorder="1" applyAlignment="1">
      <alignment vertical="center"/>
    </xf>
    <xf numFmtId="0" fontId="0" fillId="0" borderId="12" xfId="0" applyFont="1" applyBorder="1" applyAlignment="1">
      <alignment vertical="center" wrapText="1"/>
    </xf>
    <xf numFmtId="0" fontId="17" fillId="3" borderId="12" xfId="3" applyFont="1" applyFill="1" applyBorder="1" applyAlignment="1">
      <alignment horizontal="center" vertical="center"/>
    </xf>
    <xf numFmtId="0" fontId="17" fillId="0" borderId="12" xfId="3" applyFont="1" applyFill="1" applyBorder="1" applyAlignment="1">
      <alignment horizontal="center" vertical="center"/>
    </xf>
    <xf numFmtId="0" fontId="0" fillId="0" borderId="12" xfId="0" applyFont="1" applyBorder="1" applyAlignment="1">
      <alignment horizontal="right" vertical="center" wrapText="1"/>
    </xf>
    <xf numFmtId="0" fontId="17" fillId="0" borderId="12" xfId="3" applyFont="1" applyFill="1" applyBorder="1" applyAlignment="1">
      <alignment horizontal="center" vertical="center" wrapText="1"/>
    </xf>
    <xf numFmtId="0" fontId="0" fillId="3" borderId="12" xfId="0" applyFont="1" applyFill="1" applyBorder="1" applyAlignment="1">
      <alignment horizontal="center" vertical="center"/>
    </xf>
    <xf numFmtId="0" fontId="0" fillId="3" borderId="12" xfId="0" applyFont="1" applyFill="1" applyBorder="1" applyAlignment="1">
      <alignment vertical="center" wrapText="1"/>
    </xf>
    <xf numFmtId="0" fontId="0" fillId="4" borderId="12" xfId="0" applyFont="1" applyFill="1" applyBorder="1" applyAlignment="1">
      <alignment vertical="center"/>
    </xf>
    <xf numFmtId="0" fontId="17" fillId="0" borderId="13" xfId="3" applyFont="1" applyFill="1" applyBorder="1" applyAlignment="1">
      <alignment horizontal="left" vertical="center" wrapText="1"/>
    </xf>
    <xf numFmtId="0" fontId="17" fillId="0" borderId="9" xfId="3" applyFont="1" applyFill="1" applyBorder="1" applyAlignment="1">
      <alignment horizontal="left" vertical="center" wrapText="1"/>
    </xf>
    <xf numFmtId="0" fontId="17" fillId="0" borderId="12" xfId="3" applyFont="1" applyFill="1" applyBorder="1" applyAlignment="1">
      <alignment horizontal="left" vertical="center" wrapText="1"/>
    </xf>
    <xf numFmtId="0" fontId="41" fillId="4" borderId="12" xfId="0" applyFont="1" applyFill="1" applyBorder="1" applyAlignment="1">
      <alignment horizontal="center" vertical="center"/>
    </xf>
    <xf numFmtId="0" fontId="17" fillId="4" borderId="12" xfId="3" applyFont="1" applyFill="1" applyBorder="1" applyAlignment="1">
      <alignment horizontal="center" vertical="center"/>
    </xf>
    <xf numFmtId="0" fontId="41" fillId="4" borderId="12" xfId="0" applyFont="1" applyFill="1" applyBorder="1" applyAlignment="1">
      <alignment vertical="center" wrapText="1"/>
    </xf>
    <xf numFmtId="0" fontId="17" fillId="3" borderId="9" xfId="3" applyFont="1" applyFill="1" applyBorder="1" applyAlignment="1">
      <alignment horizontal="center" vertical="center"/>
    </xf>
    <xf numFmtId="0" fontId="17" fillId="0" borderId="9" xfId="3" applyFont="1" applyFill="1" applyBorder="1" applyAlignment="1">
      <alignment horizontal="center" vertical="center"/>
    </xf>
    <xf numFmtId="0" fontId="17" fillId="4" borderId="9" xfId="0" applyFont="1" applyFill="1" applyBorder="1" applyAlignment="1">
      <alignment horizontal="center" vertical="center"/>
    </xf>
    <xf numFmtId="0" fontId="17" fillId="4" borderId="12" xfId="0" applyFont="1" applyFill="1" applyBorder="1" applyAlignment="1">
      <alignment vertical="center" wrapText="1"/>
    </xf>
    <xf numFmtId="0" fontId="0" fillId="6" borderId="0" xfId="0" applyFont="1" applyFill="1" applyAlignment="1">
      <alignment vertical="center"/>
    </xf>
    <xf numFmtId="0" fontId="0" fillId="0" borderId="11" xfId="0" applyFont="1" applyBorder="1" applyAlignment="1">
      <alignment horizontal="center" vertical="center"/>
    </xf>
    <xf numFmtId="0" fontId="0" fillId="3" borderId="11" xfId="0" applyFont="1" applyFill="1" applyBorder="1" applyAlignment="1">
      <alignment horizontal="center" vertical="center"/>
    </xf>
    <xf numFmtId="43" fontId="0" fillId="0" borderId="9" xfId="1" applyFont="1" applyBorder="1" applyAlignment="1">
      <alignment vertical="center"/>
    </xf>
    <xf numFmtId="43" fontId="0" fillId="3" borderId="9" xfId="1" applyFont="1" applyFill="1" applyBorder="1" applyAlignment="1">
      <alignment vertical="center"/>
    </xf>
    <xf numFmtId="0" fontId="0" fillId="0" borderId="8" xfId="0" applyFont="1" applyBorder="1" applyAlignment="1">
      <alignment horizontal="center" vertical="center"/>
    </xf>
    <xf numFmtId="0" fontId="0" fillId="0" borderId="13" xfId="0" applyFont="1" applyBorder="1" applyAlignment="1">
      <alignment vertical="center"/>
    </xf>
    <xf numFmtId="0" fontId="0" fillId="0" borderId="13" xfId="0" applyFont="1" applyBorder="1" applyAlignment="1">
      <alignment vertical="center" wrapText="1"/>
    </xf>
    <xf numFmtId="0" fontId="0" fillId="0" borderId="13" xfId="0" applyBorder="1" applyAlignment="1">
      <alignment horizontal="center" vertical="center"/>
    </xf>
    <xf numFmtId="164" fontId="0" fillId="0" borderId="13" xfId="1" applyNumberFormat="1" applyFont="1" applyBorder="1" applyAlignment="1">
      <alignment horizontal="center" vertical="center"/>
    </xf>
    <xf numFmtId="164" fontId="0" fillId="0" borderId="13" xfId="1" applyNumberFormat="1" applyFont="1" applyBorder="1" applyAlignment="1">
      <alignment vertical="center"/>
    </xf>
    <xf numFmtId="43" fontId="0" fillId="0" borderId="13" xfId="1" applyFont="1" applyBorder="1" applyAlignment="1">
      <alignment vertical="center"/>
    </xf>
    <xf numFmtId="43" fontId="0" fillId="0" borderId="6" xfId="1" applyFont="1" applyBorder="1" applyAlignment="1">
      <alignment vertical="center"/>
    </xf>
    <xf numFmtId="0" fontId="0" fillId="0" borderId="3" xfId="0" applyFont="1" applyBorder="1" applyAlignment="1">
      <alignment horizontal="center" vertical="center"/>
    </xf>
    <xf numFmtId="0" fontId="0" fillId="0" borderId="15" xfId="0" applyFont="1" applyBorder="1" applyAlignment="1">
      <alignment vertical="center" wrapText="1"/>
    </xf>
    <xf numFmtId="0" fontId="0" fillId="0" borderId="15" xfId="0" applyBorder="1" applyAlignment="1">
      <alignment horizontal="center" vertical="center"/>
    </xf>
    <xf numFmtId="0" fontId="0" fillId="0" borderId="0" xfId="0" applyFont="1" applyBorder="1" applyAlignment="1">
      <alignment vertical="center" wrapText="1"/>
    </xf>
    <xf numFmtId="0" fontId="0" fillId="0" borderId="9" xfId="0" applyFont="1" applyBorder="1" applyAlignment="1">
      <alignment vertical="center" wrapText="1"/>
    </xf>
    <xf numFmtId="0" fontId="17" fillId="3" borderId="1"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173" fontId="0" fillId="0" borderId="15" xfId="0" applyNumberFormat="1" applyFont="1" applyBorder="1" applyAlignment="1">
      <alignment horizontal="center" vertical="center"/>
    </xf>
    <xf numFmtId="43" fontId="0" fillId="0" borderId="15" xfId="0" applyNumberFormat="1" applyFont="1" applyBorder="1" applyAlignment="1">
      <alignment vertical="center"/>
    </xf>
    <xf numFmtId="43" fontId="0" fillId="0" borderId="1" xfId="0" applyNumberFormat="1" applyFont="1" applyBorder="1" applyAlignment="1">
      <alignment vertical="center"/>
    </xf>
    <xf numFmtId="0" fontId="42" fillId="12" borderId="0" xfId="6" applyFont="1" applyFill="1"/>
    <xf numFmtId="0" fontId="11" fillId="0" borderId="0" xfId="6"/>
    <xf numFmtId="0" fontId="42" fillId="12" borderId="16" xfId="6" applyFont="1" applyFill="1" applyBorder="1"/>
    <xf numFmtId="0" fontId="42" fillId="0" borderId="0" xfId="6" applyFont="1"/>
    <xf numFmtId="0" fontId="40" fillId="0" borderId="0" xfId="6" applyFont="1"/>
    <xf numFmtId="0" fontId="43" fillId="12" borderId="1" xfId="6" applyFont="1" applyFill="1" applyBorder="1"/>
    <xf numFmtId="0" fontId="42" fillId="12" borderId="2" xfId="6" applyFont="1" applyFill="1" applyBorder="1"/>
    <xf numFmtId="0" fontId="43" fillId="12" borderId="2" xfId="6" applyFont="1" applyFill="1" applyBorder="1"/>
    <xf numFmtId="0" fontId="42" fillId="12" borderId="3" xfId="6" applyFont="1" applyFill="1" applyBorder="1"/>
    <xf numFmtId="0" fontId="43" fillId="12" borderId="4" xfId="6" applyFont="1" applyFill="1" applyBorder="1"/>
    <xf numFmtId="0" fontId="42" fillId="12" borderId="0" xfId="6" applyFont="1" applyFill="1" applyBorder="1"/>
    <xf numFmtId="0" fontId="43" fillId="12" borderId="0" xfId="6" applyFont="1" applyFill="1" applyBorder="1"/>
    <xf numFmtId="0" fontId="42" fillId="12" borderId="5" xfId="6" applyFont="1" applyFill="1" applyBorder="1"/>
    <xf numFmtId="0" fontId="42" fillId="12" borderId="84" xfId="6" applyFont="1" applyFill="1" applyBorder="1"/>
    <xf numFmtId="0" fontId="42" fillId="12" borderId="85" xfId="6" applyFont="1" applyFill="1" applyBorder="1"/>
    <xf numFmtId="0" fontId="42" fillId="12" borderId="4" xfId="6" applyFont="1" applyFill="1" applyBorder="1"/>
    <xf numFmtId="0" fontId="42" fillId="0" borderId="4" xfId="6" applyFont="1" applyBorder="1"/>
    <xf numFmtId="0" fontId="42" fillId="0" borderId="0" xfId="6" applyFont="1" applyBorder="1"/>
    <xf numFmtId="0" fontId="46" fillId="0" borderId="0" xfId="6" applyFont="1" applyBorder="1"/>
    <xf numFmtId="0" fontId="42" fillId="0" borderId="5" xfId="6" applyFont="1" applyBorder="1"/>
    <xf numFmtId="0" fontId="42" fillId="13" borderId="4" xfId="6" applyFont="1" applyFill="1" applyBorder="1" applyAlignment="1">
      <alignment wrapText="1"/>
    </xf>
    <xf numFmtId="0" fontId="42" fillId="13" borderId="0" xfId="6" applyFont="1" applyFill="1" applyBorder="1"/>
    <xf numFmtId="0" fontId="42" fillId="13" borderId="0" xfId="6" applyFont="1" applyFill="1" applyBorder="1" applyAlignment="1">
      <alignment wrapText="1"/>
    </xf>
    <xf numFmtId="4" fontId="42" fillId="13" borderId="0" xfId="6" applyNumberFormat="1" applyFont="1" applyFill="1" applyBorder="1"/>
    <xf numFmtId="4" fontId="42" fillId="13" borderId="5" xfId="6" applyNumberFormat="1" applyFont="1" applyFill="1" applyBorder="1"/>
    <xf numFmtId="0" fontId="47" fillId="14" borderId="4" xfId="6" applyFont="1" applyFill="1" applyBorder="1" applyAlignment="1">
      <alignment wrapText="1"/>
    </xf>
    <xf numFmtId="0" fontId="47" fillId="14" borderId="0" xfId="6" applyFont="1" applyFill="1" applyBorder="1"/>
    <xf numFmtId="0" fontId="47" fillId="14" borderId="0" xfId="6" applyFont="1" applyFill="1" applyBorder="1" applyAlignment="1">
      <alignment wrapText="1"/>
    </xf>
    <xf numFmtId="4" fontId="47" fillId="14" borderId="0" xfId="6" applyNumberFormat="1" applyFont="1" applyFill="1" applyBorder="1"/>
    <xf numFmtId="4" fontId="47" fillId="14" borderId="5" xfId="6" applyNumberFormat="1" applyFont="1" applyFill="1" applyBorder="1"/>
    <xf numFmtId="0" fontId="47" fillId="0" borderId="4" xfId="6" applyFont="1" applyBorder="1" applyAlignment="1">
      <alignment wrapText="1"/>
    </xf>
    <xf numFmtId="0" fontId="47" fillId="0" borderId="0" xfId="6" applyFont="1" applyBorder="1"/>
    <xf numFmtId="0" fontId="47" fillId="0" borderId="0" xfId="6" applyFont="1" applyBorder="1" applyAlignment="1">
      <alignment wrapText="1"/>
    </xf>
    <xf numFmtId="4" fontId="47" fillId="0" borderId="0" xfId="6" applyNumberFormat="1" applyFont="1" applyBorder="1"/>
    <xf numFmtId="4" fontId="47" fillId="0" borderId="5" xfId="6" applyNumberFormat="1" applyFont="1" applyBorder="1"/>
    <xf numFmtId="0" fontId="42" fillId="0" borderId="4" xfId="6" applyFont="1" applyBorder="1" applyAlignment="1">
      <alignment wrapText="1"/>
    </xf>
    <xf numFmtId="0" fontId="42" fillId="0" borderId="0" xfId="6" applyFont="1" applyBorder="1" applyAlignment="1">
      <alignment wrapText="1"/>
    </xf>
    <xf numFmtId="4" fontId="42" fillId="0" borderId="0" xfId="6" applyNumberFormat="1" applyFont="1" applyBorder="1"/>
    <xf numFmtId="4" fontId="42" fillId="0" borderId="5" xfId="6" applyNumberFormat="1" applyFont="1" applyBorder="1"/>
    <xf numFmtId="0" fontId="42" fillId="0" borderId="6" xfId="6" applyFont="1" applyBorder="1"/>
    <xf numFmtId="0" fontId="42" fillId="0" borderId="7" xfId="6" applyFont="1" applyBorder="1"/>
    <xf numFmtId="0" fontId="42" fillId="0" borderId="8" xfId="6" applyFont="1" applyBorder="1"/>
    <xf numFmtId="0" fontId="2" fillId="3" borderId="4" xfId="0" applyFont="1" applyFill="1" applyBorder="1" applyAlignment="1">
      <alignment horizontal="left" vertical="center"/>
    </xf>
    <xf numFmtId="0" fontId="0" fillId="3" borderId="4" xfId="0" applyFill="1" applyBorder="1" applyAlignment="1">
      <alignment horizontal="right" vertical="center"/>
    </xf>
    <xf numFmtId="0" fontId="0" fillId="3" borderId="6" xfId="0" applyFill="1" applyBorder="1" applyAlignment="1">
      <alignment horizontal="right" vertical="center"/>
    </xf>
    <xf numFmtId="0" fontId="0" fillId="3" borderId="0" xfId="0" applyFill="1" applyBorder="1" applyAlignment="1">
      <alignment horizontal="left" vertical="center"/>
    </xf>
    <xf numFmtId="0" fontId="0" fillId="3" borderId="5"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49" fontId="2" fillId="3" borderId="0" xfId="0" applyNumberFormat="1" applyFont="1" applyFill="1" applyBorder="1" applyAlignment="1">
      <alignment horizontal="left" vertical="center"/>
    </xf>
    <xf numFmtId="49" fontId="2" fillId="3" borderId="5" xfId="0" applyNumberFormat="1" applyFont="1" applyFill="1" applyBorder="1" applyAlignment="1">
      <alignment horizontal="left" vertical="center"/>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4" fontId="6" fillId="3" borderId="73" xfId="11" applyNumberFormat="1" applyFont="1" applyFill="1" applyBorder="1" applyAlignment="1">
      <alignment horizontal="right" vertical="center"/>
    </xf>
    <xf numFmtId="4" fontId="6" fillId="3" borderId="75" xfId="11" applyNumberFormat="1" applyFont="1" applyFill="1" applyBorder="1" applyAlignment="1">
      <alignment horizontal="right" vertical="center"/>
    </xf>
    <xf numFmtId="4" fontId="6" fillId="3" borderId="77" xfId="11" applyNumberFormat="1" applyFont="1" applyFill="1" applyBorder="1" applyAlignment="1">
      <alignment horizontal="right" vertical="center"/>
    </xf>
    <xf numFmtId="0" fontId="16" fillId="3" borderId="72" xfId="11" applyFont="1" applyFill="1" applyBorder="1" applyAlignment="1">
      <alignment horizontal="center" vertical="center"/>
    </xf>
    <xf numFmtId="0" fontId="6" fillId="3" borderId="74" xfId="11" applyFill="1" applyBorder="1" applyAlignment="1">
      <alignment horizontal="center" vertical="center"/>
    </xf>
    <xf numFmtId="0" fontId="6" fillId="3" borderId="76" xfId="11" applyFill="1" applyBorder="1" applyAlignment="1">
      <alignment horizontal="center" vertical="center"/>
    </xf>
    <xf numFmtId="0" fontId="6" fillId="3" borderId="15" xfId="11" applyFill="1" applyBorder="1" applyAlignment="1">
      <alignment vertical="center"/>
    </xf>
    <xf numFmtId="0" fontId="6" fillId="3" borderId="14" xfId="11" applyFill="1" applyBorder="1" applyAlignment="1">
      <alignment vertical="center"/>
    </xf>
    <xf numFmtId="0" fontId="6" fillId="3" borderId="13" xfId="11" applyFill="1" applyBorder="1" applyAlignment="1">
      <alignment vertical="center"/>
    </xf>
    <xf numFmtId="0" fontId="19" fillId="3" borderId="81" xfId="11" applyNumberFormat="1" applyFont="1" applyFill="1" applyBorder="1" applyAlignment="1">
      <alignment horizontal="center" vertical="center"/>
    </xf>
    <xf numFmtId="0" fontId="19" fillId="3" borderId="82" xfId="11" applyNumberFormat="1" applyFont="1" applyFill="1" applyBorder="1" applyAlignment="1">
      <alignment horizontal="center" vertical="center"/>
    </xf>
    <xf numFmtId="0" fontId="19" fillId="3" borderId="83" xfId="11" applyNumberFormat="1" applyFont="1" applyFill="1" applyBorder="1" applyAlignment="1">
      <alignment horizontal="center" vertical="center"/>
    </xf>
    <xf numFmtId="0" fontId="16" fillId="3" borderId="69" xfId="11" applyNumberFormat="1" applyFont="1" applyFill="1" applyBorder="1" applyAlignment="1">
      <alignment vertical="center"/>
    </xf>
    <xf numFmtId="0" fontId="16" fillId="3" borderId="12" xfId="11" applyFont="1" applyFill="1" applyBorder="1" applyAlignment="1">
      <alignment horizontal="center" vertical="center"/>
    </xf>
    <xf numFmtId="0" fontId="16" fillId="3" borderId="15" xfId="11" applyFont="1" applyFill="1" applyBorder="1" applyAlignment="1">
      <alignment vertical="center"/>
    </xf>
    <xf numFmtId="165" fontId="16" fillId="3" borderId="73" xfId="4" applyFont="1" applyFill="1" applyBorder="1" applyAlignment="1">
      <alignment horizontal="center" vertical="center"/>
    </xf>
    <xf numFmtId="165" fontId="16" fillId="3" borderId="75" xfId="4" applyFont="1" applyFill="1" applyBorder="1" applyAlignment="1">
      <alignment horizontal="center" vertical="center"/>
    </xf>
    <xf numFmtId="165" fontId="16" fillId="3" borderId="77" xfId="4"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10" xfId="11" applyNumberFormat="1" applyFont="1" applyFill="1" applyBorder="1" applyAlignment="1">
      <alignment horizontal="center" vertical="center"/>
    </xf>
    <xf numFmtId="0" fontId="19" fillId="3" borderId="31" xfId="11" applyNumberFormat="1" applyFont="1" applyFill="1" applyBorder="1" applyAlignment="1">
      <alignment horizontal="center" vertical="center"/>
    </xf>
    <xf numFmtId="0" fontId="19" fillId="3" borderId="0" xfId="11" applyNumberFormat="1" applyFont="1" applyFill="1" applyBorder="1" applyAlignment="1">
      <alignment horizontal="center" vertical="center"/>
    </xf>
    <xf numFmtId="0" fontId="19" fillId="3" borderId="32" xfId="11" applyNumberFormat="1" applyFont="1" applyFill="1" applyBorder="1" applyAlignment="1">
      <alignment horizontal="center" vertical="center"/>
    </xf>
    <xf numFmtId="0" fontId="19" fillId="3" borderId="9" xfId="11" applyNumberFormat="1" applyFont="1" applyFill="1" applyBorder="1" applyAlignment="1">
      <alignment horizontal="left" vertical="center"/>
    </xf>
    <xf numFmtId="0" fontId="19" fillId="3" borderId="79" xfId="11" applyNumberFormat="1" applyFont="1" applyFill="1" applyBorder="1" applyAlignment="1">
      <alignment horizontal="left" vertical="center"/>
    </xf>
    <xf numFmtId="0" fontId="19" fillId="3" borderId="78" xfId="11" applyNumberFormat="1" applyFont="1" applyFill="1" applyBorder="1" applyAlignment="1">
      <alignment horizontal="center" vertical="center"/>
    </xf>
    <xf numFmtId="0" fontId="19" fillId="3" borderId="2" xfId="11" applyNumberFormat="1" applyFont="1" applyFill="1" applyBorder="1" applyAlignment="1">
      <alignment horizontal="center" vertical="center"/>
    </xf>
    <xf numFmtId="0" fontId="19" fillId="3" borderId="80" xfId="11" applyNumberFormat="1" applyFont="1" applyFill="1" applyBorder="1" applyAlignment="1">
      <alignment horizontal="center" vertical="center"/>
    </xf>
    <xf numFmtId="0" fontId="19" fillId="3" borderId="34" xfId="11" applyNumberFormat="1" applyFont="1" applyFill="1" applyBorder="1" applyAlignment="1">
      <alignment horizontal="center" vertical="center"/>
    </xf>
    <xf numFmtId="0" fontId="19" fillId="3" borderId="7" xfId="11" applyNumberFormat="1" applyFont="1" applyFill="1" applyBorder="1" applyAlignment="1">
      <alignment horizontal="center" vertical="center"/>
    </xf>
    <xf numFmtId="0" fontId="19" fillId="3" borderId="35" xfId="11" applyNumberFormat="1" applyFont="1" applyFill="1" applyBorder="1" applyAlignment="1">
      <alignment horizontal="center" vertical="center"/>
    </xf>
    <xf numFmtId="0" fontId="13" fillId="3" borderId="71" xfId="11" applyNumberFormat="1" applyFont="1" applyFill="1" applyBorder="1" applyAlignment="1">
      <alignment horizontal="left" vertical="center"/>
    </xf>
    <xf numFmtId="0" fontId="13" fillId="3" borderId="11" xfId="11" applyNumberFormat="1" applyFont="1" applyFill="1" applyBorder="1" applyAlignment="1">
      <alignment horizontal="left" vertical="center"/>
    </xf>
    <xf numFmtId="0" fontId="16" fillId="3" borderId="15" xfId="11" applyFont="1" applyFill="1" applyBorder="1" applyAlignment="1">
      <alignment vertical="center" wrapText="1"/>
    </xf>
    <xf numFmtId="0" fontId="6" fillId="3" borderId="14" xfId="11" applyFill="1" applyBorder="1" applyAlignment="1">
      <alignment vertical="center" wrapText="1"/>
    </xf>
    <xf numFmtId="0" fontId="6" fillId="3" borderId="13" xfId="11" applyFill="1" applyBorder="1" applyAlignment="1">
      <alignment vertical="center" wrapText="1"/>
    </xf>
    <xf numFmtId="0" fontId="6" fillId="3" borderId="15" xfId="11" applyFill="1" applyBorder="1" applyAlignment="1">
      <alignment horizontal="left" vertical="center"/>
    </xf>
    <xf numFmtId="0" fontId="6" fillId="3" borderId="14" xfId="11" applyFill="1" applyBorder="1" applyAlignment="1">
      <alignment horizontal="left" vertical="center"/>
    </xf>
    <xf numFmtId="0" fontId="6" fillId="3" borderId="13" xfId="11" applyFill="1" applyBorder="1" applyAlignment="1">
      <alignment horizontal="left" vertical="center"/>
    </xf>
    <xf numFmtId="0" fontId="19" fillId="3" borderId="78" xfId="11" applyNumberFormat="1" applyFont="1" applyFill="1" applyBorder="1" applyAlignment="1">
      <alignment horizontal="left" vertical="center"/>
    </xf>
    <xf numFmtId="0" fontId="19" fillId="3" borderId="3" xfId="11" applyNumberFormat="1" applyFont="1" applyFill="1" applyBorder="1" applyAlignment="1">
      <alignment horizontal="left" vertical="center"/>
    </xf>
    <xf numFmtId="0" fontId="19" fillId="3" borderId="31" xfId="11" applyNumberFormat="1" applyFont="1" applyFill="1" applyBorder="1" applyAlignment="1">
      <alignment horizontal="left" vertical="center"/>
    </xf>
    <xf numFmtId="0" fontId="19" fillId="3" borderId="5" xfId="11" applyNumberFormat="1" applyFont="1" applyFill="1" applyBorder="1" applyAlignment="1">
      <alignment horizontal="left" vertical="center"/>
    </xf>
    <xf numFmtId="0" fontId="19" fillId="3" borderId="34" xfId="11" applyNumberFormat="1" applyFont="1" applyFill="1" applyBorder="1" applyAlignment="1">
      <alignment horizontal="left" vertical="center"/>
    </xf>
    <xf numFmtId="0" fontId="19" fillId="3" borderId="8" xfId="11" applyNumberFormat="1" applyFont="1" applyFill="1" applyBorder="1" applyAlignment="1">
      <alignment horizontal="left" vertical="center"/>
    </xf>
    <xf numFmtId="0" fontId="16" fillId="3" borderId="14" xfId="11" applyFont="1" applyFill="1" applyBorder="1" applyAlignment="1">
      <alignment vertical="center"/>
    </xf>
    <xf numFmtId="0" fontId="16" fillId="3" borderId="13" xfId="11" applyFont="1" applyFill="1" applyBorder="1" applyAlignment="1">
      <alignment vertical="center"/>
    </xf>
    <xf numFmtId="0" fontId="37" fillId="0" borderId="1" xfId="11" applyFont="1" applyBorder="1" applyAlignment="1">
      <alignment horizontal="center" vertical="center" wrapText="1"/>
    </xf>
    <xf numFmtId="0" fontId="37" fillId="0" borderId="2" xfId="11" applyFont="1" applyBorder="1" applyAlignment="1">
      <alignment horizontal="center" vertical="center" wrapText="1"/>
    </xf>
    <xf numFmtId="0" fontId="37" fillId="0" borderId="3" xfId="11" applyFont="1" applyBorder="1" applyAlignment="1">
      <alignment horizontal="center" vertical="center" wrapText="1"/>
    </xf>
    <xf numFmtId="0" fontId="37" fillId="0" borderId="4" xfId="11" applyFont="1" applyBorder="1" applyAlignment="1">
      <alignment horizontal="center" vertical="center" wrapText="1"/>
    </xf>
    <xf numFmtId="0" fontId="37" fillId="0" borderId="0" xfId="11" applyFont="1" applyBorder="1" applyAlignment="1">
      <alignment horizontal="center" vertical="center" wrapText="1"/>
    </xf>
    <xf numFmtId="0" fontId="37" fillId="0" borderId="5" xfId="11" applyFont="1" applyBorder="1" applyAlignment="1">
      <alignment horizontal="center" vertical="center" wrapText="1"/>
    </xf>
    <xf numFmtId="0" fontId="37" fillId="0" borderId="6" xfId="11" applyFont="1" applyBorder="1" applyAlignment="1">
      <alignment horizontal="center" vertical="center" wrapText="1"/>
    </xf>
    <xf numFmtId="0" fontId="37" fillId="0" borderId="7" xfId="11" applyFont="1" applyBorder="1" applyAlignment="1">
      <alignment horizontal="center" vertical="center" wrapText="1"/>
    </xf>
    <xf numFmtId="0" fontId="37" fillId="0" borderId="8" xfId="11" applyFont="1" applyBorder="1" applyAlignment="1">
      <alignment horizontal="center" vertical="center" wrapText="1"/>
    </xf>
    <xf numFmtId="0" fontId="37" fillId="0" borderId="1" xfId="11" applyFont="1" applyBorder="1" applyAlignment="1">
      <alignment horizontal="center" vertical="center"/>
    </xf>
    <xf numFmtId="0" fontId="37" fillId="0" borderId="2" xfId="11" applyFont="1" applyBorder="1" applyAlignment="1">
      <alignment horizontal="center" vertical="center"/>
    </xf>
    <xf numFmtId="0" fontId="37" fillId="0" borderId="3" xfId="11" applyFont="1" applyBorder="1" applyAlignment="1">
      <alignment horizontal="center" vertical="center"/>
    </xf>
    <xf numFmtId="0" fontId="37" fillId="0" borderId="4" xfId="11" applyFont="1" applyBorder="1" applyAlignment="1">
      <alignment horizontal="center" vertical="center"/>
    </xf>
    <xf numFmtId="0" fontId="37" fillId="0" borderId="0" xfId="11" applyFont="1" applyBorder="1" applyAlignment="1">
      <alignment horizontal="center" vertical="center"/>
    </xf>
    <xf numFmtId="0" fontId="37" fillId="0" borderId="5" xfId="11" applyFont="1" applyBorder="1" applyAlignment="1">
      <alignment horizontal="center" vertical="center"/>
    </xf>
    <xf numFmtId="0" fontId="37" fillId="0" borderId="6" xfId="11" applyFont="1" applyBorder="1" applyAlignment="1">
      <alignment horizontal="center" vertical="center"/>
    </xf>
    <xf numFmtId="0" fontId="37" fillId="0" borderId="7" xfId="11" applyFont="1" applyBorder="1" applyAlignment="1">
      <alignment horizontal="center" vertical="center"/>
    </xf>
    <xf numFmtId="0" fontId="37" fillId="0" borderId="8" xfId="11" applyFont="1" applyBorder="1" applyAlignment="1">
      <alignment horizontal="center" vertical="center"/>
    </xf>
    <xf numFmtId="0" fontId="37" fillId="0" borderId="9" xfId="11" applyFont="1" applyBorder="1" applyAlignment="1">
      <alignment horizontal="center" vertical="center"/>
    </xf>
    <xf numFmtId="0" fontId="37" fillId="0" borderId="10" xfId="11" applyFont="1" applyBorder="1" applyAlignment="1">
      <alignment horizontal="center" vertical="center"/>
    </xf>
    <xf numFmtId="0" fontId="37" fillId="0" borderId="11" xfId="11" applyFont="1" applyBorder="1" applyAlignment="1">
      <alignment horizontal="center" vertical="center"/>
    </xf>
    <xf numFmtId="0" fontId="19" fillId="0" borderId="1" xfId="11" applyFont="1" applyBorder="1" applyAlignment="1">
      <alignment horizontal="center" wrapText="1"/>
    </xf>
    <xf numFmtId="0" fontId="19" fillId="0" borderId="2" xfId="11" applyFont="1" applyBorder="1" applyAlignment="1">
      <alignment horizontal="center" wrapText="1"/>
    </xf>
    <xf numFmtId="0" fontId="19" fillId="0" borderId="3" xfId="11" applyFont="1" applyBorder="1" applyAlignment="1">
      <alignment horizontal="center" wrapText="1"/>
    </xf>
    <xf numFmtId="0" fontId="15" fillId="0" borderId="2" xfId="11" applyFont="1" applyBorder="1" applyAlignment="1">
      <alignment horizontal="center" vertical="center"/>
    </xf>
    <xf numFmtId="0" fontId="15" fillId="0" borderId="3" xfId="11" applyFont="1" applyBorder="1" applyAlignment="1">
      <alignment horizontal="center" vertical="center"/>
    </xf>
    <xf numFmtId="0" fontId="9" fillId="0" borderId="9" xfId="11" applyFont="1" applyBorder="1" applyAlignment="1">
      <alignment horizontal="center" vertical="center"/>
    </xf>
    <xf numFmtId="0" fontId="9" fillId="0" borderId="11" xfId="11" applyFont="1" applyBorder="1" applyAlignment="1">
      <alignment horizontal="center" vertical="center"/>
    </xf>
    <xf numFmtId="0" fontId="18" fillId="0" borderId="12" xfId="11" applyFont="1" applyBorder="1" applyAlignment="1">
      <alignment horizontal="center" vertical="center"/>
    </xf>
    <xf numFmtId="0" fontId="18" fillId="0" borderId="11" xfId="11" applyFont="1" applyBorder="1" applyAlignment="1">
      <alignment horizontal="center" vertical="center"/>
    </xf>
    <xf numFmtId="0" fontId="18" fillId="0" borderId="15" xfId="11" applyFont="1" applyBorder="1" applyAlignment="1">
      <alignment horizontal="center" vertical="center"/>
    </xf>
    <xf numFmtId="0" fontId="18" fillId="0" borderId="14" xfId="11" applyFont="1" applyBorder="1" applyAlignment="1">
      <alignment horizontal="center" vertical="center"/>
    </xf>
    <xf numFmtId="0" fontId="18" fillId="0" borderId="1" xfId="11" applyFont="1" applyBorder="1" applyAlignment="1">
      <alignment horizontal="left" vertical="center" indent="1"/>
    </xf>
    <xf numFmtId="0" fontId="18" fillId="0" borderId="3" xfId="11" applyFont="1" applyBorder="1" applyAlignment="1">
      <alignment horizontal="left" vertical="center" indent="1"/>
    </xf>
    <xf numFmtId="0" fontId="18" fillId="0" borderId="4" xfId="11" applyFont="1" applyBorder="1" applyAlignment="1">
      <alignment horizontal="left" vertical="center" indent="1"/>
    </xf>
    <xf numFmtId="0" fontId="18" fillId="0" borderId="5" xfId="11" applyFont="1" applyBorder="1" applyAlignment="1">
      <alignment horizontal="left" vertical="center" indent="1"/>
    </xf>
    <xf numFmtId="10" fontId="18" fillId="0" borderId="15" xfId="2" applyNumberFormat="1" applyFont="1" applyBorder="1" applyAlignment="1">
      <alignment horizontal="center" vertical="center"/>
    </xf>
    <xf numFmtId="10" fontId="18" fillId="0" borderId="14" xfId="2" applyNumberFormat="1" applyFont="1" applyBorder="1" applyAlignment="1">
      <alignment horizontal="center" vertical="center"/>
    </xf>
    <xf numFmtId="39" fontId="18" fillId="0" borderId="15" xfId="4" applyNumberFormat="1" applyFont="1" applyBorder="1" applyAlignment="1">
      <alignment horizontal="center" vertical="center"/>
    </xf>
    <xf numFmtId="39" fontId="18" fillId="0" borderId="14" xfId="4" applyNumberFormat="1" applyFont="1" applyBorder="1" applyAlignment="1">
      <alignment horizontal="center" vertical="center"/>
    </xf>
    <xf numFmtId="39" fontId="18" fillId="0" borderId="13" xfId="4" applyNumberFormat="1" applyFont="1" applyBorder="1" applyAlignment="1">
      <alignment horizontal="center" vertical="center"/>
    </xf>
    <xf numFmtId="4" fontId="18" fillId="0" borderId="1" xfId="11" applyNumberFormat="1" applyFont="1" applyFill="1" applyBorder="1" applyAlignment="1">
      <alignment horizontal="center" vertical="center"/>
    </xf>
    <xf numFmtId="4" fontId="18" fillId="0" borderId="2" xfId="11" applyNumberFormat="1" applyFont="1" applyFill="1" applyBorder="1" applyAlignment="1">
      <alignment horizontal="center" vertical="center"/>
    </xf>
    <xf numFmtId="4" fontId="18" fillId="0" borderId="3" xfId="11" applyNumberFormat="1" applyFont="1" applyFill="1" applyBorder="1" applyAlignment="1">
      <alignment horizontal="center" vertical="center"/>
    </xf>
    <xf numFmtId="0" fontId="18" fillId="10" borderId="9" xfId="11" applyFont="1" applyFill="1" applyBorder="1" applyAlignment="1">
      <alignment horizontal="center" vertical="center"/>
    </xf>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174" fontId="18" fillId="0" borderId="6" xfId="11" applyNumberFormat="1" applyFont="1" applyBorder="1" applyAlignment="1">
      <alignment horizontal="center" vertical="center"/>
    </xf>
    <xf numFmtId="174" fontId="18" fillId="0" borderId="7" xfId="11" applyNumberFormat="1" applyFont="1" applyBorder="1" applyAlignment="1">
      <alignment horizontal="center" vertical="center"/>
    </xf>
    <xf numFmtId="174" fontId="18" fillId="0" borderId="8" xfId="11" applyNumberFormat="1" applyFont="1" applyBorder="1" applyAlignment="1">
      <alignment horizontal="center" vertical="center"/>
    </xf>
    <xf numFmtId="0" fontId="18" fillId="3" borderId="9" xfId="11" applyFont="1" applyFill="1" applyBorder="1" applyAlignment="1">
      <alignment horizontal="center" vertical="center"/>
    </xf>
    <xf numFmtId="0" fontId="18" fillId="3" borderId="10" xfId="11" applyFont="1" applyFill="1" applyBorder="1" applyAlignment="1">
      <alignment horizontal="center" vertical="center"/>
    </xf>
    <xf numFmtId="0" fontId="18" fillId="3" borderId="11" xfId="11" applyFont="1" applyFill="1" applyBorder="1" applyAlignment="1">
      <alignment horizontal="center" vertical="center"/>
    </xf>
    <xf numFmtId="4" fontId="18" fillId="0" borderId="9" xfId="11" applyNumberFormat="1" applyFont="1" applyFill="1" applyBorder="1" applyAlignment="1">
      <alignment horizontal="center" vertical="center"/>
    </xf>
    <xf numFmtId="4" fontId="18" fillId="0" borderId="10" xfId="11" applyNumberFormat="1" applyFont="1" applyFill="1" applyBorder="1" applyAlignment="1">
      <alignment horizontal="center" vertical="center"/>
    </xf>
    <xf numFmtId="4" fontId="18" fillId="0" borderId="11" xfId="11" applyNumberFormat="1" applyFont="1" applyFill="1" applyBorder="1" applyAlignment="1">
      <alignment horizontal="center" vertical="center"/>
    </xf>
    <xf numFmtId="9" fontId="18" fillId="0" borderId="9" xfId="11" applyNumberFormat="1" applyFont="1" applyBorder="1" applyAlignment="1">
      <alignment horizontal="center" vertical="center"/>
    </xf>
    <xf numFmtId="9" fontId="18" fillId="0" borderId="10" xfId="11" applyNumberFormat="1" applyFont="1" applyBorder="1" applyAlignment="1">
      <alignment horizontal="center" vertical="center"/>
    </xf>
    <xf numFmtId="9" fontId="18" fillId="0" borderId="11" xfId="11" applyNumberFormat="1" applyFont="1" applyBorder="1" applyAlignment="1">
      <alignment horizontal="center" vertical="center"/>
    </xf>
    <xf numFmtId="9" fontId="18" fillId="0" borderId="6" xfId="11" applyNumberFormat="1" applyFont="1" applyBorder="1" applyAlignment="1">
      <alignment horizontal="center" vertical="center"/>
    </xf>
    <xf numFmtId="9" fontId="18" fillId="0" borderId="7" xfId="11" applyNumberFormat="1" applyFont="1" applyBorder="1" applyAlignment="1">
      <alignment horizontal="center" vertical="center"/>
    </xf>
    <xf numFmtId="9" fontId="18" fillId="0" borderId="8" xfId="11" applyNumberFormat="1" applyFont="1" applyBorder="1" applyAlignment="1">
      <alignment horizontal="center" vertical="center"/>
    </xf>
    <xf numFmtId="176" fontId="18" fillId="0" borderId="9" xfId="11" applyNumberFormat="1" applyFont="1" applyFill="1" applyBorder="1" applyAlignment="1">
      <alignment horizontal="center" vertical="center"/>
    </xf>
    <xf numFmtId="176" fontId="18" fillId="0" borderId="10" xfId="11" applyNumberFormat="1" applyFont="1" applyFill="1" applyBorder="1" applyAlignment="1">
      <alignment horizontal="center" vertical="center"/>
    </xf>
    <xf numFmtId="176" fontId="18" fillId="0" borderId="11" xfId="11" applyNumberFormat="1" applyFont="1" applyFill="1" applyBorder="1" applyAlignment="1">
      <alignment horizontal="center" vertical="center"/>
    </xf>
    <xf numFmtId="176" fontId="18" fillId="0" borderId="9" xfId="11" applyNumberFormat="1" applyFont="1" applyBorder="1" applyAlignment="1">
      <alignment horizontal="center" vertical="center"/>
    </xf>
    <xf numFmtId="176" fontId="18" fillId="0" borderId="10" xfId="11" applyNumberFormat="1" applyFont="1" applyBorder="1" applyAlignment="1">
      <alignment horizontal="center" vertical="center"/>
    </xf>
    <xf numFmtId="176" fontId="18" fillId="0" borderId="11" xfId="11" applyNumberFormat="1" applyFont="1" applyBorder="1" applyAlignment="1">
      <alignment horizontal="center" vertical="center"/>
    </xf>
    <xf numFmtId="10" fontId="18" fillId="0" borderId="9" xfId="11" applyNumberFormat="1" applyFont="1" applyBorder="1" applyAlignment="1">
      <alignment horizontal="center" vertical="center"/>
    </xf>
    <xf numFmtId="10" fontId="18" fillId="0" borderId="10" xfId="11" applyNumberFormat="1" applyFont="1" applyBorder="1" applyAlignment="1">
      <alignment horizontal="center" vertical="center"/>
    </xf>
    <xf numFmtId="10" fontId="18" fillId="0" borderId="11" xfId="11" applyNumberFormat="1" applyFont="1" applyBorder="1" applyAlignment="1">
      <alignment horizontal="center" vertical="center"/>
    </xf>
    <xf numFmtId="165" fontId="18" fillId="0" borderId="9" xfId="4" applyFont="1" applyBorder="1" applyAlignment="1">
      <alignment vertical="center"/>
    </xf>
    <xf numFmtId="165" fontId="18" fillId="0" borderId="10" xfId="4" applyFont="1" applyBorder="1" applyAlignment="1">
      <alignment vertical="center"/>
    </xf>
    <xf numFmtId="165" fontId="18" fillId="0" borderId="11" xfId="4" applyFont="1" applyBorder="1" applyAlignment="1">
      <alignment vertical="center"/>
    </xf>
    <xf numFmtId="0" fontId="18" fillId="0" borderId="1" xfId="11" applyFont="1" applyBorder="1" applyAlignment="1">
      <alignment horizontal="center" vertical="center"/>
    </xf>
    <xf numFmtId="0" fontId="18" fillId="0" borderId="2" xfId="11" applyFont="1" applyBorder="1" applyAlignment="1">
      <alignment horizontal="center" vertical="center"/>
    </xf>
    <xf numFmtId="0" fontId="18" fillId="0" borderId="3" xfId="11" applyFont="1" applyBorder="1" applyAlignment="1">
      <alignment horizontal="center" vertical="center"/>
    </xf>
    <xf numFmtId="0" fontId="18" fillId="0" borderId="6" xfId="11" applyFont="1" applyBorder="1" applyAlignment="1">
      <alignment horizontal="center" vertical="center"/>
    </xf>
    <xf numFmtId="0" fontId="18" fillId="0" borderId="7" xfId="11" applyFont="1" applyBorder="1" applyAlignment="1">
      <alignment horizontal="center" vertical="center"/>
    </xf>
    <xf numFmtId="0" fontId="18" fillId="0" borderId="8" xfId="11" applyFont="1" applyBorder="1" applyAlignment="1">
      <alignment horizontal="center" vertical="center"/>
    </xf>
    <xf numFmtId="9" fontId="18" fillId="0" borderId="9" xfId="11" applyNumberFormat="1" applyFont="1" applyBorder="1" applyAlignment="1">
      <alignment horizontal="left" vertical="center" indent="2"/>
    </xf>
    <xf numFmtId="9" fontId="18" fillId="0" borderId="11" xfId="11" applyNumberFormat="1" applyFont="1" applyBorder="1" applyAlignment="1">
      <alignment horizontal="left" vertical="center" indent="2"/>
    </xf>
    <xf numFmtId="9" fontId="18" fillId="0" borderId="6" xfId="11" applyNumberFormat="1" applyFont="1" applyBorder="1" applyAlignment="1">
      <alignment horizontal="left" vertical="center" indent="2"/>
    </xf>
    <xf numFmtId="9" fontId="18" fillId="0" borderId="8" xfId="11" applyNumberFormat="1" applyFont="1" applyBorder="1" applyAlignment="1">
      <alignment horizontal="left" vertical="center" indent="2"/>
    </xf>
    <xf numFmtId="0" fontId="6" fillId="3" borderId="12" xfId="3" applyFont="1" applyFill="1" applyBorder="1" applyAlignment="1" applyProtection="1">
      <alignment horizontal="center"/>
    </xf>
    <xf numFmtId="0" fontId="9" fillId="3" borderId="12" xfId="3" applyFont="1" applyFill="1" applyBorder="1" applyAlignment="1" applyProtection="1">
      <alignment horizontal="center"/>
    </xf>
    <xf numFmtId="0" fontId="9" fillId="3" borderId="12" xfId="3" applyFont="1" applyFill="1" applyBorder="1" applyAlignment="1" applyProtection="1">
      <alignment vertical="center"/>
    </xf>
    <xf numFmtId="10" fontId="9" fillId="3" borderId="2" xfId="8" applyNumberFormat="1" applyFont="1" applyFill="1" applyBorder="1" applyAlignment="1" applyProtection="1">
      <alignment horizontal="center" vertical="center"/>
    </xf>
    <xf numFmtId="0" fontId="16" fillId="3" borderId="12" xfId="3" applyFont="1" applyFill="1" applyBorder="1" applyAlignment="1" applyProtection="1"/>
    <xf numFmtId="0" fontId="6" fillId="3" borderId="19" xfId="3" applyFont="1" applyFill="1" applyBorder="1" applyAlignment="1" applyProtection="1"/>
    <xf numFmtId="166" fontId="6" fillId="3" borderId="19" xfId="4" applyNumberFormat="1" applyFont="1" applyFill="1" applyBorder="1" applyAlignment="1" applyProtection="1"/>
    <xf numFmtId="0" fontId="6" fillId="3" borderId="19" xfId="3" applyFont="1" applyFill="1" applyBorder="1" applyAlignment="1" applyProtection="1">
      <alignment horizontal="center"/>
    </xf>
    <xf numFmtId="165" fontId="6" fillId="3" borderId="19" xfId="4" applyFont="1" applyFill="1" applyBorder="1" applyAlignment="1" applyProtection="1">
      <alignment horizontal="center"/>
    </xf>
    <xf numFmtId="0" fontId="6" fillId="3" borderId="18" xfId="3" applyFont="1" applyFill="1" applyBorder="1" applyAlignment="1" applyProtection="1"/>
    <xf numFmtId="166" fontId="6" fillId="3" borderId="18" xfId="4" applyNumberFormat="1" applyFont="1" applyFill="1" applyBorder="1" applyAlignment="1" applyProtection="1"/>
    <xf numFmtId="0" fontId="6" fillId="3" borderId="18" xfId="3" applyFont="1" applyFill="1" applyBorder="1" applyAlignment="1" applyProtection="1">
      <alignment horizontal="center"/>
    </xf>
    <xf numFmtId="165" fontId="6" fillId="3" borderId="18" xfId="4" applyFont="1" applyFill="1" applyBorder="1" applyAlignment="1" applyProtection="1">
      <alignment horizontal="center"/>
    </xf>
    <xf numFmtId="0" fontId="15" fillId="3" borderId="12" xfId="3" applyFont="1" applyFill="1" applyBorder="1" applyAlignment="1" applyProtection="1">
      <alignment horizontal="center" vertical="center" wrapText="1"/>
    </xf>
    <xf numFmtId="0" fontId="15" fillId="3" borderId="12" xfId="3" applyFont="1" applyFill="1" applyBorder="1" applyAlignment="1" applyProtection="1">
      <alignment horizontal="center"/>
    </xf>
    <xf numFmtId="0" fontId="6" fillId="3" borderId="17" xfId="3" applyFont="1" applyFill="1" applyBorder="1" applyAlignment="1" applyProtection="1"/>
    <xf numFmtId="166" fontId="6" fillId="3" borderId="17" xfId="4" applyNumberFormat="1" applyFont="1" applyFill="1" applyBorder="1" applyAlignment="1" applyProtection="1"/>
    <xf numFmtId="0" fontId="6" fillId="3" borderId="17" xfId="3" applyFont="1" applyFill="1" applyBorder="1" applyAlignment="1" applyProtection="1">
      <alignment horizontal="center"/>
    </xf>
    <xf numFmtId="165" fontId="6" fillId="3" borderId="17" xfId="4" applyFont="1" applyFill="1" applyBorder="1" applyAlignment="1" applyProtection="1">
      <alignment horizontal="center"/>
    </xf>
    <xf numFmtId="0" fontId="15" fillId="3" borderId="12" xfId="3" applyFont="1" applyFill="1" applyBorder="1" applyAlignment="1" applyProtection="1">
      <alignment vertical="center" wrapText="1"/>
    </xf>
    <xf numFmtId="165" fontId="6" fillId="3" borderId="21" xfId="4" applyFont="1" applyFill="1" applyBorder="1" applyAlignment="1" applyProtection="1"/>
    <xf numFmtId="165" fontId="6" fillId="3" borderId="22" xfId="4" applyFont="1" applyFill="1" applyBorder="1" applyAlignment="1" applyProtection="1"/>
    <xf numFmtId="165" fontId="6" fillId="3" borderId="23" xfId="4" applyFont="1" applyFill="1" applyBorder="1" applyAlignment="1" applyProtection="1"/>
    <xf numFmtId="4" fontId="6" fillId="3" borderId="21" xfId="3" applyNumberFormat="1" applyFont="1" applyFill="1" applyBorder="1" applyAlignment="1" applyProtection="1">
      <alignment horizontal="center"/>
    </xf>
    <xf numFmtId="4" fontId="6" fillId="3" borderId="23" xfId="3" applyNumberFormat="1" applyFont="1" applyFill="1" applyBorder="1" applyAlignment="1" applyProtection="1">
      <alignment horizontal="center"/>
    </xf>
    <xf numFmtId="168" fontId="6" fillId="3" borderId="21" xfId="3" applyNumberFormat="1" applyFont="1" applyFill="1" applyBorder="1" applyAlignment="1" applyProtection="1">
      <alignment horizontal="center" vertical="center" wrapText="1"/>
    </xf>
    <xf numFmtId="168" fontId="6" fillId="3" borderId="22" xfId="3" applyNumberFormat="1" applyFont="1" applyFill="1" applyBorder="1" applyAlignment="1" applyProtection="1">
      <alignment horizontal="center" vertical="center" wrapText="1"/>
    </xf>
    <xf numFmtId="168" fontId="6" fillId="3" borderId="23" xfId="3" applyNumberFormat="1" applyFont="1" applyFill="1" applyBorder="1" applyAlignment="1" applyProtection="1">
      <alignment horizontal="center" vertical="center" wrapText="1"/>
    </xf>
    <xf numFmtId="4" fontId="6" fillId="3" borderId="17" xfId="4" applyNumberFormat="1" applyFont="1" applyFill="1" applyBorder="1" applyAlignment="1" applyProtection="1">
      <alignment horizontal="center" vertical="center" wrapText="1"/>
    </xf>
    <xf numFmtId="165" fontId="6" fillId="3" borderId="19" xfId="4" applyFont="1" applyFill="1" applyBorder="1" applyAlignment="1" applyProtection="1"/>
    <xf numFmtId="4" fontId="6" fillId="3" borderId="19" xfId="3" applyNumberFormat="1" applyFont="1" applyFill="1" applyBorder="1" applyAlignment="1" applyProtection="1">
      <alignment horizontal="center"/>
    </xf>
    <xf numFmtId="168" fontId="6" fillId="3" borderId="19" xfId="3" applyNumberFormat="1" applyFont="1" applyFill="1" applyBorder="1" applyAlignment="1" applyProtection="1">
      <alignment horizontal="center" vertical="center" wrapText="1"/>
    </xf>
    <xf numFmtId="4" fontId="6" fillId="3" borderId="19" xfId="4" applyNumberFormat="1" applyFont="1" applyFill="1" applyBorder="1" applyAlignment="1" applyProtection="1">
      <alignment horizontal="center" vertical="center" wrapText="1"/>
    </xf>
    <xf numFmtId="165" fontId="6" fillId="3" borderId="18" xfId="4" applyFont="1" applyFill="1" applyBorder="1" applyAlignment="1" applyProtection="1"/>
    <xf numFmtId="4" fontId="6" fillId="3" borderId="18" xfId="3" applyNumberFormat="1" applyFont="1" applyFill="1" applyBorder="1" applyAlignment="1" applyProtection="1">
      <alignment horizontal="center"/>
    </xf>
    <xf numFmtId="168" fontId="6" fillId="3" borderId="18" xfId="3" applyNumberFormat="1" applyFont="1" applyFill="1" applyBorder="1" applyAlignment="1" applyProtection="1">
      <alignment horizontal="center" vertical="center" wrapText="1"/>
    </xf>
    <xf numFmtId="165" fontId="6" fillId="3" borderId="18" xfId="7" applyFont="1" applyFill="1" applyBorder="1" applyAlignment="1" applyProtection="1"/>
    <xf numFmtId="168" fontId="6" fillId="3" borderId="17" xfId="3" applyNumberFormat="1" applyFont="1" applyFill="1" applyBorder="1" applyAlignment="1" applyProtection="1">
      <alignment horizontal="center" vertical="center" wrapText="1"/>
    </xf>
    <xf numFmtId="165" fontId="6" fillId="3" borderId="19" xfId="4" applyFont="1" applyFill="1" applyBorder="1" applyAlignment="1" applyProtection="1">
      <alignment vertical="center" wrapText="1"/>
    </xf>
    <xf numFmtId="0" fontId="15" fillId="3" borderId="12" xfId="3" applyFont="1" applyFill="1" applyBorder="1" applyAlignment="1" applyProtection="1">
      <alignment horizontal="right"/>
    </xf>
    <xf numFmtId="0" fontId="15" fillId="3" borderId="9" xfId="3" applyFont="1" applyFill="1" applyBorder="1" applyAlignment="1" applyProtection="1">
      <alignment horizontal="right"/>
    </xf>
    <xf numFmtId="2" fontId="15" fillId="3" borderId="11" xfId="4" applyNumberFormat="1" applyFont="1" applyFill="1" applyBorder="1" applyAlignment="1" applyProtection="1">
      <alignment horizontal="center" vertical="center"/>
    </xf>
    <xf numFmtId="2" fontId="15" fillId="3" borderId="12" xfId="4" applyNumberFormat="1" applyFont="1" applyFill="1" applyBorder="1" applyAlignment="1" applyProtection="1">
      <alignment horizontal="center" vertical="center"/>
    </xf>
    <xf numFmtId="165" fontId="15" fillId="3" borderId="12" xfId="4" applyFont="1" applyFill="1" applyBorder="1" applyAlignment="1" applyProtection="1">
      <alignment horizontal="center"/>
    </xf>
    <xf numFmtId="165" fontId="6" fillId="3" borderId="18" xfId="4" applyFont="1" applyFill="1" applyBorder="1" applyAlignment="1" applyProtection="1">
      <alignment vertical="center" wrapText="1"/>
    </xf>
    <xf numFmtId="4" fontId="6" fillId="3" borderId="18" xfId="4" applyNumberFormat="1" applyFont="1" applyFill="1" applyBorder="1" applyAlignment="1" applyProtection="1">
      <alignment horizontal="center" vertical="center" wrapText="1"/>
    </xf>
    <xf numFmtId="165" fontId="6" fillId="3" borderId="17" xfId="4" applyFont="1" applyFill="1" applyBorder="1" applyAlignment="1" applyProtection="1">
      <alignment vertical="center" wrapText="1"/>
    </xf>
    <xf numFmtId="165" fontId="6" fillId="3" borderId="19" xfId="4" applyFont="1" applyFill="1" applyBorder="1" applyAlignment="1" applyProtection="1">
      <alignment horizontal="left"/>
    </xf>
    <xf numFmtId="168" fontId="6" fillId="3" borderId="19" xfId="3" applyNumberFormat="1" applyFont="1" applyFill="1" applyBorder="1" applyAlignment="1" applyProtection="1">
      <alignment horizontal="center"/>
    </xf>
    <xf numFmtId="39" fontId="6" fillId="3" borderId="19" xfId="4" applyNumberFormat="1" applyFont="1" applyFill="1" applyBorder="1" applyAlignment="1" applyProtection="1"/>
    <xf numFmtId="165" fontId="6" fillId="3" borderId="18" xfId="4" applyFont="1" applyFill="1" applyBorder="1" applyAlignment="1" applyProtection="1">
      <alignment horizontal="left"/>
    </xf>
    <xf numFmtId="39" fontId="6" fillId="3" borderId="18" xfId="4" applyNumberFormat="1" applyFont="1" applyFill="1" applyBorder="1" applyAlignment="1" applyProtection="1"/>
    <xf numFmtId="39" fontId="6" fillId="3" borderId="17" xfId="4" applyNumberFormat="1" applyFont="1" applyFill="1" applyBorder="1" applyAlignment="1" applyProtection="1"/>
    <xf numFmtId="165" fontId="6" fillId="3" borderId="17" xfId="4" applyFont="1" applyFill="1" applyBorder="1" applyAlignment="1" applyProtection="1">
      <alignment horizontal="left"/>
    </xf>
    <xf numFmtId="4" fontId="6" fillId="3" borderId="17" xfId="3" applyNumberFormat="1" applyFont="1" applyFill="1" applyBorder="1" applyAlignment="1" applyProtection="1">
      <alignment horizontal="center"/>
    </xf>
    <xf numFmtId="0" fontId="13" fillId="3" borderId="9"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0" fontId="14" fillId="3" borderId="1" xfId="4" applyNumberFormat="1" applyFont="1" applyFill="1" applyBorder="1" applyAlignment="1" applyProtection="1"/>
    <xf numFmtId="0" fontId="14" fillId="3" borderId="2" xfId="4" applyNumberFormat="1" applyFont="1" applyFill="1" applyBorder="1" applyAlignment="1" applyProtection="1"/>
    <xf numFmtId="0" fontId="14" fillId="3" borderId="3" xfId="4" applyNumberFormat="1" applyFont="1" applyFill="1" applyBorder="1" applyAlignment="1" applyProtection="1"/>
    <xf numFmtId="0" fontId="9" fillId="3" borderId="6" xfId="3" applyFont="1" applyFill="1" applyBorder="1" applyAlignment="1" applyProtection="1">
      <alignment horizontal="center" vertical="center" wrapText="1"/>
    </xf>
    <xf numFmtId="0" fontId="9" fillId="3" borderId="7" xfId="3" applyFont="1" applyFill="1" applyBorder="1" applyAlignment="1" applyProtection="1">
      <alignment horizontal="center" vertical="center" wrapText="1"/>
    </xf>
    <xf numFmtId="0" fontId="9" fillId="3" borderId="8" xfId="3" applyFont="1" applyFill="1" applyBorder="1" applyAlignment="1" applyProtection="1">
      <alignment horizontal="center" vertical="center" wrapText="1"/>
    </xf>
    <xf numFmtId="0" fontId="15" fillId="3" borderId="6" xfId="4" applyNumberFormat="1" applyFont="1" applyFill="1" applyBorder="1" applyAlignment="1" applyProtection="1">
      <alignment horizontal="center" vertical="center" wrapText="1"/>
    </xf>
    <xf numFmtId="0" fontId="15" fillId="3" borderId="7" xfId="4" applyNumberFormat="1" applyFont="1" applyFill="1" applyBorder="1" applyAlignment="1" applyProtection="1">
      <alignment horizontal="center" vertical="center" wrapText="1"/>
    </xf>
    <xf numFmtId="0" fontId="15" fillId="3" borderId="8" xfId="4" applyNumberFormat="1" applyFont="1" applyFill="1" applyBorder="1" applyAlignment="1" applyProtection="1">
      <alignment horizontal="center" vertical="center" wrapText="1"/>
    </xf>
    <xf numFmtId="0" fontId="43" fillId="12" borderId="4" xfId="6" applyFont="1" applyFill="1" applyBorder="1" applyAlignment="1">
      <alignment horizontal="left"/>
    </xf>
    <xf numFmtId="0" fontId="43" fillId="12" borderId="0" xfId="6" applyFont="1" applyFill="1" applyBorder="1" applyAlignment="1">
      <alignment horizontal="left"/>
    </xf>
    <xf numFmtId="0" fontId="45" fillId="12" borderId="4" xfId="6" applyFont="1" applyFill="1" applyBorder="1" applyAlignment="1">
      <alignment horizontal="center"/>
    </xf>
    <xf numFmtId="0" fontId="42" fillId="12" borderId="0" xfId="6" applyFont="1" applyFill="1" applyBorder="1" applyAlignment="1"/>
    <xf numFmtId="0" fontId="42" fillId="12" borderId="0" xfId="6" applyFont="1" applyFill="1" applyBorder="1"/>
    <xf numFmtId="0" fontId="42" fillId="12" borderId="5" xfId="6" applyFont="1" applyFill="1" applyBorder="1"/>
    <xf numFmtId="171" fontId="24" fillId="0" borderId="61" xfId="11" applyNumberFormat="1" applyFont="1" applyBorder="1" applyAlignment="1">
      <alignment horizontal="center" vertical="center"/>
    </xf>
    <xf numFmtId="0" fontId="23" fillId="0" borderId="67" xfId="11" applyFont="1" applyBorder="1"/>
    <xf numFmtId="10" fontId="30" fillId="7" borderId="0" xfId="11" applyNumberFormat="1" applyFont="1" applyFill="1" applyBorder="1" applyAlignment="1">
      <alignment horizontal="center" vertical="center"/>
    </xf>
    <xf numFmtId="0" fontId="33" fillId="7" borderId="0" xfId="11" applyFont="1" applyFill="1" applyBorder="1" applyAlignment="1">
      <alignment horizontal="center" vertical="center"/>
    </xf>
    <xf numFmtId="0" fontId="23" fillId="7" borderId="0" xfId="11" applyFont="1" applyFill="1" applyBorder="1"/>
    <xf numFmtId="0" fontId="23" fillId="7" borderId="32" xfId="11" applyFont="1" applyFill="1" applyBorder="1"/>
    <xf numFmtId="0" fontId="32" fillId="7" borderId="0" xfId="11" applyFont="1" applyFill="1" applyBorder="1"/>
    <xf numFmtId="0" fontId="30" fillId="0" borderId="33" xfId="11" applyFont="1" applyBorder="1" applyAlignment="1">
      <alignment horizontal="center" vertical="center" wrapText="1"/>
    </xf>
    <xf numFmtId="0" fontId="23" fillId="0" borderId="26" xfId="11" applyFont="1" applyBorder="1"/>
    <xf numFmtId="0" fontId="23" fillId="0" borderId="59" xfId="11" applyFont="1" applyBorder="1"/>
    <xf numFmtId="0" fontId="23" fillId="0" borderId="36" xfId="11" applyFont="1" applyBorder="1"/>
    <xf numFmtId="0" fontId="23" fillId="0" borderId="37" xfId="11" applyFont="1" applyBorder="1"/>
    <xf numFmtId="0" fontId="23" fillId="0" borderId="46" xfId="11" applyFont="1" applyBorder="1"/>
    <xf numFmtId="0" fontId="30" fillId="7" borderId="0" xfId="11" applyFont="1" applyFill="1" applyBorder="1" applyAlignment="1">
      <alignment horizontal="center" vertical="center"/>
    </xf>
    <xf numFmtId="0" fontId="23" fillId="7" borderId="37" xfId="11" applyFont="1" applyFill="1" applyBorder="1"/>
    <xf numFmtId="0" fontId="23" fillId="7" borderId="38" xfId="11" applyFont="1" applyFill="1" applyBorder="1"/>
    <xf numFmtId="10" fontId="24" fillId="0" borderId="61" xfId="11" applyNumberFormat="1" applyFont="1" applyBorder="1" applyAlignment="1">
      <alignment horizontal="center" vertical="center"/>
    </xf>
    <xf numFmtId="10" fontId="23" fillId="0" borderId="67" xfId="11" applyNumberFormat="1" applyFont="1" applyBorder="1"/>
    <xf numFmtId="40" fontId="24" fillId="0" borderId="59" xfId="11" applyNumberFormat="1" applyFont="1" applyBorder="1" applyAlignment="1">
      <alignment horizontal="center" vertical="center"/>
    </xf>
    <xf numFmtId="40" fontId="24" fillId="0" borderId="60" xfId="11" applyNumberFormat="1" applyFont="1" applyBorder="1" applyAlignment="1">
      <alignment horizontal="center" vertical="center"/>
    </xf>
    <xf numFmtId="0" fontId="23" fillId="0" borderId="68" xfId="11" applyFont="1" applyBorder="1"/>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1" fontId="23" fillId="0" borderId="27" xfId="11" applyNumberFormat="1" applyFont="1" applyBorder="1" applyAlignment="1">
      <alignment horizontal="left"/>
    </xf>
    <xf numFmtId="1" fontId="23" fillId="0" borderId="56" xfId="11" applyNumberFormat="1" applyFont="1" applyBorder="1" applyAlignment="1">
      <alignment horizontal="left"/>
    </xf>
    <xf numFmtId="1" fontId="26" fillId="0" borderId="55" xfId="11" applyNumberFormat="1" applyFont="1" applyBorder="1" applyAlignment="1">
      <alignment horizontal="left"/>
    </xf>
    <xf numFmtId="0" fontId="24" fillId="7" borderId="28" xfId="11" applyFont="1" applyFill="1" applyBorder="1" applyAlignment="1">
      <alignment horizontal="center"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6"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39" xfId="11" applyFont="1" applyBorder="1" applyAlignment="1">
      <alignment horizontal="center" vertical="center"/>
    </xf>
    <xf numFmtId="0" fontId="23" fillId="0" borderId="44" xfId="11" applyFont="1" applyBorder="1"/>
    <xf numFmtId="0" fontId="25" fillId="0" borderId="40" xfId="11" applyFont="1" applyBorder="1" applyAlignment="1">
      <alignment horizontal="center" vertical="center"/>
    </xf>
    <xf numFmtId="0" fontId="23" fillId="0" borderId="29" xfId="11" applyFont="1" applyBorder="1"/>
    <xf numFmtId="0" fontId="23" fillId="0" borderId="41" xfId="11" applyFont="1" applyBorder="1"/>
    <xf numFmtId="0" fontId="23" fillId="0" borderId="45" xfId="11" applyFont="1" applyBorder="1"/>
    <xf numFmtId="1" fontId="26" fillId="0" borderId="50" xfId="11" applyNumberFormat="1" applyFont="1" applyBorder="1" applyAlignment="1">
      <alignment horizontal="left"/>
    </xf>
    <xf numFmtId="0" fontId="23" fillId="0" borderId="25" xfId="11" applyFont="1" applyBorder="1"/>
    <xf numFmtId="0" fontId="23" fillId="0" borderId="51" xfId="11" applyFont="1" applyBorder="1"/>
    <xf numFmtId="1" fontId="23" fillId="8" borderId="55" xfId="11" applyNumberFormat="1" applyFont="1" applyFill="1" applyBorder="1" applyAlignment="1">
      <alignment horizontal="left"/>
    </xf>
    <xf numFmtId="0" fontId="23" fillId="8" borderId="27" xfId="11" applyFont="1" applyFill="1" applyBorder="1"/>
    <xf numFmtId="0" fontId="23" fillId="8" borderId="56" xfId="11" applyFont="1" applyFill="1" applyBorder="1"/>
    <xf numFmtId="1" fontId="27" fillId="8" borderId="55" xfId="11" applyNumberFormat="1" applyFont="1" applyFill="1" applyBorder="1" applyAlignment="1">
      <alignment horizontal="left"/>
    </xf>
    <xf numFmtId="0" fontId="27" fillId="8" borderId="27" xfId="11" applyFont="1" applyFill="1" applyBorder="1"/>
    <xf numFmtId="0" fontId="27" fillId="8" borderId="56" xfId="11" applyFont="1" applyFill="1" applyBorder="1"/>
    <xf numFmtId="172" fontId="16" fillId="0" borderId="0" xfId="12" applyNumberFormat="1" applyFont="1" applyFill="1" applyBorder="1" applyAlignment="1">
      <alignment horizontal="left" vertical="center"/>
    </xf>
    <xf numFmtId="1" fontId="23" fillId="7" borderId="0" xfId="11" applyNumberFormat="1" applyFont="1" applyFill="1" applyBorder="1" applyAlignment="1">
      <alignment horizontal="left"/>
    </xf>
    <xf numFmtId="1" fontId="23" fillId="7" borderId="37" xfId="11" applyNumberFormat="1" applyFont="1" applyFill="1" applyBorder="1" applyAlignment="1">
      <alignment horizontal="left"/>
    </xf>
    <xf numFmtId="0" fontId="6" fillId="3" borderId="14" xfId="3" applyFont="1" applyFill="1" applyBorder="1" applyAlignment="1">
      <alignment horizontal="center" vertical="center" wrapText="1"/>
    </xf>
    <xf numFmtId="0" fontId="6" fillId="3" borderId="15" xfId="5" applyFont="1" applyFill="1" applyBorder="1" applyAlignment="1">
      <alignment horizontal="center" vertical="center"/>
    </xf>
    <xf numFmtId="0" fontId="6" fillId="3" borderId="13" xfId="5" applyFont="1" applyFill="1" applyBorder="1" applyAlignment="1">
      <alignment horizontal="center" vertical="center"/>
    </xf>
    <xf numFmtId="0" fontId="6" fillId="3" borderId="12" xfId="3" applyFill="1" applyBorder="1" applyAlignment="1">
      <alignment horizontal="center"/>
    </xf>
    <xf numFmtId="0" fontId="6" fillId="3" borderId="15" xfId="3" applyFill="1" applyBorder="1" applyAlignment="1">
      <alignment horizontal="center"/>
    </xf>
    <xf numFmtId="0" fontId="6" fillId="3" borderId="14" xfId="3" applyFill="1" applyBorder="1" applyAlignment="1">
      <alignment horizontal="center"/>
    </xf>
    <xf numFmtId="0" fontId="6" fillId="3" borderId="13" xfId="3" applyFill="1" applyBorder="1" applyAlignment="1">
      <alignment horizontal="center"/>
    </xf>
    <xf numFmtId="165" fontId="6" fillId="3" borderId="0" xfId="4" applyFont="1" applyFill="1" applyBorder="1" applyAlignment="1">
      <alignment horizontal="center" vertical="center"/>
    </xf>
    <xf numFmtId="0" fontId="9" fillId="3" borderId="9" xfId="5" applyFont="1" applyFill="1" applyBorder="1" applyAlignment="1">
      <alignment horizontal="center"/>
    </xf>
    <xf numFmtId="0" fontId="9" fillId="3" borderId="11" xfId="5" applyFont="1" applyFill="1" applyBorder="1" applyAlignment="1">
      <alignment horizontal="center"/>
    </xf>
    <xf numFmtId="0" fontId="7" fillId="3" borderId="9" xfId="3" applyFont="1" applyFill="1" applyBorder="1" applyAlignment="1">
      <alignment horizontal="center"/>
    </xf>
    <xf numFmtId="0" fontId="7" fillId="3" borderId="10" xfId="3" applyFont="1" applyFill="1" applyBorder="1" applyAlignment="1">
      <alignment horizont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165" fontId="9" fillId="3" borderId="1" xfId="4" applyFont="1" applyFill="1" applyBorder="1" applyAlignment="1">
      <alignment horizontal="center" vertical="center" wrapText="1"/>
    </xf>
    <xf numFmtId="165" fontId="9" fillId="3" borderId="3" xfId="4" applyFont="1" applyFill="1" applyBorder="1" applyAlignment="1">
      <alignment horizontal="center" vertical="center" wrapText="1"/>
    </xf>
    <xf numFmtId="165" fontId="9" fillId="3" borderId="6" xfId="4" applyFont="1" applyFill="1" applyBorder="1" applyAlignment="1">
      <alignment horizontal="center" vertical="center" wrapText="1"/>
    </xf>
    <xf numFmtId="165" fontId="9" fillId="3" borderId="8" xfId="4" applyFont="1" applyFill="1" applyBorder="1" applyAlignment="1">
      <alignment horizontal="center" vertical="center" wrapText="1"/>
    </xf>
    <xf numFmtId="165" fontId="9" fillId="3" borderId="12" xfId="4" applyFont="1" applyFill="1" applyBorder="1" applyAlignment="1">
      <alignment horizontal="center" vertical="center" wrapText="1"/>
    </xf>
    <xf numFmtId="165" fontId="9" fillId="3" borderId="9" xfId="4" applyFont="1" applyFill="1" applyBorder="1" applyAlignment="1">
      <alignment horizontal="center" wrapText="1"/>
    </xf>
    <xf numFmtId="165" fontId="9" fillId="3" borderId="10" xfId="4" applyFont="1" applyFill="1" applyBorder="1" applyAlignment="1">
      <alignment horizontal="center" wrapText="1"/>
    </xf>
    <xf numFmtId="165" fontId="9" fillId="3" borderId="11" xfId="4" applyFont="1" applyFill="1" applyBorder="1" applyAlignment="1">
      <alignment horizontal="center" wrapText="1"/>
    </xf>
    <xf numFmtId="4" fontId="18"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wrapText="1"/>
    </xf>
    <xf numFmtId="4" fontId="6" fillId="3" borderId="12" xfId="3" applyNumberFormat="1" applyFont="1" applyFill="1" applyBorder="1" applyAlignment="1">
      <alignment horizontal="center" vertical="center" wrapText="1"/>
    </xf>
    <xf numFmtId="0" fontId="9" fillId="3" borderId="12" xfId="3" applyFont="1" applyFill="1" applyBorder="1" applyAlignment="1">
      <alignment horizontal="left" vertical="center"/>
    </xf>
    <xf numFmtId="0" fontId="6" fillId="3" borderId="12" xfId="3" applyFont="1" applyFill="1" applyBorder="1" applyAlignment="1">
      <alignment horizontal="center" vertical="center"/>
    </xf>
    <xf numFmtId="0" fontId="9" fillId="5" borderId="9" xfId="3" applyFont="1" applyFill="1" applyBorder="1" applyAlignment="1">
      <alignment horizontal="left" vertical="center"/>
    </xf>
    <xf numFmtId="0" fontId="9" fillId="5" borderId="10" xfId="3" applyFont="1" applyFill="1" applyBorder="1" applyAlignment="1">
      <alignment horizontal="left" vertical="center"/>
    </xf>
    <xf numFmtId="0" fontId="9" fillId="5" borderId="11" xfId="3" applyFont="1" applyFill="1" applyBorder="1" applyAlignment="1">
      <alignment horizontal="left" vertical="center"/>
    </xf>
    <xf numFmtId="0" fontId="6" fillId="3" borderId="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11" xfId="3" applyFont="1" applyFill="1" applyBorder="1" applyAlignment="1">
      <alignment horizontal="center" vertical="center"/>
    </xf>
    <xf numFmtId="0" fontId="9" fillId="3" borderId="18" xfId="3" applyFont="1" applyFill="1" applyBorder="1" applyAlignment="1" applyProtection="1">
      <alignment vertical="center"/>
    </xf>
    <xf numFmtId="0" fontId="23" fillId="0" borderId="64" xfId="11" applyFont="1" applyBorder="1"/>
    <xf numFmtId="0" fontId="23" fillId="0" borderId="31" xfId="11" applyFont="1" applyBorder="1"/>
    <xf numFmtId="0" fontId="23" fillId="0" borderId="0" xfId="11" applyFont="1" applyBorder="1"/>
    <xf numFmtId="0" fontId="23" fillId="0" borderId="62" xfId="11" applyFont="1" applyBorder="1"/>
    <xf numFmtId="0" fontId="23" fillId="0" borderId="63" xfId="11" applyFont="1" applyBorder="1"/>
    <xf numFmtId="1" fontId="23" fillId="7" borderId="31" xfId="11" applyNumberFormat="1" applyFont="1" applyFill="1" applyBorder="1" applyAlignment="1">
      <alignment horizontal="left"/>
    </xf>
    <xf numFmtId="1" fontId="23" fillId="7" borderId="36" xfId="11" applyNumberFormat="1" applyFont="1" applyFill="1" applyBorder="1" applyAlignment="1">
      <alignment horizontal="left"/>
    </xf>
  </cellXfs>
  <cellStyles count="13">
    <cellStyle name="Normal" xfId="0" builtinId="0"/>
    <cellStyle name="Normal 2" xfId="6" xr:uid="{00000000-0005-0000-0000-000001000000}"/>
    <cellStyle name="Normal 3" xfId="9" xr:uid="{00000000-0005-0000-0000-000002000000}"/>
    <cellStyle name="Normal 3 2" xfId="11" xr:uid="{00000000-0005-0000-0000-000003000000}"/>
    <cellStyle name="Normal 4" xfId="10" xr:uid="{00000000-0005-0000-0000-000004000000}"/>
    <cellStyle name="Normal 4 2" xfId="3" xr:uid="{00000000-0005-0000-0000-000005000000}"/>
    <cellStyle name="Normal_5ª Medição 199" xfId="12" xr:uid="{00000000-0005-0000-0000-000006000000}"/>
    <cellStyle name="Normal_rol-rua2" xfId="5" xr:uid="{00000000-0005-0000-0000-000008000000}"/>
    <cellStyle name="Porcentagem" xfId="2" builtinId="5"/>
    <cellStyle name="Porcentagem 2" xfId="8" xr:uid="{00000000-0005-0000-0000-00000A000000}"/>
    <cellStyle name="Separador de milhares 7" xfId="7" xr:uid="{00000000-0005-0000-0000-00000C000000}"/>
    <cellStyle name="Vírgula" xfId="1" builtinId="3"/>
    <cellStyle name="Vírgula 2" xfId="4" xr:uid="{00000000-0005-0000-0000-00000F000000}"/>
  </cellStyles>
  <dxfs count="23">
    <dxf>
      <font>
        <condense val="0"/>
        <extend val="0"/>
        <color indexed="9"/>
      </font>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theme="1"/>
        <name val="Times New Roman"/>
        <family val="1"/>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id="{6D0C399B-D1DE-4646-B1EF-73858010D7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3" name="Imagem 2" descr="LOGO PREF-JPG">
          <a:extLst>
            <a:ext uri="{FF2B5EF4-FFF2-40B4-BE49-F238E27FC236}">
              <a16:creationId xmlns:a16="http://schemas.microsoft.com/office/drawing/2014/main" id="{9F632FAC-8C17-4EC2-BC4B-A64CEF5519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12701</xdr:colOff>
      <xdr:row>2</xdr:row>
      <xdr:rowOff>111125</xdr:rowOff>
    </xdr:to>
    <xdr:pic>
      <xdr:nvPicPr>
        <xdr:cNvPr id="4" name="Imagem 3">
          <a:extLst>
            <a:ext uri="{FF2B5EF4-FFF2-40B4-BE49-F238E27FC236}">
              <a16:creationId xmlns:a16="http://schemas.microsoft.com/office/drawing/2014/main" id="{DF8D430E-D605-4418-8DD2-04430C8FCD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5" name="Imagem 2" descr="LOGO PREF-JPG">
          <a:extLst>
            <a:ext uri="{FF2B5EF4-FFF2-40B4-BE49-F238E27FC236}">
              <a16:creationId xmlns:a16="http://schemas.microsoft.com/office/drawing/2014/main" id="{8376779A-FB43-41B8-AB6B-9CC8737315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10459</xdr:colOff>
      <xdr:row>2</xdr:row>
      <xdr:rowOff>111125</xdr:rowOff>
    </xdr:to>
    <xdr:pic>
      <xdr:nvPicPr>
        <xdr:cNvPr id="6" name="Imagem 5">
          <a:extLst>
            <a:ext uri="{FF2B5EF4-FFF2-40B4-BE49-F238E27FC236}">
              <a16:creationId xmlns:a16="http://schemas.microsoft.com/office/drawing/2014/main" id="{BB37D2F3-D7DD-4248-9ED5-9C4DEBDA9D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0459"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7" name="Imagem 2" descr="LOGO PREF-JPG">
          <a:extLst>
            <a:ext uri="{FF2B5EF4-FFF2-40B4-BE49-F238E27FC236}">
              <a16:creationId xmlns:a16="http://schemas.microsoft.com/office/drawing/2014/main" id="{657678B3-C1D7-41CF-A9E8-EBABE4D250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4" name="Imagem 2" descr="LOGO PREF-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86146" y="78442"/>
          <a:ext cx="3936065"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10459</xdr:colOff>
      <xdr:row>2</xdr:row>
      <xdr:rowOff>111125</xdr:rowOff>
    </xdr:to>
    <xdr:pic>
      <xdr:nvPicPr>
        <xdr:cNvPr id="5" name="Imagem 4">
          <a:extLst>
            <a:ext uri="{FF2B5EF4-FFF2-40B4-BE49-F238E27FC236}">
              <a16:creationId xmlns:a16="http://schemas.microsoft.com/office/drawing/2014/main" id="{0D928706-8E3B-4F7E-B964-BC4E2C03BE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3025" y="73025"/>
          <a:ext cx="10459"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6" name="Imagem 2" descr="LOGO PREF-JPG">
          <a:extLst>
            <a:ext uri="{FF2B5EF4-FFF2-40B4-BE49-F238E27FC236}">
              <a16:creationId xmlns:a16="http://schemas.microsoft.com/office/drawing/2014/main" id="{5BCB7469-1EDC-4A76-A8E7-D56DB0A3A8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56468" y="78442"/>
          <a:ext cx="3741083" cy="85164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6B685DBB-5D86-4AA0-9D67-86FAE26B53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403" t="28853" r="40697" b="26059"/>
        <a:stretch>
          <a:fillRect/>
        </a:stretch>
      </xdr:blipFill>
      <xdr:spPr bwMode="auto">
        <a:xfrm>
          <a:off x="5406837" y="4034679"/>
          <a:ext cx="2400300"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RECAPE%20II%20-MINUTA%20TR%20e%20Or&#231;amento/MANUTEN&#199;&#195;O%20E%20RECUPERA&#199;&#195;O%20DO%20LOTE%2002%20REV%2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ose.mota/Meus%20documentos/DNIT/PATO/PATO%20BR-153%20-%20Kenedy%20-%20Miranorte/Documents%20and%20Settings/bolivar.euler/Meus%20documentos/DNIT/LICITA&#199;&#213;ES/Restaura&#231;&#227;o/PATO%20BR%20242%20-%20KM%20305,0%20a%20410,7%20-%20Peixe/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ISTEMA"/>
      <sheetName val="RESUMO"/>
      <sheetName val="ORÇAMENTO"/>
      <sheetName val="CFF"/>
      <sheetName val="MEMORIA CALCULO SERV COMPL"/>
      <sheetName val="TRANSP"/>
      <sheetName val="BLD"/>
      <sheetName val="Composição Direta"/>
      <sheetName val="BDI_OK"/>
      <sheetName val="BDI DIFERENCIADO_OK"/>
      <sheetName val="CURVA ABC DE SERVIÇO"/>
      <sheetName val="COMPOSIÇÕES"/>
    </sheetNames>
    <sheetDataSet>
      <sheetData sheetId="0"/>
      <sheetData sheetId="1"/>
      <sheetData sheetId="2">
        <row r="18">
          <cell r="D18" t="str">
            <v>MANUTENÇÃO CORRETIVA, PREVENTIVA E CONSERVAÇÃO DA MALHA VIÁRIA</v>
          </cell>
        </row>
      </sheetData>
      <sheetData sheetId="3"/>
      <sheetData sheetId="4"/>
      <sheetData sheetId="5"/>
      <sheetData sheetId="6"/>
      <sheetData sheetId="7"/>
      <sheetData sheetId="8">
        <row r="26">
          <cell r="E26">
            <v>0.20702738941176513</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997988-A71D-4884-B2E5-EB13BCA0BF87}" name="Tabela1" displayName="Tabela1" ref="A18:J77" totalsRowCount="1" headerRowBorderDxfId="22" tableBorderDxfId="21">
  <autoFilter ref="A18:J76" xr:uid="{9801C969-2149-4185-97A0-7E2402888AAB}"/>
  <sortState xmlns:xlrd2="http://schemas.microsoft.com/office/spreadsheetml/2017/richdata2" ref="A19:J76">
    <sortCondition descending="1" ref="J18:J76"/>
  </sortState>
  <tableColumns count="10">
    <tableColumn id="1" xr3:uid="{9D50BC9F-90DB-4F18-B4F9-FF618777A25F}" name="Coluna1" dataDxfId="20" totalsRowDxfId="10"/>
    <tableColumn id="2" xr3:uid="{C2D33EB2-2DBC-46F0-8F5C-5BCF7EC61D7F}" name="Coluna2" dataDxfId="19" totalsRowDxfId="9" dataCellStyle="Normal 4 2"/>
    <tableColumn id="3" xr3:uid="{DE9EACB4-14FC-4DAD-86F6-AC4B2C9817B4}" name="Coluna3" dataDxfId="18" totalsRowDxfId="8" dataCellStyle="Normal 4 2"/>
    <tableColumn id="4" xr3:uid="{9D849D69-159B-47AC-B7B2-EAD3AC5D2A83}" name="Coluna4" dataDxfId="17" totalsRowDxfId="7"/>
    <tableColumn id="5" xr3:uid="{7748DC0E-ED4C-48F3-9361-AE42EDE9F8B7}" name="Coluna5" dataDxfId="16" totalsRowDxfId="6"/>
    <tableColumn id="6" xr3:uid="{EFFAD12C-F96D-4317-AE82-75E73C47F1BC}" name="Coluna6" dataDxfId="15" totalsRowDxfId="5" dataCellStyle="Vírgula"/>
    <tableColumn id="7" xr3:uid="{753783B1-CE2F-4FA0-93BA-70E576A8CDA2}" name="Coluna7" dataDxfId="14" totalsRowDxfId="4" dataCellStyle="Vírgula"/>
    <tableColumn id="8" xr3:uid="{41641B76-AEA4-4092-955B-B644A6FFB1B2}" name="Coluna8" dataDxfId="13" totalsRowDxfId="3" dataCellStyle="Vírgula"/>
    <tableColumn id="9" xr3:uid="{61C9A106-3A38-4083-AA25-E33B1C619361}" name="Coluna9" dataDxfId="12" totalsRowDxfId="2" dataCellStyle="Vírgula"/>
    <tableColumn id="10" xr3:uid="{4B253075-A159-4777-A867-C021F03C3D2B}" name="Coluna10" totalsRowFunction="custom" dataDxfId="11" totalsRowDxfId="1" dataCellStyle="Vírgula">
      <calculatedColumnFormula>TRUNC((G19*I19),2)</calculatedColumnFormula>
      <totalsRowFormula>SUM(J19:J76)</totalsRowFormula>
    </tableColumn>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008C-469F-4A46-A0FA-8BB254D94D6F}">
  <sheetPr>
    <pageSetUpPr fitToPage="1"/>
  </sheetPr>
  <dimension ref="A1:N86"/>
  <sheetViews>
    <sheetView view="pageBreakPreview" topLeftCell="A74" zoomScale="85" zoomScaleNormal="100" zoomScaleSheetLayoutView="85" workbookViewId="0">
      <selection activeCell="D38" sqref="D38"/>
    </sheetView>
  </sheetViews>
  <sheetFormatPr defaultRowHeight="15" x14ac:dyDescent="0.25"/>
  <cols>
    <col min="1" max="1" width="10.5703125" style="317" customWidth="1"/>
    <col min="2" max="2" width="10.5703125" style="318" customWidth="1"/>
    <col min="3" max="3" width="12.28515625" style="318" customWidth="1"/>
    <col min="4" max="4" width="59.7109375" style="319" customWidth="1"/>
    <col min="5" max="5" width="10.5703125" style="153" customWidth="1"/>
    <col min="6" max="6" width="13.7109375" style="152" hidden="1" customWidth="1"/>
    <col min="7" max="7" width="13.7109375" style="152" customWidth="1"/>
    <col min="8" max="8" width="12.140625" style="153" customWidth="1"/>
    <col min="9" max="9" width="13" style="153" customWidth="1"/>
    <col min="10" max="10" width="23" style="153" customWidth="1"/>
    <col min="11" max="11" width="10.28515625" style="222" bestFit="1" customWidth="1"/>
    <col min="12" max="12" width="15.28515625" style="153" customWidth="1"/>
    <col min="13" max="13" width="9.140625" style="153"/>
    <col min="14" max="14" width="13.140625" style="153" customWidth="1"/>
    <col min="15" max="16384" width="9.140625" style="153"/>
  </cols>
  <sheetData>
    <row r="1" spans="1:11" x14ac:dyDescent="0.25">
      <c r="A1" s="269"/>
      <c r="B1" s="270"/>
      <c r="C1" s="270"/>
      <c r="D1" s="271"/>
      <c r="E1" s="270"/>
      <c r="F1" s="269"/>
      <c r="G1" s="269"/>
      <c r="H1" s="270"/>
      <c r="I1" s="270"/>
      <c r="J1" s="270"/>
    </row>
    <row r="2" spans="1:11" x14ac:dyDescent="0.25">
      <c r="A2" s="269"/>
      <c r="B2" s="270"/>
      <c r="C2" s="270"/>
      <c r="D2" s="271"/>
      <c r="E2" s="270"/>
      <c r="F2" s="269"/>
      <c r="G2" s="269"/>
      <c r="H2" s="270"/>
      <c r="I2" s="306"/>
      <c r="J2" s="272"/>
    </row>
    <row r="3" spans="1:11" x14ac:dyDescent="0.25">
      <c r="A3" s="269"/>
      <c r="B3" s="270"/>
      <c r="C3" s="270"/>
      <c r="D3" s="271"/>
      <c r="E3" s="270"/>
      <c r="F3" s="269"/>
      <c r="G3" s="269"/>
      <c r="H3" s="270"/>
      <c r="I3" s="306"/>
      <c r="J3" s="272"/>
    </row>
    <row r="4" spans="1:11" x14ac:dyDescent="0.25">
      <c r="A4" s="414" t="s">
        <v>0</v>
      </c>
      <c r="B4" s="414"/>
      <c r="C4" s="414"/>
      <c r="D4" s="414"/>
      <c r="E4" s="414"/>
      <c r="F4" s="414"/>
      <c r="G4" s="414"/>
      <c r="H4" s="414"/>
      <c r="I4" s="414"/>
      <c r="J4" s="414"/>
    </row>
    <row r="5" spans="1:11" x14ac:dyDescent="0.25">
      <c r="A5" s="415" t="s">
        <v>1</v>
      </c>
      <c r="B5" s="415"/>
      <c r="C5" s="415"/>
      <c r="D5" s="415"/>
      <c r="E5" s="415"/>
      <c r="F5" s="415"/>
      <c r="G5" s="415"/>
      <c r="H5" s="415"/>
      <c r="I5" s="415"/>
      <c r="J5" s="415"/>
    </row>
    <row r="6" spans="1:11" x14ac:dyDescent="0.25">
      <c r="A6" s="273" t="s">
        <v>2</v>
      </c>
      <c r="B6" s="416" t="s">
        <v>351</v>
      </c>
      <c r="C6" s="416"/>
      <c r="D6" s="417"/>
      <c r="E6" s="274"/>
      <c r="F6" s="275"/>
      <c r="G6" s="275"/>
      <c r="H6" s="274"/>
      <c r="I6" s="276" t="s">
        <v>16</v>
      </c>
      <c r="J6" s="277"/>
    </row>
    <row r="7" spans="1:11" x14ac:dyDescent="0.25">
      <c r="A7" s="278" t="s">
        <v>3</v>
      </c>
      <c r="B7" s="407" t="s">
        <v>350</v>
      </c>
      <c r="C7" s="407"/>
      <c r="D7" s="408"/>
      <c r="E7" s="279"/>
      <c r="F7" s="280"/>
      <c r="G7" s="280"/>
      <c r="H7" s="279"/>
      <c r="I7" s="281"/>
      <c r="J7" s="282"/>
    </row>
    <row r="8" spans="1:11" x14ac:dyDescent="0.25">
      <c r="A8" s="404" t="s">
        <v>4</v>
      </c>
      <c r="B8" s="418" t="s">
        <v>443</v>
      </c>
      <c r="C8" s="418"/>
      <c r="D8" s="419"/>
      <c r="E8" s="279"/>
      <c r="F8" s="280"/>
      <c r="G8" s="280"/>
      <c r="H8" s="279"/>
      <c r="I8" s="283" t="s">
        <v>202</v>
      </c>
      <c r="J8" s="284">
        <f>[41]BDI_OK!E26</f>
        <v>0.20702738941176513</v>
      </c>
    </row>
    <row r="9" spans="1:11" s="218" customFormat="1" ht="36.75" customHeight="1" x14ac:dyDescent="0.25">
      <c r="A9" s="285" t="s">
        <v>349</v>
      </c>
      <c r="B9" s="420" t="s">
        <v>444</v>
      </c>
      <c r="C9" s="420"/>
      <c r="D9" s="421"/>
      <c r="E9" s="286"/>
      <c r="F9" s="287"/>
      <c r="G9" s="287"/>
      <c r="H9" s="286"/>
      <c r="I9" s="288" t="s">
        <v>272</v>
      </c>
      <c r="J9" s="289">
        <v>0.15279999999999999</v>
      </c>
      <c r="K9" s="230"/>
    </row>
    <row r="10" spans="1:11" x14ac:dyDescent="0.25">
      <c r="A10" s="405"/>
      <c r="B10" s="407"/>
      <c r="C10" s="407"/>
      <c r="D10" s="408"/>
      <c r="E10" s="279"/>
      <c r="F10" s="280"/>
      <c r="G10" s="280"/>
      <c r="H10" s="279"/>
      <c r="I10" s="290" t="s">
        <v>17</v>
      </c>
      <c r="J10" s="291">
        <v>43344</v>
      </c>
    </row>
    <row r="11" spans="1:11" x14ac:dyDescent="0.25">
      <c r="A11" s="405"/>
      <c r="B11" s="407"/>
      <c r="C11" s="407"/>
      <c r="D11" s="408"/>
      <c r="E11" s="279"/>
      <c r="F11" s="280"/>
      <c r="G11" s="280"/>
      <c r="H11" s="279"/>
      <c r="I11" s="290" t="s">
        <v>374</v>
      </c>
      <c r="J11" s="291">
        <v>43160</v>
      </c>
    </row>
    <row r="12" spans="1:11" ht="15" customHeight="1" x14ac:dyDescent="0.25">
      <c r="A12" s="406"/>
      <c r="B12" s="409"/>
      <c r="C12" s="409"/>
      <c r="D12" s="410"/>
      <c r="E12" s="292"/>
      <c r="F12" s="293"/>
      <c r="G12" s="293"/>
      <c r="H12" s="292"/>
      <c r="I12" s="294" t="s">
        <v>376</v>
      </c>
      <c r="J12" s="295"/>
    </row>
    <row r="13" spans="1:11" x14ac:dyDescent="0.25">
      <c r="A13" s="316"/>
      <c r="B13" s="314"/>
      <c r="C13" s="314"/>
      <c r="D13" s="315"/>
      <c r="E13" s="270"/>
      <c r="F13" s="269"/>
      <c r="G13" s="269"/>
      <c r="H13" s="270"/>
      <c r="I13" s="270"/>
      <c r="J13" s="270"/>
    </row>
    <row r="14" spans="1:11" ht="26.25" x14ac:dyDescent="0.25">
      <c r="A14" s="411" t="s">
        <v>445</v>
      </c>
      <c r="B14" s="412"/>
      <c r="C14" s="412"/>
      <c r="D14" s="412"/>
      <c r="E14" s="412"/>
      <c r="F14" s="412"/>
      <c r="G14" s="412"/>
      <c r="H14" s="412"/>
      <c r="I14" s="412"/>
      <c r="J14" s="413"/>
    </row>
    <row r="15" spans="1:11" ht="5.25" customHeight="1" x14ac:dyDescent="0.25"/>
    <row r="16" spans="1:11" ht="31.5" x14ac:dyDescent="0.25">
      <c r="A16" s="150" t="s">
        <v>278</v>
      </c>
      <c r="B16" s="150" t="s">
        <v>276</v>
      </c>
      <c r="C16" s="150" t="s">
        <v>277</v>
      </c>
      <c r="D16" s="150" t="s">
        <v>70</v>
      </c>
      <c r="E16" s="150" t="s">
        <v>5</v>
      </c>
      <c r="F16" s="151" t="s">
        <v>311</v>
      </c>
      <c r="G16" s="151" t="s">
        <v>163</v>
      </c>
      <c r="H16" s="149" t="s">
        <v>165</v>
      </c>
      <c r="I16" s="149" t="s">
        <v>164</v>
      </c>
      <c r="J16" s="149" t="s">
        <v>314</v>
      </c>
    </row>
    <row r="17" spans="1:14" ht="30" x14ac:dyDescent="0.25">
      <c r="A17" s="157" t="s">
        <v>136</v>
      </c>
      <c r="B17" s="158"/>
      <c r="C17" s="158"/>
      <c r="D17" s="219" t="s">
        <v>351</v>
      </c>
      <c r="E17" s="157"/>
      <c r="F17" s="176"/>
      <c r="G17" s="176"/>
      <c r="H17" s="213"/>
      <c r="I17" s="159" t="s">
        <v>6</v>
      </c>
      <c r="J17" s="159"/>
    </row>
    <row r="18" spans="1:14" hidden="1" x14ac:dyDescent="0.25">
      <c r="A18" s="344" t="s">
        <v>395</v>
      </c>
      <c r="B18" s="345" t="s">
        <v>396</v>
      </c>
      <c r="C18" s="345" t="s">
        <v>397</v>
      </c>
      <c r="D18" s="346" t="s">
        <v>398</v>
      </c>
      <c r="E18" s="347" t="s">
        <v>399</v>
      </c>
      <c r="F18" s="348" t="s">
        <v>400</v>
      </c>
      <c r="G18" s="348" t="s">
        <v>401</v>
      </c>
      <c r="H18" s="349" t="s">
        <v>402</v>
      </c>
      <c r="I18" s="350" t="s">
        <v>403</v>
      </c>
      <c r="J18" s="351" t="s">
        <v>404</v>
      </c>
    </row>
    <row r="19" spans="1:14" ht="60" x14ac:dyDescent="0.25">
      <c r="A19" s="340" t="s">
        <v>137</v>
      </c>
      <c r="B19" s="322">
        <v>95995</v>
      </c>
      <c r="C19" s="323" t="s">
        <v>21</v>
      </c>
      <c r="D19" s="321" t="s">
        <v>168</v>
      </c>
      <c r="E19" s="154" t="s">
        <v>132</v>
      </c>
      <c r="F19" s="177">
        <v>12384.5</v>
      </c>
      <c r="G19" s="177">
        <v>13965.5</v>
      </c>
      <c r="H19" s="214">
        <v>718.09</v>
      </c>
      <c r="I19" s="156">
        <v>866.75</v>
      </c>
      <c r="J19" s="342">
        <v>12104597.119999999</v>
      </c>
      <c r="K19" s="225">
        <f>Tabela1[[#This Row],[Coluna10]]/$J$85</f>
        <v>0.53241857683833105</v>
      </c>
    </row>
    <row r="20" spans="1:14" ht="38.25" x14ac:dyDescent="0.25">
      <c r="A20" s="340" t="s">
        <v>295</v>
      </c>
      <c r="B20" s="322">
        <v>83661</v>
      </c>
      <c r="C20" s="323" t="s">
        <v>21</v>
      </c>
      <c r="D20" s="331" t="s">
        <v>186</v>
      </c>
      <c r="E20" s="154" t="s">
        <v>26</v>
      </c>
      <c r="F20" s="177">
        <v>10615.285714285716</v>
      </c>
      <c r="G20" s="177">
        <v>11970.42</v>
      </c>
      <c r="H20" s="214">
        <v>102.63</v>
      </c>
      <c r="I20" s="156">
        <v>123.87</v>
      </c>
      <c r="J20" s="342">
        <v>1482775.92</v>
      </c>
      <c r="K20" s="225">
        <f>Tabela1[[#This Row],[Coluna10]]/$J$85</f>
        <v>6.5219638230846547E-2</v>
      </c>
      <c r="L20" s="161"/>
    </row>
    <row r="21" spans="1:14" s="162" customFormat="1" ht="45" x14ac:dyDescent="0.25">
      <c r="A21" s="340" t="s">
        <v>284</v>
      </c>
      <c r="B21" s="322" t="s">
        <v>369</v>
      </c>
      <c r="C21" s="323" t="s">
        <v>21</v>
      </c>
      <c r="D21" s="321" t="s">
        <v>312</v>
      </c>
      <c r="E21" s="154" t="s">
        <v>132</v>
      </c>
      <c r="F21" s="177">
        <v>1238.45</v>
      </c>
      <c r="G21" s="177">
        <v>1396.55</v>
      </c>
      <c r="H21" s="214">
        <v>810.02</v>
      </c>
      <c r="I21" s="156">
        <v>977.71</v>
      </c>
      <c r="J21" s="342">
        <v>1365420.9</v>
      </c>
      <c r="K21" s="225">
        <f>Tabela1[[#This Row],[Coluna10]]/$J$85</f>
        <v>6.0057798302279482E-2</v>
      </c>
      <c r="L21" s="161"/>
    </row>
    <row r="22" spans="1:14" x14ac:dyDescent="0.25">
      <c r="A22" s="340" t="s">
        <v>140</v>
      </c>
      <c r="B22" s="322">
        <v>96402</v>
      </c>
      <c r="C22" s="323" t="s">
        <v>21</v>
      </c>
      <c r="D22" s="321" t="s">
        <v>177</v>
      </c>
      <c r="E22" s="154" t="s">
        <v>9</v>
      </c>
      <c r="F22" s="177">
        <v>247690</v>
      </c>
      <c r="G22" s="177">
        <v>279310</v>
      </c>
      <c r="H22" s="214">
        <v>3.36</v>
      </c>
      <c r="I22" s="156">
        <v>4.05</v>
      </c>
      <c r="J22" s="342">
        <v>1131205.5</v>
      </c>
      <c r="K22" s="225">
        <f>Tabela1[[#This Row],[Coluna10]]/$J$85</f>
        <v>4.9755875098608217E-2</v>
      </c>
      <c r="L22" s="161"/>
    </row>
    <row r="23" spans="1:14" ht="60" x14ac:dyDescent="0.25">
      <c r="A23" s="340" t="s">
        <v>279</v>
      </c>
      <c r="B23" s="322" t="s">
        <v>372</v>
      </c>
      <c r="C23" s="323" t="s">
        <v>21</v>
      </c>
      <c r="D23" s="321" t="s">
        <v>313</v>
      </c>
      <c r="E23" s="154" t="s">
        <v>132</v>
      </c>
      <c r="F23" s="177">
        <v>947.05000000000007</v>
      </c>
      <c r="G23" s="177">
        <v>1067.95</v>
      </c>
      <c r="H23" s="214">
        <v>755.59</v>
      </c>
      <c r="I23" s="156">
        <v>912.01</v>
      </c>
      <c r="J23" s="342">
        <v>973981.07</v>
      </c>
      <c r="K23" s="225">
        <f>Tabela1[[#This Row],[Coluna10]]/$J$85</f>
        <v>4.2840386178575669E-2</v>
      </c>
      <c r="L23" s="161"/>
    </row>
    <row r="24" spans="1:14" ht="30" x14ac:dyDescent="0.25">
      <c r="A24" s="340" t="s">
        <v>141</v>
      </c>
      <c r="B24" s="322">
        <v>83356</v>
      </c>
      <c r="C24" s="323" t="s">
        <v>21</v>
      </c>
      <c r="D24" s="321" t="s">
        <v>184</v>
      </c>
      <c r="E24" s="304" t="s">
        <v>180</v>
      </c>
      <c r="F24" s="177">
        <v>588799.37</v>
      </c>
      <c r="G24" s="177">
        <v>663965.25</v>
      </c>
      <c r="H24" s="214">
        <v>0.81</v>
      </c>
      <c r="I24" s="156">
        <v>0.97</v>
      </c>
      <c r="J24" s="342">
        <v>644046.29</v>
      </c>
      <c r="K24" s="225">
        <f>Tabela1[[#This Row],[Coluna10]]/$J$85</f>
        <v>2.8328262869091431E-2</v>
      </c>
      <c r="L24" s="161"/>
    </row>
    <row r="25" spans="1:14" ht="45" x14ac:dyDescent="0.25">
      <c r="A25" s="340" t="s">
        <v>139</v>
      </c>
      <c r="B25" s="322">
        <v>95878</v>
      </c>
      <c r="C25" s="323" t="s">
        <v>21</v>
      </c>
      <c r="D25" s="321" t="s">
        <v>179</v>
      </c>
      <c r="E25" s="154" t="s">
        <v>10</v>
      </c>
      <c r="F25" s="177">
        <v>594456</v>
      </c>
      <c r="G25" s="177">
        <v>670344</v>
      </c>
      <c r="H25" s="214">
        <v>0.76</v>
      </c>
      <c r="I25" s="156">
        <v>0.91</v>
      </c>
      <c r="J25" s="342">
        <v>610013.04</v>
      </c>
      <c r="K25" s="225">
        <f>Tabela1[[#This Row],[Coluna10]]/$J$85</f>
        <v>2.6831316349471692E-2</v>
      </c>
      <c r="N25" s="163"/>
    </row>
    <row r="26" spans="1:14" x14ac:dyDescent="0.25">
      <c r="A26" s="340" t="s">
        <v>307</v>
      </c>
      <c r="B26" s="322" t="s">
        <v>370</v>
      </c>
      <c r="C26" s="323" t="s">
        <v>21</v>
      </c>
      <c r="D26" s="321" t="s">
        <v>190</v>
      </c>
      <c r="E26" s="154" t="s">
        <v>193</v>
      </c>
      <c r="F26" s="177">
        <v>12</v>
      </c>
      <c r="G26" s="177">
        <v>12</v>
      </c>
      <c r="H26" s="214">
        <v>41427.75</v>
      </c>
      <c r="I26" s="156">
        <v>50004.42</v>
      </c>
      <c r="J26" s="342">
        <v>600053.04</v>
      </c>
      <c r="K26" s="225">
        <f>Tabela1[[#This Row],[Coluna10]]/$J$85</f>
        <v>2.6393227500025557E-2</v>
      </c>
      <c r="N26" s="163"/>
    </row>
    <row r="27" spans="1:14" ht="60" x14ac:dyDescent="0.25">
      <c r="A27" s="340" t="s">
        <v>294</v>
      </c>
      <c r="B27" s="322">
        <v>94267</v>
      </c>
      <c r="C27" s="323" t="s">
        <v>21</v>
      </c>
      <c r="D27" s="321" t="s">
        <v>135</v>
      </c>
      <c r="E27" s="154" t="s">
        <v>26</v>
      </c>
      <c r="F27" s="177">
        <v>9800</v>
      </c>
      <c r="G27" s="177">
        <v>11000</v>
      </c>
      <c r="H27" s="214">
        <v>37.119999999999997</v>
      </c>
      <c r="I27" s="156">
        <v>44.8</v>
      </c>
      <c r="J27" s="342">
        <v>492800</v>
      </c>
      <c r="K27" s="225">
        <f>Tabela1[[#This Row],[Coluna10]]/$J$85</f>
        <v>2.1675721386250447E-2</v>
      </c>
      <c r="N27" s="163"/>
    </row>
    <row r="28" spans="1:14" ht="30" x14ac:dyDescent="0.25">
      <c r="A28" s="340" t="s">
        <v>296</v>
      </c>
      <c r="B28" s="322">
        <v>83356</v>
      </c>
      <c r="C28" s="323" t="s">
        <v>21</v>
      </c>
      <c r="D28" s="321" t="s">
        <v>184</v>
      </c>
      <c r="E28" s="154" t="s">
        <v>180</v>
      </c>
      <c r="F28" s="177">
        <v>297042.23</v>
      </c>
      <c r="G28" s="177">
        <v>334962.51</v>
      </c>
      <c r="H28" s="214">
        <v>0.81</v>
      </c>
      <c r="I28" s="156">
        <v>0.97</v>
      </c>
      <c r="J28" s="342">
        <v>324913.63</v>
      </c>
      <c r="K28" s="225">
        <f>Tabela1[[#This Row],[Coluna10]]/$J$85</f>
        <v>1.4291268909243636E-2</v>
      </c>
      <c r="N28" s="163"/>
    </row>
    <row r="29" spans="1:14" ht="30" x14ac:dyDescent="0.25">
      <c r="A29" s="340" t="s">
        <v>320</v>
      </c>
      <c r="B29" s="322">
        <v>96401</v>
      </c>
      <c r="C29" s="323" t="s">
        <v>21</v>
      </c>
      <c r="D29" s="321" t="s">
        <v>30</v>
      </c>
      <c r="E29" s="154" t="s">
        <v>132</v>
      </c>
      <c r="F29" s="177">
        <v>29140</v>
      </c>
      <c r="G29" s="177">
        <v>32860</v>
      </c>
      <c r="H29" s="214">
        <v>6</v>
      </c>
      <c r="I29" s="156">
        <v>7.24</v>
      </c>
      <c r="J29" s="342">
        <v>237906.4</v>
      </c>
      <c r="K29" s="225">
        <f>Tabela1[[#This Row],[Coluna10]]/$J$85</f>
        <v>1.0464271189946941E-2</v>
      </c>
      <c r="N29" s="163"/>
    </row>
    <row r="30" spans="1:14" ht="45" x14ac:dyDescent="0.25">
      <c r="A30" s="341" t="s">
        <v>334</v>
      </c>
      <c r="B30" s="335" t="s">
        <v>407</v>
      </c>
      <c r="C30" s="322" t="s">
        <v>21</v>
      </c>
      <c r="D30" s="327" t="s">
        <v>251</v>
      </c>
      <c r="E30" s="148" t="s">
        <v>26</v>
      </c>
      <c r="F30" s="178">
        <v>349</v>
      </c>
      <c r="G30" s="178">
        <v>394</v>
      </c>
      <c r="H30" s="215">
        <v>498.81</v>
      </c>
      <c r="I30" s="172">
        <v>602.07000000000005</v>
      </c>
      <c r="J30" s="343">
        <v>237215.58</v>
      </c>
      <c r="K30" s="225">
        <f>Tabela1[[#This Row],[Coluna10]]/$J$85</f>
        <v>1.0433885593664373E-2</v>
      </c>
      <c r="N30" s="163"/>
    </row>
    <row r="31" spans="1:14" ht="30" x14ac:dyDescent="0.25">
      <c r="A31" s="340" t="s">
        <v>323</v>
      </c>
      <c r="B31" s="322">
        <v>95879</v>
      </c>
      <c r="C31" s="323" t="s">
        <v>21</v>
      </c>
      <c r="D31" s="321" t="s">
        <v>160</v>
      </c>
      <c r="E31" s="154" t="s">
        <v>10</v>
      </c>
      <c r="F31" s="177">
        <v>229887.4</v>
      </c>
      <c r="G31" s="177">
        <v>259234.73</v>
      </c>
      <c r="H31" s="214">
        <v>0.69</v>
      </c>
      <c r="I31" s="156">
        <v>0.83</v>
      </c>
      <c r="J31" s="342">
        <v>215164.82</v>
      </c>
      <c r="K31" s="225">
        <f>Tabela1[[#This Row],[Coluna10]]/$J$85</f>
        <v>9.4639867906711195E-3</v>
      </c>
      <c r="N31" s="163"/>
    </row>
    <row r="32" spans="1:14" s="162" customFormat="1" ht="30" x14ac:dyDescent="0.25">
      <c r="A32" s="340" t="s">
        <v>332</v>
      </c>
      <c r="B32" s="335" t="s">
        <v>405</v>
      </c>
      <c r="C32" s="323" t="s">
        <v>21</v>
      </c>
      <c r="D32" s="321" t="s">
        <v>249</v>
      </c>
      <c r="E32" s="154" t="s">
        <v>26</v>
      </c>
      <c r="F32" s="177">
        <v>524</v>
      </c>
      <c r="G32" s="177">
        <v>591</v>
      </c>
      <c r="H32" s="214">
        <v>267.33999999999997</v>
      </c>
      <c r="I32" s="156">
        <v>322.68</v>
      </c>
      <c r="J32" s="342">
        <v>190703.88</v>
      </c>
      <c r="K32" s="225">
        <f>Tabela1[[#This Row],[Coluna10]]/$J$85</f>
        <v>8.3880766439872936E-3</v>
      </c>
      <c r="N32" s="171"/>
    </row>
    <row r="33" spans="1:14" ht="45" x14ac:dyDescent="0.25">
      <c r="A33" s="340" t="s">
        <v>333</v>
      </c>
      <c r="B33" s="335" t="s">
        <v>406</v>
      </c>
      <c r="C33" s="323" t="s">
        <v>21</v>
      </c>
      <c r="D33" s="321" t="s">
        <v>250</v>
      </c>
      <c r="E33" s="154" t="s">
        <v>26</v>
      </c>
      <c r="F33" s="177">
        <v>349</v>
      </c>
      <c r="G33" s="177">
        <v>394</v>
      </c>
      <c r="H33" s="214">
        <v>362.59</v>
      </c>
      <c r="I33" s="156">
        <v>437.65</v>
      </c>
      <c r="J33" s="342">
        <v>172434.1</v>
      </c>
      <c r="K33" s="225">
        <f>Tabela1[[#This Row],[Coluna10]]/$J$85</f>
        <v>7.5844835817549675E-3</v>
      </c>
      <c r="N33" s="163"/>
    </row>
    <row r="34" spans="1:14" ht="30" x14ac:dyDescent="0.25">
      <c r="A34" s="340" t="s">
        <v>138</v>
      </c>
      <c r="B34" s="322">
        <v>72846</v>
      </c>
      <c r="C34" s="323" t="s">
        <v>21</v>
      </c>
      <c r="D34" s="321" t="s">
        <v>169</v>
      </c>
      <c r="E34" s="154" t="s">
        <v>8</v>
      </c>
      <c r="F34" s="177">
        <v>29722.799999999999</v>
      </c>
      <c r="G34" s="177">
        <v>33517.199999999997</v>
      </c>
      <c r="H34" s="214">
        <v>3.96</v>
      </c>
      <c r="I34" s="156">
        <v>4.7699999999999996</v>
      </c>
      <c r="J34" s="342">
        <v>159877.04</v>
      </c>
      <c r="K34" s="225">
        <f>Tabela1[[#This Row],[Coluna10]]/$J$85</f>
        <v>7.0321635046639974E-3</v>
      </c>
      <c r="N34" s="163"/>
    </row>
    <row r="35" spans="1:14" x14ac:dyDescent="0.25">
      <c r="A35" s="340" t="s">
        <v>282</v>
      </c>
      <c r="B35" s="322">
        <v>96402</v>
      </c>
      <c r="C35" s="323" t="s">
        <v>21</v>
      </c>
      <c r="D35" s="321" t="s">
        <v>177</v>
      </c>
      <c r="E35" s="154" t="s">
        <v>9</v>
      </c>
      <c r="F35" s="177">
        <v>31568.333333333336</v>
      </c>
      <c r="G35" s="177">
        <v>35598.33</v>
      </c>
      <c r="H35" s="214">
        <v>3.36</v>
      </c>
      <c r="I35" s="156">
        <v>4.05</v>
      </c>
      <c r="J35" s="342">
        <v>144173.23000000001</v>
      </c>
      <c r="K35" s="225">
        <f>Tabela1[[#This Row],[Coluna10]]/$J$85</f>
        <v>6.3414341818908374E-3</v>
      </c>
      <c r="N35" s="163"/>
    </row>
    <row r="36" spans="1:14" ht="30" x14ac:dyDescent="0.25">
      <c r="A36" s="340" t="s">
        <v>318</v>
      </c>
      <c r="B36" s="322">
        <v>97636</v>
      </c>
      <c r="C36" s="323" t="s">
        <v>21</v>
      </c>
      <c r="D36" s="321" t="s">
        <v>144</v>
      </c>
      <c r="E36" s="154" t="s">
        <v>9</v>
      </c>
      <c r="F36" s="177">
        <v>12400</v>
      </c>
      <c r="G36" s="177">
        <v>12400</v>
      </c>
      <c r="H36" s="214">
        <v>9.56</v>
      </c>
      <c r="I36" s="156">
        <v>11.53</v>
      </c>
      <c r="J36" s="342">
        <v>142972</v>
      </c>
      <c r="K36" s="225">
        <f>Tabela1[[#This Row],[Coluna10]]/$J$85</f>
        <v>6.2885982914671242E-3</v>
      </c>
      <c r="N36" s="163"/>
    </row>
    <row r="37" spans="1:14" x14ac:dyDescent="0.25">
      <c r="A37" s="340" t="s">
        <v>342</v>
      </c>
      <c r="B37" s="322" t="s">
        <v>373</v>
      </c>
      <c r="C37" s="323" t="s">
        <v>166</v>
      </c>
      <c r="D37" s="321" t="s">
        <v>263</v>
      </c>
      <c r="E37" s="154" t="s">
        <v>66</v>
      </c>
      <c r="F37" s="177">
        <v>65</v>
      </c>
      <c r="G37" s="177">
        <v>73</v>
      </c>
      <c r="H37" s="214">
        <v>1550.94</v>
      </c>
      <c r="I37" s="156">
        <v>1872.02</v>
      </c>
      <c r="J37" s="342">
        <v>136657.46</v>
      </c>
      <c r="K37" s="225">
        <f>Tabela1[[#This Row],[Coluna10]]/$J$85</f>
        <v>6.0108543594006997E-3</v>
      </c>
      <c r="N37" s="163"/>
    </row>
    <row r="38" spans="1:14" ht="30" x14ac:dyDescent="0.25">
      <c r="A38" s="340" t="s">
        <v>331</v>
      </c>
      <c r="B38" s="335" t="s">
        <v>408</v>
      </c>
      <c r="C38" s="323" t="s">
        <v>21</v>
      </c>
      <c r="D38" s="321" t="s">
        <v>248</v>
      </c>
      <c r="E38" s="154" t="s">
        <v>26</v>
      </c>
      <c r="F38" s="177">
        <v>524</v>
      </c>
      <c r="G38" s="177">
        <v>591</v>
      </c>
      <c r="H38" s="214">
        <v>176.03</v>
      </c>
      <c r="I38" s="156">
        <v>212.47</v>
      </c>
      <c r="J38" s="342">
        <v>125569.77</v>
      </c>
      <c r="K38" s="225">
        <f>Tabela1[[#This Row],[Coluna10]]/$J$85</f>
        <v>5.5231642635055799E-3</v>
      </c>
      <c r="N38" s="163"/>
    </row>
    <row r="39" spans="1:14" x14ac:dyDescent="0.25">
      <c r="A39" s="340" t="s">
        <v>287</v>
      </c>
      <c r="B39" s="322">
        <v>96402</v>
      </c>
      <c r="C39" s="323" t="s">
        <v>21</v>
      </c>
      <c r="D39" s="321" t="s">
        <v>177</v>
      </c>
      <c r="E39" s="154" t="s">
        <v>9</v>
      </c>
      <c r="F39" s="177">
        <v>24769</v>
      </c>
      <c r="G39" s="177">
        <v>27931</v>
      </c>
      <c r="H39" s="214">
        <v>3.36</v>
      </c>
      <c r="I39" s="156">
        <v>4.05</v>
      </c>
      <c r="J39" s="342">
        <v>113120.55</v>
      </c>
      <c r="K39" s="225">
        <f>Tabela1[[#This Row],[Coluna10]]/$J$85</f>
        <v>4.9755875098608212E-3</v>
      </c>
      <c r="N39" s="163"/>
    </row>
    <row r="40" spans="1:14" ht="30" x14ac:dyDescent="0.25">
      <c r="A40" s="340" t="s">
        <v>291</v>
      </c>
      <c r="B40" s="322" t="s">
        <v>187</v>
      </c>
      <c r="C40" s="323" t="s">
        <v>22</v>
      </c>
      <c r="D40" s="321" t="s">
        <v>28</v>
      </c>
      <c r="E40" s="154" t="s">
        <v>132</v>
      </c>
      <c r="F40" s="177">
        <v>6682.7733333333344</v>
      </c>
      <c r="G40" s="177">
        <v>7535.89</v>
      </c>
      <c r="H40" s="214">
        <v>10</v>
      </c>
      <c r="I40" s="156">
        <v>11.52</v>
      </c>
      <c r="J40" s="342">
        <v>86813.45</v>
      </c>
      <c r="K40" s="225">
        <f>Tabela1[[#This Row],[Coluna10]]/$J$85</f>
        <v>3.8184743400551616E-3</v>
      </c>
      <c r="N40" s="163"/>
    </row>
    <row r="41" spans="1:14" ht="45" x14ac:dyDescent="0.25">
      <c r="A41" s="340" t="s">
        <v>335</v>
      </c>
      <c r="B41" s="322">
        <v>95878</v>
      </c>
      <c r="C41" s="323" t="s">
        <v>21</v>
      </c>
      <c r="D41" s="321" t="s">
        <v>179</v>
      </c>
      <c r="E41" s="154" t="s">
        <v>10</v>
      </c>
      <c r="F41" s="177">
        <v>82981.08</v>
      </c>
      <c r="G41" s="177">
        <v>93646.67</v>
      </c>
      <c r="H41" s="214">
        <v>0.76</v>
      </c>
      <c r="I41" s="156">
        <v>0.91</v>
      </c>
      <c r="J41" s="342">
        <v>85218.46</v>
      </c>
      <c r="K41" s="225">
        <f>Tabela1[[#This Row],[Coluna10]]/$J$85</f>
        <v>3.7483189852380847E-3</v>
      </c>
      <c r="N41" s="163"/>
    </row>
    <row r="42" spans="1:14" x14ac:dyDescent="0.25">
      <c r="A42" s="340" t="s">
        <v>317</v>
      </c>
      <c r="B42" s="322">
        <v>96002</v>
      </c>
      <c r="C42" s="323" t="s">
        <v>21</v>
      </c>
      <c r="D42" s="321" t="s">
        <v>18</v>
      </c>
      <c r="E42" s="154" t="s">
        <v>9</v>
      </c>
      <c r="F42" s="180">
        <v>12400</v>
      </c>
      <c r="G42" s="177">
        <v>12400</v>
      </c>
      <c r="H42" s="217">
        <v>5.64</v>
      </c>
      <c r="I42" s="156">
        <v>6.8</v>
      </c>
      <c r="J42" s="342">
        <v>84320</v>
      </c>
      <c r="K42" s="225">
        <f>Tabela1[[#This Row],[Coluna10]]/$J$85</f>
        <v>3.7088003800499949E-3</v>
      </c>
      <c r="N42" s="163"/>
    </row>
    <row r="43" spans="1:14" ht="30" x14ac:dyDescent="0.25">
      <c r="A43" s="340" t="s">
        <v>327</v>
      </c>
      <c r="B43" s="322">
        <v>94103</v>
      </c>
      <c r="C43" s="323" t="s">
        <v>21</v>
      </c>
      <c r="D43" s="321" t="s">
        <v>243</v>
      </c>
      <c r="E43" s="154" t="s">
        <v>19</v>
      </c>
      <c r="F43" s="177">
        <v>274.43600000000004</v>
      </c>
      <c r="G43" s="177">
        <v>309.68</v>
      </c>
      <c r="H43" s="214">
        <v>204.08</v>
      </c>
      <c r="I43" s="156">
        <v>246.33</v>
      </c>
      <c r="J43" s="342">
        <v>76283.47</v>
      </c>
      <c r="K43" s="225">
        <f>Tabela1[[#This Row],[Coluna10]]/$J$85</f>
        <v>3.355315020487813E-3</v>
      </c>
      <c r="N43" s="163"/>
    </row>
    <row r="44" spans="1:14" x14ac:dyDescent="0.25">
      <c r="A44" s="340" t="s">
        <v>343</v>
      </c>
      <c r="B44" s="322">
        <v>2003682</v>
      </c>
      <c r="C44" s="323" t="s">
        <v>166</v>
      </c>
      <c r="D44" s="321" t="s">
        <v>455</v>
      </c>
      <c r="E44" s="154" t="s">
        <v>66</v>
      </c>
      <c r="F44" s="177">
        <v>29</v>
      </c>
      <c r="G44" s="177">
        <v>32</v>
      </c>
      <c r="H44" s="214">
        <v>1729.92</v>
      </c>
      <c r="I44" s="156">
        <v>2088.06</v>
      </c>
      <c r="J44" s="342">
        <v>66817.919999999998</v>
      </c>
      <c r="K44" s="225">
        <f>Tabela1[[#This Row],[Coluna10]]/$J$85</f>
        <v>2.9389744673879287E-3</v>
      </c>
      <c r="N44" s="163"/>
    </row>
    <row r="45" spans="1:14" ht="30" x14ac:dyDescent="0.25">
      <c r="A45" s="340" t="s">
        <v>325</v>
      </c>
      <c r="B45" s="322" t="s">
        <v>371</v>
      </c>
      <c r="C45" s="323" t="s">
        <v>21</v>
      </c>
      <c r="D45" s="346" t="s">
        <v>241</v>
      </c>
      <c r="E45" s="154" t="s">
        <v>19</v>
      </c>
      <c r="F45" s="177">
        <v>561.1848819999999</v>
      </c>
      <c r="G45" s="177">
        <v>633.29999999999995</v>
      </c>
      <c r="H45" s="214">
        <v>86.12</v>
      </c>
      <c r="I45" s="156">
        <v>103.94</v>
      </c>
      <c r="J45" s="342">
        <v>65825.2</v>
      </c>
      <c r="K45" s="225">
        <f>Tabela1[[#This Row],[Coluna10]]/$J$85</f>
        <v>2.8953098526668278E-3</v>
      </c>
      <c r="N45" s="163"/>
    </row>
    <row r="46" spans="1:14" x14ac:dyDescent="0.25">
      <c r="A46" s="340" t="s">
        <v>288</v>
      </c>
      <c r="B46" s="322">
        <v>83356</v>
      </c>
      <c r="C46" s="323" t="s">
        <v>21</v>
      </c>
      <c r="D46" s="356" t="s">
        <v>184</v>
      </c>
      <c r="E46" s="154" t="s">
        <v>180</v>
      </c>
      <c r="F46" s="177">
        <v>58879.93</v>
      </c>
      <c r="G46" s="177">
        <v>66396.52</v>
      </c>
      <c r="H46" s="214">
        <v>0.81</v>
      </c>
      <c r="I46" s="156">
        <v>0.97</v>
      </c>
      <c r="J46" s="342">
        <v>64404.62</v>
      </c>
      <c r="K46" s="225">
        <f>Tabela1[[#This Row],[Coluna10]]/$J$85</f>
        <v>2.8328258910457248E-3</v>
      </c>
      <c r="N46" s="163"/>
    </row>
    <row r="47" spans="1:14" ht="45" x14ac:dyDescent="0.25">
      <c r="A47" s="340" t="s">
        <v>286</v>
      </c>
      <c r="B47" s="322">
        <v>95878</v>
      </c>
      <c r="C47" s="323" t="s">
        <v>21</v>
      </c>
      <c r="D47" s="321" t="s">
        <v>179</v>
      </c>
      <c r="E47" s="154" t="s">
        <v>10</v>
      </c>
      <c r="F47" s="177">
        <v>59445.599999999999</v>
      </c>
      <c r="G47" s="177">
        <v>67034.399999999994</v>
      </c>
      <c r="H47" s="214">
        <v>0.76</v>
      </c>
      <c r="I47" s="156">
        <v>0.91</v>
      </c>
      <c r="J47" s="342">
        <v>61001.3</v>
      </c>
      <c r="K47" s="225">
        <f>Tabela1[[#This Row],[Coluna10]]/$J$85</f>
        <v>2.6831314590078721E-3</v>
      </c>
      <c r="N47" s="163"/>
    </row>
    <row r="48" spans="1:14" ht="45" x14ac:dyDescent="0.25">
      <c r="A48" s="340" t="s">
        <v>319</v>
      </c>
      <c r="B48" s="322">
        <v>95878</v>
      </c>
      <c r="C48" s="323" t="s">
        <v>21</v>
      </c>
      <c r="D48" s="321" t="s">
        <v>179</v>
      </c>
      <c r="E48" s="154" t="s">
        <v>10</v>
      </c>
      <c r="F48" s="177">
        <v>59520</v>
      </c>
      <c r="G48" s="177">
        <v>59520</v>
      </c>
      <c r="H48" s="214">
        <v>0.76</v>
      </c>
      <c r="I48" s="156">
        <v>0.91</v>
      </c>
      <c r="J48" s="342">
        <v>54163.199999999997</v>
      </c>
      <c r="K48" s="225">
        <f>Tabela1[[#This Row],[Coluna10]]/$J$85</f>
        <v>2.3823588323615263E-3</v>
      </c>
      <c r="N48" s="163"/>
    </row>
    <row r="49" spans="1:14" ht="45" x14ac:dyDescent="0.25">
      <c r="A49" s="340" t="s">
        <v>292</v>
      </c>
      <c r="B49" s="322" t="s">
        <v>23</v>
      </c>
      <c r="C49" s="323" t="s">
        <v>21</v>
      </c>
      <c r="D49" s="321" t="s">
        <v>29</v>
      </c>
      <c r="E49" s="154" t="s">
        <v>132</v>
      </c>
      <c r="F49" s="180">
        <v>5828</v>
      </c>
      <c r="G49" s="177">
        <v>6572</v>
      </c>
      <c r="H49" s="217">
        <v>6.38</v>
      </c>
      <c r="I49" s="156">
        <v>7.7</v>
      </c>
      <c r="J49" s="342">
        <v>50604.4</v>
      </c>
      <c r="K49" s="225">
        <f>Tabela1[[#This Row],[Coluna10]]/$J$85</f>
        <v>2.2258256398505925E-3</v>
      </c>
      <c r="N49" s="163"/>
    </row>
    <row r="50" spans="1:14" ht="30" x14ac:dyDescent="0.25">
      <c r="A50" s="340" t="s">
        <v>290</v>
      </c>
      <c r="B50" s="322">
        <v>72961</v>
      </c>
      <c r="C50" s="323" t="s">
        <v>21</v>
      </c>
      <c r="D50" s="321" t="s">
        <v>27</v>
      </c>
      <c r="E50" s="154" t="s">
        <v>9</v>
      </c>
      <c r="F50" s="177">
        <v>29140</v>
      </c>
      <c r="G50" s="177">
        <v>32860</v>
      </c>
      <c r="H50" s="214">
        <v>1.25</v>
      </c>
      <c r="I50" s="156">
        <v>1.5</v>
      </c>
      <c r="J50" s="342">
        <v>49290</v>
      </c>
      <c r="K50" s="225">
        <f>Tabela1[[#This Row],[Coluna10]]/$J$85</f>
        <v>2.1680119868674602E-3</v>
      </c>
      <c r="N50" s="163"/>
    </row>
    <row r="51" spans="1:14" x14ac:dyDescent="0.25">
      <c r="A51" s="340" t="s">
        <v>283</v>
      </c>
      <c r="B51" s="322">
        <v>83356</v>
      </c>
      <c r="C51" s="323" t="s">
        <v>21</v>
      </c>
      <c r="D51" s="321" t="s">
        <v>184</v>
      </c>
      <c r="E51" s="154" t="s">
        <v>180</v>
      </c>
      <c r="F51" s="177">
        <v>45025.83</v>
      </c>
      <c r="G51" s="177">
        <v>50773.8</v>
      </c>
      <c r="H51" s="214">
        <v>0.81</v>
      </c>
      <c r="I51" s="156">
        <v>0.97</v>
      </c>
      <c r="J51" s="342">
        <v>49250.58</v>
      </c>
      <c r="K51" s="225">
        <f>Tabela1[[#This Row],[Coluna10]]/$J$85</f>
        <v>2.1662781050958571E-3</v>
      </c>
      <c r="N51" s="163"/>
    </row>
    <row r="52" spans="1:14" s="162" customFormat="1" ht="45" x14ac:dyDescent="0.25">
      <c r="A52" s="340" t="s">
        <v>281</v>
      </c>
      <c r="B52" s="335">
        <v>95878</v>
      </c>
      <c r="C52" s="323" t="s">
        <v>21</v>
      </c>
      <c r="D52" s="321" t="s">
        <v>179</v>
      </c>
      <c r="E52" s="154" t="s">
        <v>10</v>
      </c>
      <c r="F52" s="177">
        <v>45458.400000000001</v>
      </c>
      <c r="G52" s="177">
        <v>51261.599999999999</v>
      </c>
      <c r="H52" s="214">
        <v>0.76</v>
      </c>
      <c r="I52" s="156">
        <v>0.91</v>
      </c>
      <c r="J52" s="342">
        <v>46648.05</v>
      </c>
      <c r="K52" s="225">
        <f>Tabela1[[#This Row],[Coluna10]]/$J$85</f>
        <v>2.0518062804624191E-3</v>
      </c>
      <c r="N52" s="171"/>
    </row>
    <row r="53" spans="1:14" x14ac:dyDescent="0.25">
      <c r="A53" s="340" t="s">
        <v>302</v>
      </c>
      <c r="B53" s="335" t="s">
        <v>270</v>
      </c>
      <c r="C53" s="323" t="s">
        <v>21</v>
      </c>
      <c r="D53" s="355" t="s">
        <v>271</v>
      </c>
      <c r="E53" s="154" t="s">
        <v>24</v>
      </c>
      <c r="F53" s="177">
        <v>120</v>
      </c>
      <c r="G53" s="177">
        <v>120</v>
      </c>
      <c r="H53" s="214">
        <v>314.89</v>
      </c>
      <c r="I53" s="156">
        <v>380.08</v>
      </c>
      <c r="J53" s="342">
        <v>45609.599999999999</v>
      </c>
      <c r="K53" s="225">
        <f>Tabela1[[#This Row],[Coluna10]]/$J$85</f>
        <v>2.0061302397287504E-3</v>
      </c>
      <c r="N53" s="163"/>
    </row>
    <row r="54" spans="1:14" ht="15.75" customHeight="1" x14ac:dyDescent="0.25">
      <c r="A54" s="341" t="s">
        <v>345</v>
      </c>
      <c r="B54" s="335">
        <v>98051</v>
      </c>
      <c r="C54" s="322" t="s">
        <v>21</v>
      </c>
      <c r="D54" s="327" t="s">
        <v>264</v>
      </c>
      <c r="E54" s="148" t="s">
        <v>66</v>
      </c>
      <c r="F54" s="178">
        <v>29</v>
      </c>
      <c r="G54" s="178">
        <v>32</v>
      </c>
      <c r="H54" s="215">
        <v>725.08</v>
      </c>
      <c r="I54" s="172">
        <v>875.19</v>
      </c>
      <c r="J54" s="343">
        <v>28006.080000000002</v>
      </c>
      <c r="K54" s="225">
        <f>Tabela1[[#This Row],[Coluna10]]/$J$85</f>
        <v>1.2318425064956188E-3</v>
      </c>
      <c r="N54" s="163"/>
    </row>
    <row r="55" spans="1:14" ht="75" x14ac:dyDescent="0.25">
      <c r="A55" s="340" t="s">
        <v>324</v>
      </c>
      <c r="B55" s="335">
        <v>90091</v>
      </c>
      <c r="C55" s="323" t="s">
        <v>21</v>
      </c>
      <c r="D55" s="321" t="s">
        <v>234</v>
      </c>
      <c r="E55" s="154" t="s">
        <v>132</v>
      </c>
      <c r="F55" s="177">
        <v>3626.8419795</v>
      </c>
      <c r="G55" s="177">
        <v>4092.6</v>
      </c>
      <c r="H55" s="214">
        <v>4.74</v>
      </c>
      <c r="I55" s="156">
        <v>5.72</v>
      </c>
      <c r="J55" s="342">
        <v>23409.67</v>
      </c>
      <c r="K55" s="225">
        <f>Tabela1[[#This Row],[Coluna10]]/$J$85</f>
        <v>1.0296702205033796E-3</v>
      </c>
      <c r="N55" s="163"/>
    </row>
    <row r="56" spans="1:14" ht="75" x14ac:dyDescent="0.25">
      <c r="A56" s="341" t="s">
        <v>328</v>
      </c>
      <c r="B56" s="335">
        <v>93381</v>
      </c>
      <c r="C56" s="322" t="s">
        <v>21</v>
      </c>
      <c r="D56" s="327" t="s">
        <v>244</v>
      </c>
      <c r="E56" s="148" t="s">
        <v>19</v>
      </c>
      <c r="F56" s="178">
        <v>2591.4616574199995</v>
      </c>
      <c r="G56" s="178">
        <v>2924.11</v>
      </c>
      <c r="H56" s="215">
        <v>6.42</v>
      </c>
      <c r="I56" s="172">
        <v>7.74</v>
      </c>
      <c r="J56" s="343">
        <v>22632.61</v>
      </c>
      <c r="K56" s="225">
        <f>Tabela1[[#This Row],[Coluna10]]/$J$85</f>
        <v>9.954913729782178E-4</v>
      </c>
      <c r="N56" s="163"/>
    </row>
    <row r="57" spans="1:14" ht="30" x14ac:dyDescent="0.25">
      <c r="A57" s="340" t="s">
        <v>337</v>
      </c>
      <c r="B57" s="335" t="s">
        <v>371</v>
      </c>
      <c r="C57" s="323" t="s">
        <v>21</v>
      </c>
      <c r="D57" s="321" t="s">
        <v>241</v>
      </c>
      <c r="E57" s="154" t="s">
        <v>19</v>
      </c>
      <c r="F57" s="177">
        <v>168.69999999999996</v>
      </c>
      <c r="G57" s="177">
        <v>188.18</v>
      </c>
      <c r="H57" s="214">
        <v>86.12</v>
      </c>
      <c r="I57" s="156">
        <v>103.94</v>
      </c>
      <c r="J57" s="342">
        <v>19559.419999999998</v>
      </c>
      <c r="K57" s="225">
        <f>Tabela1[[#This Row],[Coluna10]]/$J$85</f>
        <v>8.6031765096723756E-4</v>
      </c>
      <c r="N57" s="163"/>
    </row>
    <row r="58" spans="1:14" ht="45" x14ac:dyDescent="0.25">
      <c r="A58" s="340" t="s">
        <v>322</v>
      </c>
      <c r="B58" s="335">
        <v>72888</v>
      </c>
      <c r="C58" s="323" t="s">
        <v>21</v>
      </c>
      <c r="D58" s="321" t="s">
        <v>32</v>
      </c>
      <c r="E58" s="154" t="s">
        <v>8</v>
      </c>
      <c r="F58" s="177">
        <v>11494.370133333336</v>
      </c>
      <c r="G58" s="177">
        <v>12961.73</v>
      </c>
      <c r="H58" s="214">
        <v>1.19</v>
      </c>
      <c r="I58" s="156">
        <v>1.43</v>
      </c>
      <c r="J58" s="342">
        <v>18535.27</v>
      </c>
      <c r="K58" s="225">
        <f>Tabela1[[#This Row],[Coluna10]]/$J$85</f>
        <v>8.152705932202238E-4</v>
      </c>
      <c r="N58" s="163"/>
    </row>
    <row r="59" spans="1:14" ht="60" x14ac:dyDescent="0.25">
      <c r="A59" s="340" t="s">
        <v>344</v>
      </c>
      <c r="B59" s="335">
        <v>83627</v>
      </c>
      <c r="C59" s="323" t="s">
        <v>21</v>
      </c>
      <c r="D59" s="321" t="s">
        <v>265</v>
      </c>
      <c r="E59" s="154" t="s">
        <v>66</v>
      </c>
      <c r="F59" s="177">
        <v>29</v>
      </c>
      <c r="G59" s="177">
        <v>32</v>
      </c>
      <c r="H59" s="214">
        <v>451.87</v>
      </c>
      <c r="I59" s="156">
        <v>545.41</v>
      </c>
      <c r="J59" s="342">
        <v>17453.12</v>
      </c>
      <c r="K59" s="225">
        <f>Tabela1[[#This Row],[Coluna10]]/$J$85</f>
        <v>7.6767241566719831E-4</v>
      </c>
      <c r="N59" s="163"/>
    </row>
    <row r="60" spans="1:14" ht="30" x14ac:dyDescent="0.25">
      <c r="A60" s="340" t="s">
        <v>326</v>
      </c>
      <c r="B60" s="335">
        <v>94097</v>
      </c>
      <c r="C60" s="323" t="s">
        <v>21</v>
      </c>
      <c r="D60" s="321" t="s">
        <v>242</v>
      </c>
      <c r="E60" s="154" t="s">
        <v>24</v>
      </c>
      <c r="F60" s="177">
        <v>2744.36</v>
      </c>
      <c r="G60" s="177">
        <v>3096.84</v>
      </c>
      <c r="H60" s="214">
        <v>4.57</v>
      </c>
      <c r="I60" s="156">
        <v>5.51</v>
      </c>
      <c r="J60" s="342">
        <v>17063.580000000002</v>
      </c>
      <c r="K60" s="225">
        <f>Tabela1[[#This Row],[Coluna10]]/$J$85</f>
        <v>7.5053856723213358E-4</v>
      </c>
      <c r="N60" s="163"/>
    </row>
    <row r="61" spans="1:14" ht="30" x14ac:dyDescent="0.25">
      <c r="A61" s="340" t="s">
        <v>285</v>
      </c>
      <c r="B61" s="335">
        <v>72846</v>
      </c>
      <c r="C61" s="323" t="s">
        <v>21</v>
      </c>
      <c r="D61" s="321" t="s">
        <v>169</v>
      </c>
      <c r="E61" s="154" t="s">
        <v>8</v>
      </c>
      <c r="F61" s="177">
        <v>2972.28</v>
      </c>
      <c r="G61" s="177">
        <v>3351.72</v>
      </c>
      <c r="H61" s="214">
        <v>3.96</v>
      </c>
      <c r="I61" s="156">
        <v>4.7699999999999996</v>
      </c>
      <c r="J61" s="342">
        <v>15987.7</v>
      </c>
      <c r="K61" s="225">
        <f>Tabela1[[#This Row],[Coluna10]]/$J$85</f>
        <v>7.0321617452710284E-4</v>
      </c>
      <c r="N61" s="163"/>
    </row>
    <row r="62" spans="1:14" ht="45" x14ac:dyDescent="0.25">
      <c r="A62" s="340" t="s">
        <v>321</v>
      </c>
      <c r="B62" s="335" t="s">
        <v>25</v>
      </c>
      <c r="C62" s="323" t="s">
        <v>21</v>
      </c>
      <c r="D62" s="321" t="s">
        <v>31</v>
      </c>
      <c r="E62" s="154" t="s">
        <v>132</v>
      </c>
      <c r="F62" s="177">
        <v>6682.7733333333344</v>
      </c>
      <c r="G62" s="177">
        <v>7535.89</v>
      </c>
      <c r="H62" s="214">
        <v>1.46</v>
      </c>
      <c r="I62" s="156">
        <v>1.76</v>
      </c>
      <c r="J62" s="342">
        <v>13263.16</v>
      </c>
      <c r="K62" s="225">
        <f>Tabela1[[#This Row],[Coluna10]]/$J$85</f>
        <v>5.8337776148794935E-4</v>
      </c>
      <c r="N62" s="163"/>
    </row>
    <row r="63" spans="1:14" ht="30" x14ac:dyDescent="0.25">
      <c r="A63" s="340" t="s">
        <v>280</v>
      </c>
      <c r="B63" s="335">
        <v>72846</v>
      </c>
      <c r="C63" s="323" t="s">
        <v>21</v>
      </c>
      <c r="D63" s="321" t="s">
        <v>169</v>
      </c>
      <c r="E63" s="154" t="s">
        <v>8</v>
      </c>
      <c r="F63" s="177">
        <v>2272.92</v>
      </c>
      <c r="G63" s="177">
        <v>2563.08</v>
      </c>
      <c r="H63" s="214">
        <v>3.96</v>
      </c>
      <c r="I63" s="156">
        <v>4.7699999999999996</v>
      </c>
      <c r="J63" s="342">
        <v>12225.89</v>
      </c>
      <c r="K63" s="225">
        <f>Tabela1[[#This Row],[Coluna10]]/$J$85</f>
        <v>5.3775362284688602E-4</v>
      </c>
      <c r="N63" s="163"/>
    </row>
    <row r="64" spans="1:14" ht="45" x14ac:dyDescent="0.25">
      <c r="A64" s="340" t="s">
        <v>346</v>
      </c>
      <c r="B64" s="335">
        <v>95878</v>
      </c>
      <c r="C64" s="323" t="s">
        <v>21</v>
      </c>
      <c r="D64" s="321" t="s">
        <v>179</v>
      </c>
      <c r="E64" s="154" t="s">
        <v>10</v>
      </c>
      <c r="F64" s="177">
        <v>11086</v>
      </c>
      <c r="G64" s="177">
        <v>12386.67</v>
      </c>
      <c r="H64" s="214">
        <v>0.76</v>
      </c>
      <c r="I64" s="156">
        <v>0.91</v>
      </c>
      <c r="J64" s="342">
        <v>11271.86</v>
      </c>
      <c r="K64" s="225">
        <f>Tabela1[[#This Row],[Coluna10]]/$J$85</f>
        <v>4.9579078097569185E-4</v>
      </c>
      <c r="N64" s="163"/>
    </row>
    <row r="65" spans="1:14" ht="45" x14ac:dyDescent="0.25">
      <c r="A65" s="340" t="s">
        <v>348</v>
      </c>
      <c r="B65" s="335">
        <v>10778</v>
      </c>
      <c r="C65" s="325" t="s">
        <v>21</v>
      </c>
      <c r="D65" s="321" t="s">
        <v>195</v>
      </c>
      <c r="E65" s="154" t="s">
        <v>193</v>
      </c>
      <c r="F65" s="177">
        <v>12</v>
      </c>
      <c r="G65" s="177">
        <v>12</v>
      </c>
      <c r="H65" s="214">
        <v>631.25</v>
      </c>
      <c r="I65" s="156">
        <v>727.7</v>
      </c>
      <c r="J65" s="342">
        <v>8732.4</v>
      </c>
      <c r="K65" s="225">
        <f>Tabela1[[#This Row],[Coluna10]]/$J$85</f>
        <v>3.8409307920717002E-4</v>
      </c>
      <c r="N65" s="163"/>
    </row>
    <row r="66" spans="1:14" ht="38.25" x14ac:dyDescent="0.25">
      <c r="A66" s="340" t="s">
        <v>304</v>
      </c>
      <c r="B66" s="335">
        <v>10775</v>
      </c>
      <c r="C66" s="322" t="s">
        <v>21</v>
      </c>
      <c r="D66" s="303" t="s">
        <v>192</v>
      </c>
      <c r="E66" s="148" t="s">
        <v>193</v>
      </c>
      <c r="F66" s="178">
        <v>12</v>
      </c>
      <c r="G66" s="177">
        <v>12</v>
      </c>
      <c r="H66" s="215">
        <v>505</v>
      </c>
      <c r="I66" s="156">
        <v>582.16</v>
      </c>
      <c r="J66" s="342">
        <v>6985.92</v>
      </c>
      <c r="K66" s="225">
        <f>Tabela1[[#This Row],[Coluna10]]/$J$85</f>
        <v>3.0727446336573604E-4</v>
      </c>
      <c r="N66" s="163"/>
    </row>
    <row r="67" spans="1:14" ht="45" x14ac:dyDescent="0.25">
      <c r="A67" s="340" t="s">
        <v>305</v>
      </c>
      <c r="B67" s="335">
        <v>10775</v>
      </c>
      <c r="C67" s="323" t="s">
        <v>21</v>
      </c>
      <c r="D67" s="321" t="s">
        <v>266</v>
      </c>
      <c r="E67" s="154" t="s">
        <v>193</v>
      </c>
      <c r="F67" s="177">
        <v>12</v>
      </c>
      <c r="G67" s="177">
        <v>12</v>
      </c>
      <c r="H67" s="214">
        <v>505</v>
      </c>
      <c r="I67" s="156">
        <v>582.16</v>
      </c>
      <c r="J67" s="342">
        <v>6985.92</v>
      </c>
      <c r="K67" s="225">
        <f>Tabela1[[#This Row],[Coluna10]]/$J$85</f>
        <v>3.0727446336573604E-4</v>
      </c>
      <c r="N67" s="163"/>
    </row>
    <row r="68" spans="1:14" ht="45" x14ac:dyDescent="0.25">
      <c r="A68" s="340" t="s">
        <v>347</v>
      </c>
      <c r="B68" s="335">
        <v>10775</v>
      </c>
      <c r="C68" s="323" t="s">
        <v>21</v>
      </c>
      <c r="D68" s="321" t="s">
        <v>194</v>
      </c>
      <c r="E68" s="305" t="s">
        <v>193</v>
      </c>
      <c r="F68" s="177">
        <v>12</v>
      </c>
      <c r="G68" s="177">
        <v>12</v>
      </c>
      <c r="H68" s="214">
        <v>505</v>
      </c>
      <c r="I68" s="156">
        <v>582.16</v>
      </c>
      <c r="J68" s="342">
        <v>6985.92</v>
      </c>
      <c r="K68" s="225">
        <f>Tabela1[[#This Row],[Coluna10]]/$J$85</f>
        <v>3.0727446336573604E-4</v>
      </c>
      <c r="N68" s="163"/>
    </row>
    <row r="69" spans="1:14" ht="30" x14ac:dyDescent="0.25">
      <c r="A69" s="340" t="s">
        <v>301</v>
      </c>
      <c r="B69" s="335">
        <v>13244</v>
      </c>
      <c r="C69" s="323" t="s">
        <v>21</v>
      </c>
      <c r="D69" s="321" t="s">
        <v>268</v>
      </c>
      <c r="E69" s="154" t="s">
        <v>66</v>
      </c>
      <c r="F69" s="177">
        <v>160</v>
      </c>
      <c r="G69" s="177">
        <v>160</v>
      </c>
      <c r="H69" s="214">
        <v>33.78</v>
      </c>
      <c r="I69" s="156">
        <v>38.94</v>
      </c>
      <c r="J69" s="342">
        <v>6230.4</v>
      </c>
      <c r="K69" s="225">
        <f>Tabela1[[#This Row],[Coluna10]]/$J$85</f>
        <v>2.7404304895473774E-4</v>
      </c>
      <c r="N69" s="163"/>
    </row>
    <row r="70" spans="1:14" ht="38.25" x14ac:dyDescent="0.25">
      <c r="A70" s="340" t="s">
        <v>329</v>
      </c>
      <c r="B70" s="335">
        <v>74010</v>
      </c>
      <c r="C70" s="323" t="s">
        <v>21</v>
      </c>
      <c r="D70" s="331" t="s">
        <v>245</v>
      </c>
      <c r="E70" s="154" t="s">
        <v>19</v>
      </c>
      <c r="F70" s="177">
        <v>1596.5652040800001</v>
      </c>
      <c r="G70" s="177">
        <v>1801.78</v>
      </c>
      <c r="H70" s="214">
        <v>1.58</v>
      </c>
      <c r="I70" s="156">
        <v>1.9</v>
      </c>
      <c r="J70" s="342">
        <v>3423.38</v>
      </c>
      <c r="K70" s="225">
        <f>Tabela1[[#This Row],[Coluna10]]/$J$85</f>
        <v>1.5057676761213889E-4</v>
      </c>
      <c r="N70" s="163"/>
    </row>
    <row r="71" spans="1:14" ht="30" x14ac:dyDescent="0.25">
      <c r="A71" s="340" t="s">
        <v>330</v>
      </c>
      <c r="B71" s="335">
        <v>83344</v>
      </c>
      <c r="C71" s="323" t="s">
        <v>21</v>
      </c>
      <c r="D71" s="321" t="s">
        <v>246</v>
      </c>
      <c r="E71" s="154" t="s">
        <v>19</v>
      </c>
      <c r="F71" s="177">
        <v>1596.5652040800001</v>
      </c>
      <c r="G71" s="177">
        <v>1801.78</v>
      </c>
      <c r="H71" s="214">
        <v>0.91</v>
      </c>
      <c r="I71" s="156">
        <v>1.0900000000000001</v>
      </c>
      <c r="J71" s="342">
        <v>1963.94</v>
      </c>
      <c r="K71" s="225">
        <f>Tabela1[[#This Row],[Coluna10]]/$J$85</f>
        <v>8.638355572100791E-5</v>
      </c>
      <c r="N71" s="163"/>
    </row>
    <row r="72" spans="1:14" ht="30" x14ac:dyDescent="0.25">
      <c r="A72" s="340" t="s">
        <v>338</v>
      </c>
      <c r="B72" s="335">
        <v>94097</v>
      </c>
      <c r="C72" s="323" t="s">
        <v>21</v>
      </c>
      <c r="D72" s="321" t="s">
        <v>242</v>
      </c>
      <c r="E72" s="154" t="s">
        <v>24</v>
      </c>
      <c r="F72" s="177">
        <v>221.51999999999998</v>
      </c>
      <c r="G72" s="177">
        <v>248.78</v>
      </c>
      <c r="H72" s="214">
        <v>4.57</v>
      </c>
      <c r="I72" s="156">
        <v>5.51</v>
      </c>
      <c r="J72" s="342">
        <v>1370.77</v>
      </c>
      <c r="K72" s="225">
        <f>Tabela1[[#This Row],[Coluna10]]/$J$85</f>
        <v>6.0293077525630122E-5</v>
      </c>
      <c r="N72" s="163"/>
    </row>
    <row r="73" spans="1:14" ht="63.75" x14ac:dyDescent="0.25">
      <c r="A73" s="340" t="s">
        <v>339</v>
      </c>
      <c r="B73" s="335">
        <v>93381</v>
      </c>
      <c r="C73" s="323" t="s">
        <v>21</v>
      </c>
      <c r="D73" s="331" t="s">
        <v>244</v>
      </c>
      <c r="E73" s="154" t="s">
        <v>19</v>
      </c>
      <c r="F73" s="177">
        <v>77.064000000000021</v>
      </c>
      <c r="G73" s="177">
        <v>86.54</v>
      </c>
      <c r="H73" s="214">
        <v>6.42</v>
      </c>
      <c r="I73" s="156">
        <v>7.74</v>
      </c>
      <c r="J73" s="342">
        <v>669.81</v>
      </c>
      <c r="K73" s="225">
        <f>Tabela1[[#This Row],[Coluna10]]/$J$85</f>
        <v>2.9461475125252453E-5</v>
      </c>
      <c r="N73" s="163"/>
    </row>
    <row r="74" spans="1:14" ht="75" x14ac:dyDescent="0.25">
      <c r="A74" s="340" t="s">
        <v>336</v>
      </c>
      <c r="B74" s="335">
        <v>90091</v>
      </c>
      <c r="C74" s="323" t="s">
        <v>21</v>
      </c>
      <c r="D74" s="321" t="s">
        <v>234</v>
      </c>
      <c r="E74" s="154" t="s">
        <v>19</v>
      </c>
      <c r="F74" s="177">
        <v>58.948000000000022</v>
      </c>
      <c r="G74" s="177">
        <v>65.8</v>
      </c>
      <c r="H74" s="214">
        <v>4.74</v>
      </c>
      <c r="I74" s="156">
        <v>5.72</v>
      </c>
      <c r="J74" s="342">
        <v>376.37</v>
      </c>
      <c r="K74" s="225">
        <f>Tabela1[[#This Row],[Coluna10]]/$J$85</f>
        <v>1.6554568299803329E-5</v>
      </c>
      <c r="N74" s="163"/>
    </row>
    <row r="75" spans="1:14" ht="45" x14ac:dyDescent="0.25">
      <c r="A75" s="340" t="s">
        <v>340</v>
      </c>
      <c r="B75" s="335">
        <v>74010</v>
      </c>
      <c r="C75" s="323" t="s">
        <v>21</v>
      </c>
      <c r="D75" s="321" t="s">
        <v>245</v>
      </c>
      <c r="E75" s="154" t="s">
        <v>19</v>
      </c>
      <c r="F75" s="177">
        <v>38.532000000000011</v>
      </c>
      <c r="G75" s="177">
        <v>43.27</v>
      </c>
      <c r="H75" s="214">
        <v>1.58</v>
      </c>
      <c r="I75" s="156">
        <v>1.9</v>
      </c>
      <c r="J75" s="342">
        <v>82.21</v>
      </c>
      <c r="K75" s="225">
        <f>Tabela1[[#This Row],[Coluna10]]/$J$85</f>
        <v>3.6159924009002615E-6</v>
      </c>
      <c r="N75" s="163"/>
    </row>
    <row r="76" spans="1:14" ht="30" x14ac:dyDescent="0.25">
      <c r="A76" s="340" t="s">
        <v>341</v>
      </c>
      <c r="B76" s="335">
        <v>83344</v>
      </c>
      <c r="C76" s="323" t="s">
        <v>21</v>
      </c>
      <c r="D76" s="321" t="s">
        <v>246</v>
      </c>
      <c r="E76" s="154" t="s">
        <v>19</v>
      </c>
      <c r="F76" s="177">
        <v>38.532000000000011</v>
      </c>
      <c r="G76" s="177">
        <v>43.27</v>
      </c>
      <c r="H76" s="214">
        <v>0.91</v>
      </c>
      <c r="I76" s="156">
        <v>1.0900000000000001</v>
      </c>
      <c r="J76" s="342">
        <v>47.16</v>
      </c>
      <c r="K76" s="225">
        <f>Tabela1[[#This Row],[Coluna10]]/$J$85</f>
        <v>2.0743243112328955E-6</v>
      </c>
      <c r="N76" s="163"/>
    </row>
    <row r="77" spans="1:14" x14ac:dyDescent="0.25">
      <c r="A77" s="352"/>
      <c r="B77" s="357"/>
      <c r="C77" s="358"/>
      <c r="D77" s="353"/>
      <c r="E77" s="354"/>
      <c r="F77" s="359"/>
      <c r="G77" s="359"/>
      <c r="H77" s="360"/>
      <c r="I77" s="360"/>
      <c r="J77" s="361">
        <f>SUM(J19:J76)</f>
        <v>22735114.149999995</v>
      </c>
      <c r="K77" s="222">
        <f>SUM(K19:K76)</f>
        <v>1.0000000000000004</v>
      </c>
    </row>
    <row r="80" spans="1:14" x14ac:dyDescent="0.25">
      <c r="J80" s="163"/>
    </row>
    <row r="81" spans="2:10" x14ac:dyDescent="0.25">
      <c r="J81" s="163"/>
    </row>
    <row r="85" spans="2:10" x14ac:dyDescent="0.25">
      <c r="J85" s="163">
        <f>SUM(J19:J76)</f>
        <v>22735114.149999995</v>
      </c>
    </row>
    <row r="86" spans="2:10" x14ac:dyDescent="0.25">
      <c r="B86" s="339"/>
    </row>
  </sheetData>
  <mergeCells count="9">
    <mergeCell ref="A10:A12"/>
    <mergeCell ref="B10:D12"/>
    <mergeCell ref="A14:J14"/>
    <mergeCell ref="A4:J4"/>
    <mergeCell ref="A5:J5"/>
    <mergeCell ref="B6:D6"/>
    <mergeCell ref="B7:D7"/>
    <mergeCell ref="B8:D8"/>
    <mergeCell ref="B9:D9"/>
  </mergeCells>
  <pageMargins left="0.511811024" right="0.511811024" top="0.78740157499999996" bottom="0.78740157499999996" header="0.31496062000000002" footer="0.31496062000000002"/>
  <pageSetup paperSize="9" scale="52"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21F9-DD7C-4303-A123-29FD135DD655}">
  <dimension ref="A1:J96"/>
  <sheetViews>
    <sheetView view="pageBreakPreview" topLeftCell="A84" zoomScaleNormal="90" zoomScaleSheetLayoutView="100" workbookViewId="0">
      <selection activeCell="B108" sqref="B108"/>
    </sheetView>
  </sheetViews>
  <sheetFormatPr defaultRowHeight="14.25" customHeight="1" x14ac:dyDescent="0.25"/>
  <cols>
    <col min="1" max="1" width="13.7109375" style="189" customWidth="1"/>
    <col min="2" max="2" width="59" style="189" customWidth="1"/>
    <col min="3" max="3" width="12.7109375" style="189" customWidth="1"/>
    <col min="4" max="4" width="12.140625" style="206" customWidth="1"/>
    <col min="5" max="5" width="8" style="197" customWidth="1"/>
    <col min="6" max="6" width="11.140625" style="189" bestFit="1" customWidth="1"/>
    <col min="7" max="7" width="9.140625" style="197"/>
    <col min="8" max="8" width="16.28515625" style="206" customWidth="1"/>
    <col min="9" max="9" width="9.28515625" style="189" bestFit="1" customWidth="1"/>
    <col min="10" max="10" width="21.140625" style="206" customWidth="1"/>
    <col min="11" max="256" width="9.140625" style="189"/>
    <col min="257" max="257" width="13.7109375" style="189" customWidth="1"/>
    <col min="258" max="258" width="59" style="189" customWidth="1"/>
    <col min="259" max="259" width="12.7109375" style="189" customWidth="1"/>
    <col min="260" max="260" width="12.140625" style="189" customWidth="1"/>
    <col min="261" max="261" width="8" style="189" customWidth="1"/>
    <col min="262" max="262" width="11.140625" style="189" bestFit="1" customWidth="1"/>
    <col min="263" max="263" width="9.140625" style="189"/>
    <col min="264" max="264" width="12.85546875" style="189" customWidth="1"/>
    <col min="265" max="265" width="9.28515625" style="189" bestFit="1" customWidth="1"/>
    <col min="266" max="266" width="21.140625" style="189" customWidth="1"/>
    <col min="267" max="512" width="9.140625" style="189"/>
    <col min="513" max="513" width="13.7109375" style="189" customWidth="1"/>
    <col min="514" max="514" width="59" style="189" customWidth="1"/>
    <col min="515" max="515" width="12.7109375" style="189" customWidth="1"/>
    <col min="516" max="516" width="12.140625" style="189" customWidth="1"/>
    <col min="517" max="517" width="8" style="189" customWidth="1"/>
    <col min="518" max="518" width="11.140625" style="189" bestFit="1" customWidth="1"/>
    <col min="519" max="519" width="9.140625" style="189"/>
    <col min="520" max="520" width="12.85546875" style="189" customWidth="1"/>
    <col min="521" max="521" width="9.28515625" style="189" bestFit="1" customWidth="1"/>
    <col min="522" max="522" width="21.140625" style="189" customWidth="1"/>
    <col min="523" max="768" width="9.140625" style="189"/>
    <col min="769" max="769" width="13.7109375" style="189" customWidth="1"/>
    <col min="770" max="770" width="59" style="189" customWidth="1"/>
    <col min="771" max="771" width="12.7109375" style="189" customWidth="1"/>
    <col min="772" max="772" width="12.140625" style="189" customWidth="1"/>
    <col min="773" max="773" width="8" style="189" customWidth="1"/>
    <col min="774" max="774" width="11.140625" style="189" bestFit="1" customWidth="1"/>
    <col min="775" max="775" width="9.140625" style="189"/>
    <col min="776" max="776" width="12.85546875" style="189" customWidth="1"/>
    <col min="777" max="777" width="9.28515625" style="189" bestFit="1" customWidth="1"/>
    <col min="778" max="778" width="21.140625" style="189" customWidth="1"/>
    <col min="779" max="1024" width="9.140625" style="189"/>
    <col min="1025" max="1025" width="13.7109375" style="189" customWidth="1"/>
    <col min="1026" max="1026" width="59" style="189" customWidth="1"/>
    <col min="1027" max="1027" width="12.7109375" style="189" customWidth="1"/>
    <col min="1028" max="1028" width="12.140625" style="189" customWidth="1"/>
    <col min="1029" max="1029" width="8" style="189" customWidth="1"/>
    <col min="1030" max="1030" width="11.140625" style="189" bestFit="1" customWidth="1"/>
    <col min="1031" max="1031" width="9.140625" style="189"/>
    <col min="1032" max="1032" width="12.85546875" style="189" customWidth="1"/>
    <col min="1033" max="1033" width="9.28515625" style="189" bestFit="1" customWidth="1"/>
    <col min="1034" max="1034" width="21.140625" style="189" customWidth="1"/>
    <col min="1035" max="1280" width="9.140625" style="189"/>
    <col min="1281" max="1281" width="13.7109375" style="189" customWidth="1"/>
    <col min="1282" max="1282" width="59" style="189" customWidth="1"/>
    <col min="1283" max="1283" width="12.7109375" style="189" customWidth="1"/>
    <col min="1284" max="1284" width="12.140625" style="189" customWidth="1"/>
    <col min="1285" max="1285" width="8" style="189" customWidth="1"/>
    <col min="1286" max="1286" width="11.140625" style="189" bestFit="1" customWidth="1"/>
    <col min="1287" max="1287" width="9.140625" style="189"/>
    <col min="1288" max="1288" width="12.85546875" style="189" customWidth="1"/>
    <col min="1289" max="1289" width="9.28515625" style="189" bestFit="1" customWidth="1"/>
    <col min="1290" max="1290" width="21.140625" style="189" customWidth="1"/>
    <col min="1291" max="1536" width="9.140625" style="189"/>
    <col min="1537" max="1537" width="13.7109375" style="189" customWidth="1"/>
    <col min="1538" max="1538" width="59" style="189" customWidth="1"/>
    <col min="1539" max="1539" width="12.7109375" style="189" customWidth="1"/>
    <col min="1540" max="1540" width="12.140625" style="189" customWidth="1"/>
    <col min="1541" max="1541" width="8" style="189" customWidth="1"/>
    <col min="1542" max="1542" width="11.140625" style="189" bestFit="1" customWidth="1"/>
    <col min="1543" max="1543" width="9.140625" style="189"/>
    <col min="1544" max="1544" width="12.85546875" style="189" customWidth="1"/>
    <col min="1545" max="1545" width="9.28515625" style="189" bestFit="1" customWidth="1"/>
    <col min="1546" max="1546" width="21.140625" style="189" customWidth="1"/>
    <col min="1547" max="1792" width="9.140625" style="189"/>
    <col min="1793" max="1793" width="13.7109375" style="189" customWidth="1"/>
    <col min="1794" max="1794" width="59" style="189" customWidth="1"/>
    <col min="1795" max="1795" width="12.7109375" style="189" customWidth="1"/>
    <col min="1796" max="1796" width="12.140625" style="189" customWidth="1"/>
    <col min="1797" max="1797" width="8" style="189" customWidth="1"/>
    <col min="1798" max="1798" width="11.140625" style="189" bestFit="1" customWidth="1"/>
    <col min="1799" max="1799" width="9.140625" style="189"/>
    <col min="1800" max="1800" width="12.85546875" style="189" customWidth="1"/>
    <col min="1801" max="1801" width="9.28515625" style="189" bestFit="1" customWidth="1"/>
    <col min="1802" max="1802" width="21.140625" style="189" customWidth="1"/>
    <col min="1803" max="2048" width="9.140625" style="189"/>
    <col min="2049" max="2049" width="13.7109375" style="189" customWidth="1"/>
    <col min="2050" max="2050" width="59" style="189" customWidth="1"/>
    <col min="2051" max="2051" width="12.7109375" style="189" customWidth="1"/>
    <col min="2052" max="2052" width="12.140625" style="189" customWidth="1"/>
    <col min="2053" max="2053" width="8" style="189" customWidth="1"/>
    <col min="2054" max="2054" width="11.140625" style="189" bestFit="1" customWidth="1"/>
    <col min="2055" max="2055" width="9.140625" style="189"/>
    <col min="2056" max="2056" width="12.85546875" style="189" customWidth="1"/>
    <col min="2057" max="2057" width="9.28515625" style="189" bestFit="1" customWidth="1"/>
    <col min="2058" max="2058" width="21.140625" style="189" customWidth="1"/>
    <col min="2059" max="2304" width="9.140625" style="189"/>
    <col min="2305" max="2305" width="13.7109375" style="189" customWidth="1"/>
    <col min="2306" max="2306" width="59" style="189" customWidth="1"/>
    <col min="2307" max="2307" width="12.7109375" style="189" customWidth="1"/>
    <col min="2308" max="2308" width="12.140625" style="189" customWidth="1"/>
    <col min="2309" max="2309" width="8" style="189" customWidth="1"/>
    <col min="2310" max="2310" width="11.140625" style="189" bestFit="1" customWidth="1"/>
    <col min="2311" max="2311" width="9.140625" style="189"/>
    <col min="2312" max="2312" width="12.85546875" style="189" customWidth="1"/>
    <col min="2313" max="2313" width="9.28515625" style="189" bestFit="1" customWidth="1"/>
    <col min="2314" max="2314" width="21.140625" style="189" customWidth="1"/>
    <col min="2315" max="2560" width="9.140625" style="189"/>
    <col min="2561" max="2561" width="13.7109375" style="189" customWidth="1"/>
    <col min="2562" max="2562" width="59" style="189" customWidth="1"/>
    <col min="2563" max="2563" width="12.7109375" style="189" customWidth="1"/>
    <col min="2564" max="2564" width="12.140625" style="189" customWidth="1"/>
    <col min="2565" max="2565" width="8" style="189" customWidth="1"/>
    <col min="2566" max="2566" width="11.140625" style="189" bestFit="1" customWidth="1"/>
    <col min="2567" max="2567" width="9.140625" style="189"/>
    <col min="2568" max="2568" width="12.85546875" style="189" customWidth="1"/>
    <col min="2569" max="2569" width="9.28515625" style="189" bestFit="1" customWidth="1"/>
    <col min="2570" max="2570" width="21.140625" style="189" customWidth="1"/>
    <col min="2571" max="2816" width="9.140625" style="189"/>
    <col min="2817" max="2817" width="13.7109375" style="189" customWidth="1"/>
    <col min="2818" max="2818" width="59" style="189" customWidth="1"/>
    <col min="2819" max="2819" width="12.7109375" style="189" customWidth="1"/>
    <col min="2820" max="2820" width="12.140625" style="189" customWidth="1"/>
    <col min="2821" max="2821" width="8" style="189" customWidth="1"/>
    <col min="2822" max="2822" width="11.140625" style="189" bestFit="1" customWidth="1"/>
    <col min="2823" max="2823" width="9.140625" style="189"/>
    <col min="2824" max="2824" width="12.85546875" style="189" customWidth="1"/>
    <col min="2825" max="2825" width="9.28515625" style="189" bestFit="1" customWidth="1"/>
    <col min="2826" max="2826" width="21.140625" style="189" customWidth="1"/>
    <col min="2827" max="3072" width="9.140625" style="189"/>
    <col min="3073" max="3073" width="13.7109375" style="189" customWidth="1"/>
    <col min="3074" max="3074" width="59" style="189" customWidth="1"/>
    <col min="3075" max="3075" width="12.7109375" style="189" customWidth="1"/>
    <col min="3076" max="3076" width="12.140625" style="189" customWidth="1"/>
    <col min="3077" max="3077" width="8" style="189" customWidth="1"/>
    <col min="3078" max="3078" width="11.140625" style="189" bestFit="1" customWidth="1"/>
    <col min="3079" max="3079" width="9.140625" style="189"/>
    <col min="3080" max="3080" width="12.85546875" style="189" customWidth="1"/>
    <col min="3081" max="3081" width="9.28515625" style="189" bestFit="1" customWidth="1"/>
    <col min="3082" max="3082" width="21.140625" style="189" customWidth="1"/>
    <col min="3083" max="3328" width="9.140625" style="189"/>
    <col min="3329" max="3329" width="13.7109375" style="189" customWidth="1"/>
    <col min="3330" max="3330" width="59" style="189" customWidth="1"/>
    <col min="3331" max="3331" width="12.7109375" style="189" customWidth="1"/>
    <col min="3332" max="3332" width="12.140625" style="189" customWidth="1"/>
    <col min="3333" max="3333" width="8" style="189" customWidth="1"/>
    <col min="3334" max="3334" width="11.140625" style="189" bestFit="1" customWidth="1"/>
    <col min="3335" max="3335" width="9.140625" style="189"/>
    <col min="3336" max="3336" width="12.85546875" style="189" customWidth="1"/>
    <col min="3337" max="3337" width="9.28515625" style="189" bestFit="1" customWidth="1"/>
    <col min="3338" max="3338" width="21.140625" style="189" customWidth="1"/>
    <col min="3339" max="3584" width="9.140625" style="189"/>
    <col min="3585" max="3585" width="13.7109375" style="189" customWidth="1"/>
    <col min="3586" max="3586" width="59" style="189" customWidth="1"/>
    <col min="3587" max="3587" width="12.7109375" style="189" customWidth="1"/>
    <col min="3588" max="3588" width="12.140625" style="189" customWidth="1"/>
    <col min="3589" max="3589" width="8" style="189" customWidth="1"/>
    <col min="3590" max="3590" width="11.140625" style="189" bestFit="1" customWidth="1"/>
    <col min="3591" max="3591" width="9.140625" style="189"/>
    <col min="3592" max="3592" width="12.85546875" style="189" customWidth="1"/>
    <col min="3593" max="3593" width="9.28515625" style="189" bestFit="1" customWidth="1"/>
    <col min="3594" max="3594" width="21.140625" style="189" customWidth="1"/>
    <col min="3595" max="3840" width="9.140625" style="189"/>
    <col min="3841" max="3841" width="13.7109375" style="189" customWidth="1"/>
    <col min="3842" max="3842" width="59" style="189" customWidth="1"/>
    <col min="3843" max="3843" width="12.7109375" style="189" customWidth="1"/>
    <col min="3844" max="3844" width="12.140625" style="189" customWidth="1"/>
    <col min="3845" max="3845" width="8" style="189" customWidth="1"/>
    <col min="3846" max="3846" width="11.140625" style="189" bestFit="1" customWidth="1"/>
    <col min="3847" max="3847" width="9.140625" style="189"/>
    <col min="3848" max="3848" width="12.85546875" style="189" customWidth="1"/>
    <col min="3849" max="3849" width="9.28515625" style="189" bestFit="1" customWidth="1"/>
    <col min="3850" max="3850" width="21.140625" style="189" customWidth="1"/>
    <col min="3851" max="4096" width="9.140625" style="189"/>
    <col min="4097" max="4097" width="13.7109375" style="189" customWidth="1"/>
    <col min="4098" max="4098" width="59" style="189" customWidth="1"/>
    <col min="4099" max="4099" width="12.7109375" style="189" customWidth="1"/>
    <col min="4100" max="4100" width="12.140625" style="189" customWidth="1"/>
    <col min="4101" max="4101" width="8" style="189" customWidth="1"/>
    <col min="4102" max="4102" width="11.140625" style="189" bestFit="1" customWidth="1"/>
    <col min="4103" max="4103" width="9.140625" style="189"/>
    <col min="4104" max="4104" width="12.85546875" style="189" customWidth="1"/>
    <col min="4105" max="4105" width="9.28515625" style="189" bestFit="1" customWidth="1"/>
    <col min="4106" max="4106" width="21.140625" style="189" customWidth="1"/>
    <col min="4107" max="4352" width="9.140625" style="189"/>
    <col min="4353" max="4353" width="13.7109375" style="189" customWidth="1"/>
    <col min="4354" max="4354" width="59" style="189" customWidth="1"/>
    <col min="4355" max="4355" width="12.7109375" style="189" customWidth="1"/>
    <col min="4356" max="4356" width="12.140625" style="189" customWidth="1"/>
    <col min="4357" max="4357" width="8" style="189" customWidth="1"/>
    <col min="4358" max="4358" width="11.140625" style="189" bestFit="1" customWidth="1"/>
    <col min="4359" max="4359" width="9.140625" style="189"/>
    <col min="4360" max="4360" width="12.85546875" style="189" customWidth="1"/>
    <col min="4361" max="4361" width="9.28515625" style="189" bestFit="1" customWidth="1"/>
    <col min="4362" max="4362" width="21.140625" style="189" customWidth="1"/>
    <col min="4363" max="4608" width="9.140625" style="189"/>
    <col min="4609" max="4609" width="13.7109375" style="189" customWidth="1"/>
    <col min="4610" max="4610" width="59" style="189" customWidth="1"/>
    <col min="4611" max="4611" width="12.7109375" style="189" customWidth="1"/>
    <col min="4612" max="4612" width="12.140625" style="189" customWidth="1"/>
    <col min="4613" max="4613" width="8" style="189" customWidth="1"/>
    <col min="4614" max="4614" width="11.140625" style="189" bestFit="1" customWidth="1"/>
    <col min="4615" max="4615" width="9.140625" style="189"/>
    <col min="4616" max="4616" width="12.85546875" style="189" customWidth="1"/>
    <col min="4617" max="4617" width="9.28515625" style="189" bestFit="1" customWidth="1"/>
    <col min="4618" max="4618" width="21.140625" style="189" customWidth="1"/>
    <col min="4619" max="4864" width="9.140625" style="189"/>
    <col min="4865" max="4865" width="13.7109375" style="189" customWidth="1"/>
    <col min="4866" max="4866" width="59" style="189" customWidth="1"/>
    <col min="4867" max="4867" width="12.7109375" style="189" customWidth="1"/>
    <col min="4868" max="4868" width="12.140625" style="189" customWidth="1"/>
    <col min="4869" max="4869" width="8" style="189" customWidth="1"/>
    <col min="4870" max="4870" width="11.140625" style="189" bestFit="1" customWidth="1"/>
    <col min="4871" max="4871" width="9.140625" style="189"/>
    <col min="4872" max="4872" width="12.85546875" style="189" customWidth="1"/>
    <col min="4873" max="4873" width="9.28515625" style="189" bestFit="1" customWidth="1"/>
    <col min="4874" max="4874" width="21.140625" style="189" customWidth="1"/>
    <col min="4875" max="5120" width="9.140625" style="189"/>
    <col min="5121" max="5121" width="13.7109375" style="189" customWidth="1"/>
    <col min="5122" max="5122" width="59" style="189" customWidth="1"/>
    <col min="5123" max="5123" width="12.7109375" style="189" customWidth="1"/>
    <col min="5124" max="5124" width="12.140625" style="189" customWidth="1"/>
    <col min="5125" max="5125" width="8" style="189" customWidth="1"/>
    <col min="5126" max="5126" width="11.140625" style="189" bestFit="1" customWidth="1"/>
    <col min="5127" max="5127" width="9.140625" style="189"/>
    <col min="5128" max="5128" width="12.85546875" style="189" customWidth="1"/>
    <col min="5129" max="5129" width="9.28515625" style="189" bestFit="1" customWidth="1"/>
    <col min="5130" max="5130" width="21.140625" style="189" customWidth="1"/>
    <col min="5131" max="5376" width="9.140625" style="189"/>
    <col min="5377" max="5377" width="13.7109375" style="189" customWidth="1"/>
    <col min="5378" max="5378" width="59" style="189" customWidth="1"/>
    <col min="5379" max="5379" width="12.7109375" style="189" customWidth="1"/>
    <col min="5380" max="5380" width="12.140625" style="189" customWidth="1"/>
    <col min="5381" max="5381" width="8" style="189" customWidth="1"/>
    <col min="5382" max="5382" width="11.140625" style="189" bestFit="1" customWidth="1"/>
    <col min="5383" max="5383" width="9.140625" style="189"/>
    <col min="5384" max="5384" width="12.85546875" style="189" customWidth="1"/>
    <col min="5385" max="5385" width="9.28515625" style="189" bestFit="1" customWidth="1"/>
    <col min="5386" max="5386" width="21.140625" style="189" customWidth="1"/>
    <col min="5387" max="5632" width="9.140625" style="189"/>
    <col min="5633" max="5633" width="13.7109375" style="189" customWidth="1"/>
    <col min="5634" max="5634" width="59" style="189" customWidth="1"/>
    <col min="5635" max="5635" width="12.7109375" style="189" customWidth="1"/>
    <col min="5636" max="5636" width="12.140625" style="189" customWidth="1"/>
    <col min="5637" max="5637" width="8" style="189" customWidth="1"/>
    <col min="5638" max="5638" width="11.140625" style="189" bestFit="1" customWidth="1"/>
    <col min="5639" max="5639" width="9.140625" style="189"/>
    <col min="5640" max="5640" width="12.85546875" style="189" customWidth="1"/>
    <col min="5641" max="5641" width="9.28515625" style="189" bestFit="1" customWidth="1"/>
    <col min="5642" max="5642" width="21.140625" style="189" customWidth="1"/>
    <col min="5643" max="5888" width="9.140625" style="189"/>
    <col min="5889" max="5889" width="13.7109375" style="189" customWidth="1"/>
    <col min="5890" max="5890" width="59" style="189" customWidth="1"/>
    <col min="5891" max="5891" width="12.7109375" style="189" customWidth="1"/>
    <col min="5892" max="5892" width="12.140625" style="189" customWidth="1"/>
    <col min="5893" max="5893" width="8" style="189" customWidth="1"/>
    <col min="5894" max="5894" width="11.140625" style="189" bestFit="1" customWidth="1"/>
    <col min="5895" max="5895" width="9.140625" style="189"/>
    <col min="5896" max="5896" width="12.85546875" style="189" customWidth="1"/>
    <col min="5897" max="5897" width="9.28515625" style="189" bestFit="1" customWidth="1"/>
    <col min="5898" max="5898" width="21.140625" style="189" customWidth="1"/>
    <col min="5899" max="6144" width="9.140625" style="189"/>
    <col min="6145" max="6145" width="13.7109375" style="189" customWidth="1"/>
    <col min="6146" max="6146" width="59" style="189" customWidth="1"/>
    <col min="6147" max="6147" width="12.7109375" style="189" customWidth="1"/>
    <col min="6148" max="6148" width="12.140625" style="189" customWidth="1"/>
    <col min="6149" max="6149" width="8" style="189" customWidth="1"/>
    <col min="6150" max="6150" width="11.140625" style="189" bestFit="1" customWidth="1"/>
    <col min="6151" max="6151" width="9.140625" style="189"/>
    <col min="6152" max="6152" width="12.85546875" style="189" customWidth="1"/>
    <col min="6153" max="6153" width="9.28515625" style="189" bestFit="1" customWidth="1"/>
    <col min="6154" max="6154" width="21.140625" style="189" customWidth="1"/>
    <col min="6155" max="6400" width="9.140625" style="189"/>
    <col min="6401" max="6401" width="13.7109375" style="189" customWidth="1"/>
    <col min="6402" max="6402" width="59" style="189" customWidth="1"/>
    <col min="6403" max="6403" width="12.7109375" style="189" customWidth="1"/>
    <col min="6404" max="6404" width="12.140625" style="189" customWidth="1"/>
    <col min="6405" max="6405" width="8" style="189" customWidth="1"/>
    <col min="6406" max="6406" width="11.140625" style="189" bestFit="1" customWidth="1"/>
    <col min="6407" max="6407" width="9.140625" style="189"/>
    <col min="6408" max="6408" width="12.85546875" style="189" customWidth="1"/>
    <col min="6409" max="6409" width="9.28515625" style="189" bestFit="1" customWidth="1"/>
    <col min="6410" max="6410" width="21.140625" style="189" customWidth="1"/>
    <col min="6411" max="6656" width="9.140625" style="189"/>
    <col min="6657" max="6657" width="13.7109375" style="189" customWidth="1"/>
    <col min="6658" max="6658" width="59" style="189" customWidth="1"/>
    <col min="6659" max="6659" width="12.7109375" style="189" customWidth="1"/>
    <col min="6660" max="6660" width="12.140625" style="189" customWidth="1"/>
    <col min="6661" max="6661" width="8" style="189" customWidth="1"/>
    <col min="6662" max="6662" width="11.140625" style="189" bestFit="1" customWidth="1"/>
    <col min="6663" max="6663" width="9.140625" style="189"/>
    <col min="6664" max="6664" width="12.85546875" style="189" customWidth="1"/>
    <col min="6665" max="6665" width="9.28515625" style="189" bestFit="1" customWidth="1"/>
    <col min="6666" max="6666" width="21.140625" style="189" customWidth="1"/>
    <col min="6667" max="6912" width="9.140625" style="189"/>
    <col min="6913" max="6913" width="13.7109375" style="189" customWidth="1"/>
    <col min="6914" max="6914" width="59" style="189" customWidth="1"/>
    <col min="6915" max="6915" width="12.7109375" style="189" customWidth="1"/>
    <col min="6916" max="6916" width="12.140625" style="189" customWidth="1"/>
    <col min="6917" max="6917" width="8" style="189" customWidth="1"/>
    <col min="6918" max="6918" width="11.140625" style="189" bestFit="1" customWidth="1"/>
    <col min="6919" max="6919" width="9.140625" style="189"/>
    <col min="6920" max="6920" width="12.85546875" style="189" customWidth="1"/>
    <col min="6921" max="6921" width="9.28515625" style="189" bestFit="1" customWidth="1"/>
    <col min="6922" max="6922" width="21.140625" style="189" customWidth="1"/>
    <col min="6923" max="7168" width="9.140625" style="189"/>
    <col min="7169" max="7169" width="13.7109375" style="189" customWidth="1"/>
    <col min="7170" max="7170" width="59" style="189" customWidth="1"/>
    <col min="7171" max="7171" width="12.7109375" style="189" customWidth="1"/>
    <col min="7172" max="7172" width="12.140625" style="189" customWidth="1"/>
    <col min="7173" max="7173" width="8" style="189" customWidth="1"/>
    <col min="7174" max="7174" width="11.140625" style="189" bestFit="1" customWidth="1"/>
    <col min="7175" max="7175" width="9.140625" style="189"/>
    <col min="7176" max="7176" width="12.85546875" style="189" customWidth="1"/>
    <col min="7177" max="7177" width="9.28515625" style="189" bestFit="1" customWidth="1"/>
    <col min="7178" max="7178" width="21.140625" style="189" customWidth="1"/>
    <col min="7179" max="7424" width="9.140625" style="189"/>
    <col min="7425" max="7425" width="13.7109375" style="189" customWidth="1"/>
    <col min="7426" max="7426" width="59" style="189" customWidth="1"/>
    <col min="7427" max="7427" width="12.7109375" style="189" customWidth="1"/>
    <col min="7428" max="7428" width="12.140625" style="189" customWidth="1"/>
    <col min="7429" max="7429" width="8" style="189" customWidth="1"/>
    <col min="7430" max="7430" width="11.140625" style="189" bestFit="1" customWidth="1"/>
    <col min="7431" max="7431" width="9.140625" style="189"/>
    <col min="7432" max="7432" width="12.85546875" style="189" customWidth="1"/>
    <col min="7433" max="7433" width="9.28515625" style="189" bestFit="1" customWidth="1"/>
    <col min="7434" max="7434" width="21.140625" style="189" customWidth="1"/>
    <col min="7435" max="7680" width="9.140625" style="189"/>
    <col min="7681" max="7681" width="13.7109375" style="189" customWidth="1"/>
    <col min="7682" max="7682" width="59" style="189" customWidth="1"/>
    <col min="7683" max="7683" width="12.7109375" style="189" customWidth="1"/>
    <col min="7684" max="7684" width="12.140625" style="189" customWidth="1"/>
    <col min="7685" max="7685" width="8" style="189" customWidth="1"/>
    <col min="7686" max="7686" width="11.140625" style="189" bestFit="1" customWidth="1"/>
    <col min="7687" max="7687" width="9.140625" style="189"/>
    <col min="7688" max="7688" width="12.85546875" style="189" customWidth="1"/>
    <col min="7689" max="7689" width="9.28515625" style="189" bestFit="1" customWidth="1"/>
    <col min="7690" max="7690" width="21.140625" style="189" customWidth="1"/>
    <col min="7691" max="7936" width="9.140625" style="189"/>
    <col min="7937" max="7937" width="13.7109375" style="189" customWidth="1"/>
    <col min="7938" max="7938" width="59" style="189" customWidth="1"/>
    <col min="7939" max="7939" width="12.7109375" style="189" customWidth="1"/>
    <col min="7940" max="7940" width="12.140625" style="189" customWidth="1"/>
    <col min="7941" max="7941" width="8" style="189" customWidth="1"/>
    <col min="7942" max="7942" width="11.140625" style="189" bestFit="1" customWidth="1"/>
    <col min="7943" max="7943" width="9.140625" style="189"/>
    <col min="7944" max="7944" width="12.85546875" style="189" customWidth="1"/>
    <col min="7945" max="7945" width="9.28515625" style="189" bestFit="1" customWidth="1"/>
    <col min="7946" max="7946" width="21.140625" style="189" customWidth="1"/>
    <col min="7947" max="8192" width="9.140625" style="189"/>
    <col min="8193" max="8193" width="13.7109375" style="189" customWidth="1"/>
    <col min="8194" max="8194" width="59" style="189" customWidth="1"/>
    <col min="8195" max="8195" width="12.7109375" style="189" customWidth="1"/>
    <col min="8196" max="8196" width="12.140625" style="189" customWidth="1"/>
    <col min="8197" max="8197" width="8" style="189" customWidth="1"/>
    <col min="8198" max="8198" width="11.140625" style="189" bestFit="1" customWidth="1"/>
    <col min="8199" max="8199" width="9.140625" style="189"/>
    <col min="8200" max="8200" width="12.85546875" style="189" customWidth="1"/>
    <col min="8201" max="8201" width="9.28515625" style="189" bestFit="1" customWidth="1"/>
    <col min="8202" max="8202" width="21.140625" style="189" customWidth="1"/>
    <col min="8203" max="8448" width="9.140625" style="189"/>
    <col min="8449" max="8449" width="13.7109375" style="189" customWidth="1"/>
    <col min="8450" max="8450" width="59" style="189" customWidth="1"/>
    <col min="8451" max="8451" width="12.7109375" style="189" customWidth="1"/>
    <col min="8452" max="8452" width="12.140625" style="189" customWidth="1"/>
    <col min="8453" max="8453" width="8" style="189" customWidth="1"/>
    <col min="8454" max="8454" width="11.140625" style="189" bestFit="1" customWidth="1"/>
    <col min="8455" max="8455" width="9.140625" style="189"/>
    <col min="8456" max="8456" width="12.85546875" style="189" customWidth="1"/>
    <col min="8457" max="8457" width="9.28515625" style="189" bestFit="1" customWidth="1"/>
    <col min="8458" max="8458" width="21.140625" style="189" customWidth="1"/>
    <col min="8459" max="8704" width="9.140625" style="189"/>
    <col min="8705" max="8705" width="13.7109375" style="189" customWidth="1"/>
    <col min="8706" max="8706" width="59" style="189" customWidth="1"/>
    <col min="8707" max="8707" width="12.7109375" style="189" customWidth="1"/>
    <col min="8708" max="8708" width="12.140625" style="189" customWidth="1"/>
    <col min="8709" max="8709" width="8" style="189" customWidth="1"/>
    <col min="8710" max="8710" width="11.140625" style="189" bestFit="1" customWidth="1"/>
    <col min="8711" max="8711" width="9.140625" style="189"/>
    <col min="8712" max="8712" width="12.85546875" style="189" customWidth="1"/>
    <col min="8713" max="8713" width="9.28515625" style="189" bestFit="1" customWidth="1"/>
    <col min="8714" max="8714" width="21.140625" style="189" customWidth="1"/>
    <col min="8715" max="8960" width="9.140625" style="189"/>
    <col min="8961" max="8961" width="13.7109375" style="189" customWidth="1"/>
    <col min="8962" max="8962" width="59" style="189" customWidth="1"/>
    <col min="8963" max="8963" width="12.7109375" style="189" customWidth="1"/>
    <col min="8964" max="8964" width="12.140625" style="189" customWidth="1"/>
    <col min="8965" max="8965" width="8" style="189" customWidth="1"/>
    <col min="8966" max="8966" width="11.140625" style="189" bestFit="1" customWidth="1"/>
    <col min="8967" max="8967" width="9.140625" style="189"/>
    <col min="8968" max="8968" width="12.85546875" style="189" customWidth="1"/>
    <col min="8969" max="8969" width="9.28515625" style="189" bestFit="1" customWidth="1"/>
    <col min="8970" max="8970" width="21.140625" style="189" customWidth="1"/>
    <col min="8971" max="9216" width="9.140625" style="189"/>
    <col min="9217" max="9217" width="13.7109375" style="189" customWidth="1"/>
    <col min="9218" max="9218" width="59" style="189" customWidth="1"/>
    <col min="9219" max="9219" width="12.7109375" style="189" customWidth="1"/>
    <col min="9220" max="9220" width="12.140625" style="189" customWidth="1"/>
    <col min="9221" max="9221" width="8" style="189" customWidth="1"/>
    <col min="9222" max="9222" width="11.140625" style="189" bestFit="1" customWidth="1"/>
    <col min="9223" max="9223" width="9.140625" style="189"/>
    <col min="9224" max="9224" width="12.85546875" style="189" customWidth="1"/>
    <col min="9225" max="9225" width="9.28515625" style="189" bestFit="1" customWidth="1"/>
    <col min="9226" max="9226" width="21.140625" style="189" customWidth="1"/>
    <col min="9227" max="9472" width="9.140625" style="189"/>
    <col min="9473" max="9473" width="13.7109375" style="189" customWidth="1"/>
    <col min="9474" max="9474" width="59" style="189" customWidth="1"/>
    <col min="9475" max="9475" width="12.7109375" style="189" customWidth="1"/>
    <col min="9476" max="9476" width="12.140625" style="189" customWidth="1"/>
    <col min="9477" max="9477" width="8" style="189" customWidth="1"/>
    <col min="9478" max="9478" width="11.140625" style="189" bestFit="1" customWidth="1"/>
    <col min="9479" max="9479" width="9.140625" style="189"/>
    <col min="9480" max="9480" width="12.85546875" style="189" customWidth="1"/>
    <col min="9481" max="9481" width="9.28515625" style="189" bestFit="1" customWidth="1"/>
    <col min="9482" max="9482" width="21.140625" style="189" customWidth="1"/>
    <col min="9483" max="9728" width="9.140625" style="189"/>
    <col min="9729" max="9729" width="13.7109375" style="189" customWidth="1"/>
    <col min="9730" max="9730" width="59" style="189" customWidth="1"/>
    <col min="9731" max="9731" width="12.7109375" style="189" customWidth="1"/>
    <col min="9732" max="9732" width="12.140625" style="189" customWidth="1"/>
    <col min="9733" max="9733" width="8" style="189" customWidth="1"/>
    <col min="9734" max="9734" width="11.140625" style="189" bestFit="1" customWidth="1"/>
    <col min="9735" max="9735" width="9.140625" style="189"/>
    <col min="9736" max="9736" width="12.85546875" style="189" customWidth="1"/>
    <col min="9737" max="9737" width="9.28515625" style="189" bestFit="1" customWidth="1"/>
    <col min="9738" max="9738" width="21.140625" style="189" customWidth="1"/>
    <col min="9739" max="9984" width="9.140625" style="189"/>
    <col min="9985" max="9985" width="13.7109375" style="189" customWidth="1"/>
    <col min="9986" max="9986" width="59" style="189" customWidth="1"/>
    <col min="9987" max="9987" width="12.7109375" style="189" customWidth="1"/>
    <col min="9988" max="9988" width="12.140625" style="189" customWidth="1"/>
    <col min="9989" max="9989" width="8" style="189" customWidth="1"/>
    <col min="9990" max="9990" width="11.140625" style="189" bestFit="1" customWidth="1"/>
    <col min="9991" max="9991" width="9.140625" style="189"/>
    <col min="9992" max="9992" width="12.85546875" style="189" customWidth="1"/>
    <col min="9993" max="9993" width="9.28515625" style="189" bestFit="1" customWidth="1"/>
    <col min="9994" max="9994" width="21.140625" style="189" customWidth="1"/>
    <col min="9995" max="10240" width="9.140625" style="189"/>
    <col min="10241" max="10241" width="13.7109375" style="189" customWidth="1"/>
    <col min="10242" max="10242" width="59" style="189" customWidth="1"/>
    <col min="10243" max="10243" width="12.7109375" style="189" customWidth="1"/>
    <col min="10244" max="10244" width="12.140625" style="189" customWidth="1"/>
    <col min="10245" max="10245" width="8" style="189" customWidth="1"/>
    <col min="10246" max="10246" width="11.140625" style="189" bestFit="1" customWidth="1"/>
    <col min="10247" max="10247" width="9.140625" style="189"/>
    <col min="10248" max="10248" width="12.85546875" style="189" customWidth="1"/>
    <col min="10249" max="10249" width="9.28515625" style="189" bestFit="1" customWidth="1"/>
    <col min="10250" max="10250" width="21.140625" style="189" customWidth="1"/>
    <col min="10251" max="10496" width="9.140625" style="189"/>
    <col min="10497" max="10497" width="13.7109375" style="189" customWidth="1"/>
    <col min="10498" max="10498" width="59" style="189" customWidth="1"/>
    <col min="10499" max="10499" width="12.7109375" style="189" customWidth="1"/>
    <col min="10500" max="10500" width="12.140625" style="189" customWidth="1"/>
    <col min="10501" max="10501" width="8" style="189" customWidth="1"/>
    <col min="10502" max="10502" width="11.140625" style="189" bestFit="1" customWidth="1"/>
    <col min="10503" max="10503" width="9.140625" style="189"/>
    <col min="10504" max="10504" width="12.85546875" style="189" customWidth="1"/>
    <col min="10505" max="10505" width="9.28515625" style="189" bestFit="1" customWidth="1"/>
    <col min="10506" max="10506" width="21.140625" style="189" customWidth="1"/>
    <col min="10507" max="10752" width="9.140625" style="189"/>
    <col min="10753" max="10753" width="13.7109375" style="189" customWidth="1"/>
    <col min="10754" max="10754" width="59" style="189" customWidth="1"/>
    <col min="10755" max="10755" width="12.7109375" style="189" customWidth="1"/>
    <col min="10756" max="10756" width="12.140625" style="189" customWidth="1"/>
    <col min="10757" max="10757" width="8" style="189" customWidth="1"/>
    <col min="10758" max="10758" width="11.140625" style="189" bestFit="1" customWidth="1"/>
    <col min="10759" max="10759" width="9.140625" style="189"/>
    <col min="10760" max="10760" width="12.85546875" style="189" customWidth="1"/>
    <col min="10761" max="10761" width="9.28515625" style="189" bestFit="1" customWidth="1"/>
    <col min="10762" max="10762" width="21.140625" style="189" customWidth="1"/>
    <col min="10763" max="11008" width="9.140625" style="189"/>
    <col min="11009" max="11009" width="13.7109375" style="189" customWidth="1"/>
    <col min="11010" max="11010" width="59" style="189" customWidth="1"/>
    <col min="11011" max="11011" width="12.7109375" style="189" customWidth="1"/>
    <col min="11012" max="11012" width="12.140625" style="189" customWidth="1"/>
    <col min="11013" max="11013" width="8" style="189" customWidth="1"/>
    <col min="11014" max="11014" width="11.140625" style="189" bestFit="1" customWidth="1"/>
    <col min="11015" max="11015" width="9.140625" style="189"/>
    <col min="11016" max="11016" width="12.85546875" style="189" customWidth="1"/>
    <col min="11017" max="11017" width="9.28515625" style="189" bestFit="1" customWidth="1"/>
    <col min="11018" max="11018" width="21.140625" style="189" customWidth="1"/>
    <col min="11019" max="11264" width="9.140625" style="189"/>
    <col min="11265" max="11265" width="13.7109375" style="189" customWidth="1"/>
    <col min="11266" max="11266" width="59" style="189" customWidth="1"/>
    <col min="11267" max="11267" width="12.7109375" style="189" customWidth="1"/>
    <col min="11268" max="11268" width="12.140625" style="189" customWidth="1"/>
    <col min="11269" max="11269" width="8" style="189" customWidth="1"/>
    <col min="11270" max="11270" width="11.140625" style="189" bestFit="1" customWidth="1"/>
    <col min="11271" max="11271" width="9.140625" style="189"/>
    <col min="11272" max="11272" width="12.85546875" style="189" customWidth="1"/>
    <col min="11273" max="11273" width="9.28515625" style="189" bestFit="1" customWidth="1"/>
    <col min="11274" max="11274" width="21.140625" style="189" customWidth="1"/>
    <col min="11275" max="11520" width="9.140625" style="189"/>
    <col min="11521" max="11521" width="13.7109375" style="189" customWidth="1"/>
    <col min="11522" max="11522" width="59" style="189" customWidth="1"/>
    <col min="11523" max="11523" width="12.7109375" style="189" customWidth="1"/>
    <col min="11524" max="11524" width="12.140625" style="189" customWidth="1"/>
    <col min="11525" max="11525" width="8" style="189" customWidth="1"/>
    <col min="11526" max="11526" width="11.140625" style="189" bestFit="1" customWidth="1"/>
    <col min="11527" max="11527" width="9.140625" style="189"/>
    <col min="11528" max="11528" width="12.85546875" style="189" customWidth="1"/>
    <col min="11529" max="11529" width="9.28515625" style="189" bestFit="1" customWidth="1"/>
    <col min="11530" max="11530" width="21.140625" style="189" customWidth="1"/>
    <col min="11531" max="11776" width="9.140625" style="189"/>
    <col min="11777" max="11777" width="13.7109375" style="189" customWidth="1"/>
    <col min="11778" max="11778" width="59" style="189" customWidth="1"/>
    <col min="11779" max="11779" width="12.7109375" style="189" customWidth="1"/>
    <col min="11780" max="11780" width="12.140625" style="189" customWidth="1"/>
    <col min="11781" max="11781" width="8" style="189" customWidth="1"/>
    <col min="11782" max="11782" width="11.140625" style="189" bestFit="1" customWidth="1"/>
    <col min="11783" max="11783" width="9.140625" style="189"/>
    <col min="11784" max="11784" width="12.85546875" style="189" customWidth="1"/>
    <col min="11785" max="11785" width="9.28515625" style="189" bestFit="1" customWidth="1"/>
    <col min="11786" max="11786" width="21.140625" style="189" customWidth="1"/>
    <col min="11787" max="12032" width="9.140625" style="189"/>
    <col min="12033" max="12033" width="13.7109375" style="189" customWidth="1"/>
    <col min="12034" max="12034" width="59" style="189" customWidth="1"/>
    <col min="12035" max="12035" width="12.7109375" style="189" customWidth="1"/>
    <col min="12036" max="12036" width="12.140625" style="189" customWidth="1"/>
    <col min="12037" max="12037" width="8" style="189" customWidth="1"/>
    <col min="12038" max="12038" width="11.140625" style="189" bestFit="1" customWidth="1"/>
    <col min="12039" max="12039" width="9.140625" style="189"/>
    <col min="12040" max="12040" width="12.85546875" style="189" customWidth="1"/>
    <col min="12041" max="12041" width="9.28515625" style="189" bestFit="1" customWidth="1"/>
    <col min="12042" max="12042" width="21.140625" style="189" customWidth="1"/>
    <col min="12043" max="12288" width="9.140625" style="189"/>
    <col min="12289" max="12289" width="13.7109375" style="189" customWidth="1"/>
    <col min="12290" max="12290" width="59" style="189" customWidth="1"/>
    <col min="12291" max="12291" width="12.7109375" style="189" customWidth="1"/>
    <col min="12292" max="12292" width="12.140625" style="189" customWidth="1"/>
    <col min="12293" max="12293" width="8" style="189" customWidth="1"/>
    <col min="12294" max="12294" width="11.140625" style="189" bestFit="1" customWidth="1"/>
    <col min="12295" max="12295" width="9.140625" style="189"/>
    <col min="12296" max="12296" width="12.85546875" style="189" customWidth="1"/>
    <col min="12297" max="12297" width="9.28515625" style="189" bestFit="1" customWidth="1"/>
    <col min="12298" max="12298" width="21.140625" style="189" customWidth="1"/>
    <col min="12299" max="12544" width="9.140625" style="189"/>
    <col min="12545" max="12545" width="13.7109375" style="189" customWidth="1"/>
    <col min="12546" max="12546" width="59" style="189" customWidth="1"/>
    <col min="12547" max="12547" width="12.7109375" style="189" customWidth="1"/>
    <col min="12548" max="12548" width="12.140625" style="189" customWidth="1"/>
    <col min="12549" max="12549" width="8" style="189" customWidth="1"/>
    <col min="12550" max="12550" width="11.140625" style="189" bestFit="1" customWidth="1"/>
    <col min="12551" max="12551" width="9.140625" style="189"/>
    <col min="12552" max="12552" width="12.85546875" style="189" customWidth="1"/>
    <col min="12553" max="12553" width="9.28515625" style="189" bestFit="1" customWidth="1"/>
    <col min="12554" max="12554" width="21.140625" style="189" customWidth="1"/>
    <col min="12555" max="12800" width="9.140625" style="189"/>
    <col min="12801" max="12801" width="13.7109375" style="189" customWidth="1"/>
    <col min="12802" max="12802" width="59" style="189" customWidth="1"/>
    <col min="12803" max="12803" width="12.7109375" style="189" customWidth="1"/>
    <col min="12804" max="12804" width="12.140625" style="189" customWidth="1"/>
    <col min="12805" max="12805" width="8" style="189" customWidth="1"/>
    <col min="12806" max="12806" width="11.140625" style="189" bestFit="1" customWidth="1"/>
    <col min="12807" max="12807" width="9.140625" style="189"/>
    <col min="12808" max="12808" width="12.85546875" style="189" customWidth="1"/>
    <col min="12809" max="12809" width="9.28515625" style="189" bestFit="1" customWidth="1"/>
    <col min="12810" max="12810" width="21.140625" style="189" customWidth="1"/>
    <col min="12811" max="13056" width="9.140625" style="189"/>
    <col min="13057" max="13057" width="13.7109375" style="189" customWidth="1"/>
    <col min="13058" max="13058" width="59" style="189" customWidth="1"/>
    <col min="13059" max="13059" width="12.7109375" style="189" customWidth="1"/>
    <col min="13060" max="13060" width="12.140625" style="189" customWidth="1"/>
    <col min="13061" max="13061" width="8" style="189" customWidth="1"/>
    <col min="13062" max="13062" width="11.140625" style="189" bestFit="1" customWidth="1"/>
    <col min="13063" max="13063" width="9.140625" style="189"/>
    <col min="13064" max="13064" width="12.85546875" style="189" customWidth="1"/>
    <col min="13065" max="13065" width="9.28515625" style="189" bestFit="1" customWidth="1"/>
    <col min="13066" max="13066" width="21.140625" style="189" customWidth="1"/>
    <col min="13067" max="13312" width="9.140625" style="189"/>
    <col min="13313" max="13313" width="13.7109375" style="189" customWidth="1"/>
    <col min="13314" max="13314" width="59" style="189" customWidth="1"/>
    <col min="13315" max="13315" width="12.7109375" style="189" customWidth="1"/>
    <col min="13316" max="13316" width="12.140625" style="189" customWidth="1"/>
    <col min="13317" max="13317" width="8" style="189" customWidth="1"/>
    <col min="13318" max="13318" width="11.140625" style="189" bestFit="1" customWidth="1"/>
    <col min="13319" max="13319" width="9.140625" style="189"/>
    <col min="13320" max="13320" width="12.85546875" style="189" customWidth="1"/>
    <col min="13321" max="13321" width="9.28515625" style="189" bestFit="1" customWidth="1"/>
    <col min="13322" max="13322" width="21.140625" style="189" customWidth="1"/>
    <col min="13323" max="13568" width="9.140625" style="189"/>
    <col min="13569" max="13569" width="13.7109375" style="189" customWidth="1"/>
    <col min="13570" max="13570" width="59" style="189" customWidth="1"/>
    <col min="13571" max="13571" width="12.7109375" style="189" customWidth="1"/>
    <col min="13572" max="13572" width="12.140625" style="189" customWidth="1"/>
    <col min="13573" max="13573" width="8" style="189" customWidth="1"/>
    <col min="13574" max="13574" width="11.140625" style="189" bestFit="1" customWidth="1"/>
    <col min="13575" max="13575" width="9.140625" style="189"/>
    <col min="13576" max="13576" width="12.85546875" style="189" customWidth="1"/>
    <col min="13577" max="13577" width="9.28515625" style="189" bestFit="1" customWidth="1"/>
    <col min="13578" max="13578" width="21.140625" style="189" customWidth="1"/>
    <col min="13579" max="13824" width="9.140625" style="189"/>
    <col min="13825" max="13825" width="13.7109375" style="189" customWidth="1"/>
    <col min="13826" max="13826" width="59" style="189" customWidth="1"/>
    <col min="13827" max="13827" width="12.7109375" style="189" customWidth="1"/>
    <col min="13828" max="13828" width="12.140625" style="189" customWidth="1"/>
    <col min="13829" max="13829" width="8" style="189" customWidth="1"/>
    <col min="13830" max="13830" width="11.140625" style="189" bestFit="1" customWidth="1"/>
    <col min="13831" max="13831" width="9.140625" style="189"/>
    <col min="13832" max="13832" width="12.85546875" style="189" customWidth="1"/>
    <col min="13833" max="13833" width="9.28515625" style="189" bestFit="1" customWidth="1"/>
    <col min="13834" max="13834" width="21.140625" style="189" customWidth="1"/>
    <col min="13835" max="14080" width="9.140625" style="189"/>
    <col min="14081" max="14081" width="13.7109375" style="189" customWidth="1"/>
    <col min="14082" max="14082" width="59" style="189" customWidth="1"/>
    <col min="14083" max="14083" width="12.7109375" style="189" customWidth="1"/>
    <col min="14084" max="14084" width="12.140625" style="189" customWidth="1"/>
    <col min="14085" max="14085" width="8" style="189" customWidth="1"/>
    <col min="14086" max="14086" width="11.140625" style="189" bestFit="1" customWidth="1"/>
    <col min="14087" max="14087" width="9.140625" style="189"/>
    <col min="14088" max="14088" width="12.85546875" style="189" customWidth="1"/>
    <col min="14089" max="14089" width="9.28515625" style="189" bestFit="1" customWidth="1"/>
    <col min="14090" max="14090" width="21.140625" style="189" customWidth="1"/>
    <col min="14091" max="14336" width="9.140625" style="189"/>
    <col min="14337" max="14337" width="13.7109375" style="189" customWidth="1"/>
    <col min="14338" max="14338" width="59" style="189" customWidth="1"/>
    <col min="14339" max="14339" width="12.7109375" style="189" customWidth="1"/>
    <col min="14340" max="14340" width="12.140625" style="189" customWidth="1"/>
    <col min="14341" max="14341" width="8" style="189" customWidth="1"/>
    <col min="14342" max="14342" width="11.140625" style="189" bestFit="1" customWidth="1"/>
    <col min="14343" max="14343" width="9.140625" style="189"/>
    <col min="14344" max="14344" width="12.85546875" style="189" customWidth="1"/>
    <col min="14345" max="14345" width="9.28515625" style="189" bestFit="1" customWidth="1"/>
    <col min="14346" max="14346" width="21.140625" style="189" customWidth="1"/>
    <col min="14347" max="14592" width="9.140625" style="189"/>
    <col min="14593" max="14593" width="13.7109375" style="189" customWidth="1"/>
    <col min="14594" max="14594" width="59" style="189" customWidth="1"/>
    <col min="14595" max="14595" width="12.7109375" style="189" customWidth="1"/>
    <col min="14596" max="14596" width="12.140625" style="189" customWidth="1"/>
    <col min="14597" max="14597" width="8" style="189" customWidth="1"/>
    <col min="14598" max="14598" width="11.140625" style="189" bestFit="1" customWidth="1"/>
    <col min="14599" max="14599" width="9.140625" style="189"/>
    <col min="14600" max="14600" width="12.85546875" style="189" customWidth="1"/>
    <col min="14601" max="14601" width="9.28515625" style="189" bestFit="1" customWidth="1"/>
    <col min="14602" max="14602" width="21.140625" style="189" customWidth="1"/>
    <col min="14603" max="14848" width="9.140625" style="189"/>
    <col min="14849" max="14849" width="13.7109375" style="189" customWidth="1"/>
    <col min="14850" max="14850" width="59" style="189" customWidth="1"/>
    <col min="14851" max="14851" width="12.7109375" style="189" customWidth="1"/>
    <col min="14852" max="14852" width="12.140625" style="189" customWidth="1"/>
    <col min="14853" max="14853" width="8" style="189" customWidth="1"/>
    <col min="14854" max="14854" width="11.140625" style="189" bestFit="1" customWidth="1"/>
    <col min="14855" max="14855" width="9.140625" style="189"/>
    <col min="14856" max="14856" width="12.85546875" style="189" customWidth="1"/>
    <col min="14857" max="14857" width="9.28515625" style="189" bestFit="1" customWidth="1"/>
    <col min="14858" max="14858" width="21.140625" style="189" customWidth="1"/>
    <col min="14859" max="15104" width="9.140625" style="189"/>
    <col min="15105" max="15105" width="13.7109375" style="189" customWidth="1"/>
    <col min="15106" max="15106" width="59" style="189" customWidth="1"/>
    <col min="15107" max="15107" width="12.7109375" style="189" customWidth="1"/>
    <col min="15108" max="15108" width="12.140625" style="189" customWidth="1"/>
    <col min="15109" max="15109" width="8" style="189" customWidth="1"/>
    <col min="15110" max="15110" width="11.140625" style="189" bestFit="1" customWidth="1"/>
    <col min="15111" max="15111" width="9.140625" style="189"/>
    <col min="15112" max="15112" width="12.85546875" style="189" customWidth="1"/>
    <col min="15113" max="15113" width="9.28515625" style="189" bestFit="1" customWidth="1"/>
    <col min="15114" max="15114" width="21.140625" style="189" customWidth="1"/>
    <col min="15115" max="15360" width="9.140625" style="189"/>
    <col min="15361" max="15361" width="13.7109375" style="189" customWidth="1"/>
    <col min="15362" max="15362" width="59" style="189" customWidth="1"/>
    <col min="15363" max="15363" width="12.7109375" style="189" customWidth="1"/>
    <col min="15364" max="15364" width="12.140625" style="189" customWidth="1"/>
    <col min="15365" max="15365" width="8" style="189" customWidth="1"/>
    <col min="15366" max="15366" width="11.140625" style="189" bestFit="1" customWidth="1"/>
    <col min="15367" max="15367" width="9.140625" style="189"/>
    <col min="15368" max="15368" width="12.85546875" style="189" customWidth="1"/>
    <col min="15369" max="15369" width="9.28515625" style="189" bestFit="1" customWidth="1"/>
    <col min="15370" max="15370" width="21.140625" style="189" customWidth="1"/>
    <col min="15371" max="15616" width="9.140625" style="189"/>
    <col min="15617" max="15617" width="13.7109375" style="189" customWidth="1"/>
    <col min="15618" max="15618" width="59" style="189" customWidth="1"/>
    <col min="15619" max="15619" width="12.7109375" style="189" customWidth="1"/>
    <col min="15620" max="15620" width="12.140625" style="189" customWidth="1"/>
    <col min="15621" max="15621" width="8" style="189" customWidth="1"/>
    <col min="15622" max="15622" width="11.140625" style="189" bestFit="1" customWidth="1"/>
    <col min="15623" max="15623" width="9.140625" style="189"/>
    <col min="15624" max="15624" width="12.85546875" style="189" customWidth="1"/>
    <col min="15625" max="15625" width="9.28515625" style="189" bestFit="1" customWidth="1"/>
    <col min="15626" max="15626" width="21.140625" style="189" customWidth="1"/>
    <col min="15627" max="15872" width="9.140625" style="189"/>
    <col min="15873" max="15873" width="13.7109375" style="189" customWidth="1"/>
    <col min="15874" max="15874" width="59" style="189" customWidth="1"/>
    <col min="15875" max="15875" width="12.7109375" style="189" customWidth="1"/>
    <col min="15876" max="15876" width="12.140625" style="189" customWidth="1"/>
    <col min="15877" max="15877" width="8" style="189" customWidth="1"/>
    <col min="15878" max="15878" width="11.140625" style="189" bestFit="1" customWidth="1"/>
    <col min="15879" max="15879" width="9.140625" style="189"/>
    <col min="15880" max="15880" width="12.85546875" style="189" customWidth="1"/>
    <col min="15881" max="15881" width="9.28515625" style="189" bestFit="1" customWidth="1"/>
    <col min="15882" max="15882" width="21.140625" style="189" customWidth="1"/>
    <col min="15883" max="16128" width="9.140625" style="189"/>
    <col min="16129" max="16129" width="13.7109375" style="189" customWidth="1"/>
    <col min="16130" max="16130" width="59" style="189" customWidth="1"/>
    <col min="16131" max="16131" width="12.7109375" style="189" customWidth="1"/>
    <col min="16132" max="16132" width="12.140625" style="189" customWidth="1"/>
    <col min="16133" max="16133" width="8" style="189" customWidth="1"/>
    <col min="16134" max="16134" width="11.140625" style="189" bestFit="1" customWidth="1"/>
    <col min="16135" max="16135" width="9.140625" style="189"/>
    <col min="16136" max="16136" width="12.85546875" style="189" customWidth="1"/>
    <col min="16137" max="16137" width="9.28515625" style="189" bestFit="1" customWidth="1"/>
    <col min="16138" max="16138" width="21.140625" style="189" customWidth="1"/>
    <col min="16139" max="16384" width="9.140625" style="189"/>
  </cols>
  <sheetData>
    <row r="1" spans="1:10" ht="23.25" customHeight="1" x14ac:dyDescent="0.25">
      <c r="A1" s="188"/>
      <c r="B1" s="707" t="s">
        <v>33</v>
      </c>
      <c r="C1" s="708"/>
      <c r="D1" s="708"/>
      <c r="E1" s="708"/>
      <c r="F1" s="708"/>
      <c r="G1" s="708"/>
      <c r="H1" s="708"/>
      <c r="I1" s="708"/>
      <c r="J1" s="709"/>
    </row>
    <row r="2" spans="1:10" ht="23.25" customHeight="1" x14ac:dyDescent="0.25">
      <c r="A2" s="710"/>
      <c r="B2" s="711"/>
      <c r="C2" s="711"/>
      <c r="D2" s="711"/>
      <c r="E2" s="711"/>
      <c r="F2" s="711"/>
      <c r="G2" s="711"/>
      <c r="H2" s="711"/>
      <c r="I2" s="711"/>
      <c r="J2" s="712"/>
    </row>
    <row r="3" spans="1:10" ht="14.25" customHeight="1" x14ac:dyDescent="0.25">
      <c r="B3" s="190" t="s">
        <v>184</v>
      </c>
      <c r="C3" s="191"/>
      <c r="D3" s="202"/>
      <c r="E3" s="192"/>
      <c r="F3" s="191"/>
      <c r="G3" s="192"/>
      <c r="H3" s="202"/>
      <c r="I3" s="191"/>
      <c r="J3" s="209"/>
    </row>
    <row r="4" spans="1:10" ht="14.25" customHeight="1" x14ac:dyDescent="0.25">
      <c r="A4" s="703" t="s">
        <v>145</v>
      </c>
      <c r="B4" s="703" t="s">
        <v>146</v>
      </c>
      <c r="C4" s="703" t="s">
        <v>147</v>
      </c>
      <c r="D4" s="704" t="s">
        <v>84</v>
      </c>
      <c r="E4" s="703" t="s">
        <v>148</v>
      </c>
      <c r="F4" s="706" t="s">
        <v>149</v>
      </c>
      <c r="G4" s="706"/>
      <c r="H4" s="704" t="s">
        <v>181</v>
      </c>
      <c r="I4" s="703" t="s">
        <v>151</v>
      </c>
      <c r="J4" s="704" t="s">
        <v>152</v>
      </c>
    </row>
    <row r="5" spans="1:10" ht="18" customHeight="1" x14ac:dyDescent="0.25">
      <c r="A5" s="703"/>
      <c r="B5" s="703"/>
      <c r="C5" s="703"/>
      <c r="D5" s="704"/>
      <c r="E5" s="703"/>
      <c r="F5" s="309" t="s">
        <v>153</v>
      </c>
      <c r="G5" s="309" t="s">
        <v>154</v>
      </c>
      <c r="H5" s="704"/>
      <c r="I5" s="703"/>
      <c r="J5" s="704"/>
    </row>
    <row r="6" spans="1:10" ht="18" customHeight="1" x14ac:dyDescent="0.25">
      <c r="A6" s="311"/>
      <c r="B6" s="311"/>
      <c r="C6" s="311"/>
      <c r="D6" s="310"/>
      <c r="E6" s="311"/>
      <c r="F6" s="309"/>
      <c r="G6" s="309"/>
      <c r="H6" s="310"/>
      <c r="I6" s="311"/>
      <c r="J6" s="310"/>
    </row>
    <row r="7" spans="1:10" ht="14.25" customHeight="1" x14ac:dyDescent="0.25">
      <c r="A7" s="309">
        <v>83661</v>
      </c>
      <c r="B7" s="50" t="s">
        <v>186</v>
      </c>
      <c r="C7" s="50" t="s">
        <v>157</v>
      </c>
      <c r="D7" s="203">
        <v>11970.428571428571</v>
      </c>
      <c r="E7" s="309" t="s">
        <v>26</v>
      </c>
      <c r="F7" s="187">
        <v>0.61499999999999999</v>
      </c>
      <c r="G7" s="309" t="s">
        <v>308</v>
      </c>
      <c r="H7" s="201">
        <v>7361.8135714285709</v>
      </c>
      <c r="I7" s="309">
        <v>45.5</v>
      </c>
      <c r="J7" s="203">
        <v>334962.51</v>
      </c>
    </row>
    <row r="8" spans="1:10" ht="14.25" customHeight="1" x14ac:dyDescent="0.25">
      <c r="A8" s="212"/>
      <c r="B8" s="200" t="s">
        <v>119</v>
      </c>
      <c r="C8" s="50"/>
      <c r="D8" s="203"/>
      <c r="E8" s="309"/>
      <c r="F8" s="50"/>
      <c r="G8" s="309"/>
      <c r="H8" s="203"/>
      <c r="I8" s="50"/>
      <c r="J8" s="210">
        <v>334962.51</v>
      </c>
    </row>
    <row r="12" spans="1:10" ht="14.25" customHeight="1" x14ac:dyDescent="0.25">
      <c r="A12" s="188"/>
      <c r="B12" s="707" t="s">
        <v>161</v>
      </c>
      <c r="C12" s="708"/>
      <c r="D12" s="708"/>
      <c r="E12" s="708"/>
      <c r="F12" s="708"/>
      <c r="G12" s="708"/>
      <c r="H12" s="708"/>
      <c r="I12" s="708"/>
      <c r="J12" s="709"/>
    </row>
    <row r="13" spans="1:10" ht="14.25" customHeight="1" x14ac:dyDescent="0.25">
      <c r="A13" s="710"/>
      <c r="B13" s="711"/>
      <c r="C13" s="711"/>
      <c r="D13" s="711"/>
      <c r="E13" s="711"/>
      <c r="F13" s="711"/>
      <c r="G13" s="711"/>
      <c r="H13" s="711"/>
      <c r="I13" s="711"/>
      <c r="J13" s="712"/>
    </row>
    <row r="14" spans="1:10" ht="14.25" customHeight="1" x14ac:dyDescent="0.25">
      <c r="B14" s="193" t="s">
        <v>179</v>
      </c>
      <c r="C14" s="194"/>
      <c r="D14" s="204"/>
      <c r="E14" s="195"/>
      <c r="F14" s="194"/>
      <c r="G14" s="195"/>
      <c r="H14" s="208"/>
      <c r="I14" s="50"/>
      <c r="J14" s="203"/>
    </row>
    <row r="15" spans="1:10" ht="14.25" customHeight="1" x14ac:dyDescent="0.25">
      <c r="A15" s="703" t="s">
        <v>145</v>
      </c>
      <c r="B15" s="703" t="s">
        <v>146</v>
      </c>
      <c r="C15" s="703" t="s">
        <v>147</v>
      </c>
      <c r="D15" s="704" t="s">
        <v>84</v>
      </c>
      <c r="E15" s="703" t="s">
        <v>148</v>
      </c>
      <c r="F15" s="706" t="s">
        <v>149</v>
      </c>
      <c r="G15" s="706"/>
      <c r="H15" s="702" t="s">
        <v>150</v>
      </c>
      <c r="I15" s="703" t="s">
        <v>151</v>
      </c>
      <c r="J15" s="704" t="s">
        <v>156</v>
      </c>
    </row>
    <row r="16" spans="1:10" ht="14.25" customHeight="1" x14ac:dyDescent="0.25">
      <c r="A16" s="703"/>
      <c r="B16" s="703"/>
      <c r="C16" s="703"/>
      <c r="D16" s="704"/>
      <c r="E16" s="703"/>
      <c r="F16" s="309" t="s">
        <v>153</v>
      </c>
      <c r="G16" s="309" t="s">
        <v>154</v>
      </c>
      <c r="H16" s="702"/>
      <c r="I16" s="703"/>
      <c r="J16" s="704"/>
    </row>
    <row r="17" spans="1:10" ht="14.25" customHeight="1" x14ac:dyDescent="0.25">
      <c r="A17" s="309">
        <v>96002</v>
      </c>
      <c r="B17" s="48" t="s">
        <v>18</v>
      </c>
      <c r="C17" s="309" t="s">
        <v>162</v>
      </c>
      <c r="D17" s="201">
        <v>620</v>
      </c>
      <c r="E17" s="309" t="s">
        <v>132</v>
      </c>
      <c r="F17" s="309">
        <v>2.4</v>
      </c>
      <c r="G17" s="309" t="s">
        <v>309</v>
      </c>
      <c r="H17" s="201">
        <v>1488</v>
      </c>
      <c r="I17" s="309">
        <v>20</v>
      </c>
      <c r="J17" s="203">
        <v>29760</v>
      </c>
    </row>
    <row r="18" spans="1:10" ht="25.5" x14ac:dyDescent="0.25">
      <c r="A18" s="309">
        <v>97636</v>
      </c>
      <c r="B18" s="48" t="s">
        <v>144</v>
      </c>
      <c r="C18" s="309" t="s">
        <v>162</v>
      </c>
      <c r="D18" s="201">
        <v>620</v>
      </c>
      <c r="E18" s="309" t="s">
        <v>132</v>
      </c>
      <c r="F18" s="309">
        <v>2.4</v>
      </c>
      <c r="G18" s="309" t="s">
        <v>309</v>
      </c>
      <c r="H18" s="201">
        <v>1488</v>
      </c>
      <c r="I18" s="309">
        <v>20</v>
      </c>
      <c r="J18" s="203">
        <v>29760</v>
      </c>
    </row>
    <row r="19" spans="1:10" ht="14.25" customHeight="1" x14ac:dyDescent="0.25">
      <c r="A19" s="309" t="s">
        <v>119</v>
      </c>
      <c r="B19" s="50"/>
      <c r="C19" s="50"/>
      <c r="D19" s="203"/>
      <c r="E19" s="309"/>
      <c r="F19" s="50"/>
      <c r="G19" s="309"/>
      <c r="H19" s="203"/>
      <c r="I19" s="50"/>
      <c r="J19" s="210">
        <v>59520</v>
      </c>
    </row>
    <row r="23" spans="1:10" ht="14.25" customHeight="1" x14ac:dyDescent="0.25">
      <c r="A23" s="188"/>
      <c r="B23" s="707" t="s">
        <v>20</v>
      </c>
      <c r="C23" s="708"/>
      <c r="D23" s="708"/>
      <c r="E23" s="708"/>
      <c r="F23" s="708"/>
      <c r="G23" s="708"/>
      <c r="H23" s="708"/>
      <c r="I23" s="708"/>
      <c r="J23" s="709"/>
    </row>
    <row r="24" spans="1:10" ht="14.25" customHeight="1" x14ac:dyDescent="0.25">
      <c r="A24" s="710"/>
      <c r="B24" s="711"/>
      <c r="C24" s="711"/>
      <c r="D24" s="711"/>
      <c r="E24" s="711"/>
      <c r="F24" s="711"/>
      <c r="G24" s="711"/>
      <c r="H24" s="711"/>
      <c r="I24" s="711"/>
      <c r="J24" s="712"/>
    </row>
    <row r="25" spans="1:10" ht="14.25" customHeight="1" x14ac:dyDescent="0.25">
      <c r="B25" s="312" t="s">
        <v>160</v>
      </c>
      <c r="C25" s="312"/>
      <c r="D25" s="205"/>
      <c r="E25" s="196"/>
      <c r="F25" s="312"/>
      <c r="G25" s="196"/>
      <c r="H25" s="205"/>
      <c r="I25" s="50"/>
      <c r="J25" s="203"/>
    </row>
    <row r="26" spans="1:10" ht="14.25" customHeight="1" x14ac:dyDescent="0.25">
      <c r="A26" s="703" t="s">
        <v>145</v>
      </c>
      <c r="B26" s="703" t="s">
        <v>146</v>
      </c>
      <c r="C26" s="703" t="s">
        <v>147</v>
      </c>
      <c r="D26" s="704" t="s">
        <v>84</v>
      </c>
      <c r="E26" s="703" t="s">
        <v>148</v>
      </c>
      <c r="F26" s="706" t="s">
        <v>149</v>
      </c>
      <c r="G26" s="706"/>
      <c r="H26" s="702" t="s">
        <v>150</v>
      </c>
      <c r="I26" s="703" t="s">
        <v>151</v>
      </c>
      <c r="J26" s="704" t="s">
        <v>156</v>
      </c>
    </row>
    <row r="27" spans="1:10" ht="14.25" customHeight="1" x14ac:dyDescent="0.25">
      <c r="A27" s="703"/>
      <c r="B27" s="703"/>
      <c r="C27" s="703"/>
      <c r="D27" s="704"/>
      <c r="E27" s="703"/>
      <c r="F27" s="309" t="s">
        <v>153</v>
      </c>
      <c r="G27" s="309" t="s">
        <v>154</v>
      </c>
      <c r="H27" s="702"/>
      <c r="I27" s="703"/>
      <c r="J27" s="704"/>
    </row>
    <row r="28" spans="1:10" ht="40.5" customHeight="1" x14ac:dyDescent="0.25">
      <c r="A28" s="50" t="s">
        <v>187</v>
      </c>
      <c r="B28" s="49" t="s">
        <v>28</v>
      </c>
      <c r="C28" s="309" t="s">
        <v>155</v>
      </c>
      <c r="D28" s="201">
        <v>7535.8933333333334</v>
      </c>
      <c r="E28" s="309" t="s">
        <v>132</v>
      </c>
      <c r="F28" s="309">
        <v>1.72</v>
      </c>
      <c r="G28" s="309" t="s">
        <v>309</v>
      </c>
      <c r="H28" s="201">
        <v>12961.736533333333</v>
      </c>
      <c r="I28" s="309">
        <v>20</v>
      </c>
      <c r="J28" s="203">
        <v>259234.73</v>
      </c>
    </row>
    <row r="29" spans="1:10" ht="14.25" customHeight="1" x14ac:dyDescent="0.25">
      <c r="A29" s="309" t="s">
        <v>119</v>
      </c>
      <c r="B29" s="50"/>
      <c r="C29" s="50"/>
      <c r="D29" s="203"/>
      <c r="E29" s="309"/>
      <c r="F29" s="50"/>
      <c r="G29" s="309"/>
      <c r="H29" s="203"/>
      <c r="I29" s="50"/>
      <c r="J29" s="210">
        <v>259234.73</v>
      </c>
    </row>
    <row r="32" spans="1:10" ht="14.25" customHeight="1" x14ac:dyDescent="0.25">
      <c r="A32" s="188"/>
      <c r="B32" s="707" t="s">
        <v>13</v>
      </c>
      <c r="C32" s="708"/>
      <c r="D32" s="708"/>
      <c r="E32" s="708"/>
      <c r="F32" s="708"/>
      <c r="G32" s="708"/>
      <c r="H32" s="708"/>
      <c r="I32" s="708"/>
      <c r="J32" s="709"/>
    </row>
    <row r="33" spans="1:10" ht="14.25" customHeight="1" x14ac:dyDescent="0.25">
      <c r="A33" s="710"/>
      <c r="B33" s="711"/>
      <c r="C33" s="711"/>
      <c r="D33" s="711"/>
      <c r="E33" s="711"/>
      <c r="F33" s="711"/>
      <c r="G33" s="711"/>
      <c r="H33" s="711"/>
      <c r="I33" s="711"/>
      <c r="J33" s="712"/>
    </row>
    <row r="34" spans="1:10" ht="14.25" customHeight="1" x14ac:dyDescent="0.25">
      <c r="A34" s="713" t="s">
        <v>179</v>
      </c>
      <c r="B34" s="713"/>
      <c r="C34" s="713"/>
      <c r="D34" s="713"/>
      <c r="E34" s="713"/>
      <c r="F34" s="713"/>
      <c r="G34" s="713"/>
      <c r="H34" s="713"/>
      <c r="I34" s="50"/>
      <c r="J34" s="203"/>
    </row>
    <row r="35" spans="1:10" ht="14.25" customHeight="1" x14ac:dyDescent="0.25">
      <c r="A35" s="703" t="s">
        <v>145</v>
      </c>
      <c r="B35" s="703" t="s">
        <v>146</v>
      </c>
      <c r="C35" s="703" t="s">
        <v>147</v>
      </c>
      <c r="D35" s="704" t="s">
        <v>84</v>
      </c>
      <c r="E35" s="703" t="s">
        <v>148</v>
      </c>
      <c r="F35" s="706" t="s">
        <v>149</v>
      </c>
      <c r="G35" s="706"/>
      <c r="H35" s="702" t="s">
        <v>150</v>
      </c>
      <c r="I35" s="703" t="s">
        <v>151</v>
      </c>
      <c r="J35" s="704" t="s">
        <v>156</v>
      </c>
    </row>
    <row r="36" spans="1:10" ht="14.25" customHeight="1" x14ac:dyDescent="0.25">
      <c r="A36" s="703"/>
      <c r="B36" s="703"/>
      <c r="C36" s="703"/>
      <c r="D36" s="704"/>
      <c r="E36" s="703"/>
      <c r="F36" s="309" t="s">
        <v>153</v>
      </c>
      <c r="G36" s="309" t="s">
        <v>154</v>
      </c>
      <c r="H36" s="702"/>
      <c r="I36" s="703"/>
      <c r="J36" s="704"/>
    </row>
    <row r="37" spans="1:10" ht="51" x14ac:dyDescent="0.25">
      <c r="A37" s="309">
        <v>95995</v>
      </c>
      <c r="B37" s="48" t="s">
        <v>168</v>
      </c>
      <c r="C37" s="309" t="s">
        <v>162</v>
      </c>
      <c r="D37" s="201">
        <v>13965.5</v>
      </c>
      <c r="E37" s="309" t="s">
        <v>132</v>
      </c>
      <c r="F37" s="309">
        <v>2.4</v>
      </c>
      <c r="G37" s="309" t="s">
        <v>309</v>
      </c>
      <c r="H37" s="201">
        <v>33517.199999999997</v>
      </c>
      <c r="I37" s="309">
        <v>20</v>
      </c>
      <c r="J37" s="203">
        <v>670344</v>
      </c>
    </row>
    <row r="38" spans="1:10" ht="14.25" customHeight="1" x14ac:dyDescent="0.25">
      <c r="A38" s="309" t="s">
        <v>119</v>
      </c>
      <c r="B38" s="50"/>
      <c r="C38" s="50"/>
      <c r="D38" s="203"/>
      <c r="E38" s="309"/>
      <c r="F38" s="50"/>
      <c r="G38" s="309"/>
      <c r="H38" s="203"/>
      <c r="I38" s="50"/>
      <c r="J38" s="210">
        <v>670344</v>
      </c>
    </row>
    <row r="39" spans="1:10" ht="14.25" customHeight="1" x14ac:dyDescent="0.25">
      <c r="A39" s="198"/>
      <c r="B39" s="199"/>
      <c r="C39" s="199"/>
      <c r="D39" s="207"/>
      <c r="E39" s="198"/>
      <c r="F39" s="199"/>
      <c r="G39" s="198"/>
      <c r="H39" s="207"/>
      <c r="I39" s="199"/>
      <c r="J39" s="211"/>
    </row>
    <row r="40" spans="1:10" ht="14.25" customHeight="1" x14ac:dyDescent="0.25">
      <c r="A40" s="713" t="s">
        <v>184</v>
      </c>
      <c r="B40" s="713"/>
      <c r="C40" s="713"/>
      <c r="D40" s="713"/>
      <c r="E40" s="713"/>
      <c r="F40" s="713"/>
      <c r="G40" s="713"/>
      <c r="H40" s="713"/>
      <c r="I40" s="50"/>
      <c r="J40" s="203"/>
    </row>
    <row r="41" spans="1:10" ht="14.25" customHeight="1" x14ac:dyDescent="0.25">
      <c r="A41" s="703" t="s">
        <v>145</v>
      </c>
      <c r="B41" s="703" t="s">
        <v>146</v>
      </c>
      <c r="C41" s="703" t="s">
        <v>147</v>
      </c>
      <c r="D41" s="704" t="s">
        <v>84</v>
      </c>
      <c r="E41" s="703" t="s">
        <v>148</v>
      </c>
      <c r="F41" s="706" t="s">
        <v>149</v>
      </c>
      <c r="G41" s="706"/>
      <c r="H41" s="702" t="s">
        <v>150</v>
      </c>
      <c r="I41" s="703" t="s">
        <v>151</v>
      </c>
      <c r="J41" s="704" t="s">
        <v>152</v>
      </c>
    </row>
    <row r="42" spans="1:10" ht="14.25" customHeight="1" x14ac:dyDescent="0.25">
      <c r="A42" s="703"/>
      <c r="B42" s="703"/>
      <c r="C42" s="703"/>
      <c r="D42" s="704"/>
      <c r="E42" s="703"/>
      <c r="F42" s="309" t="s">
        <v>153</v>
      </c>
      <c r="G42" s="309" t="s">
        <v>154</v>
      </c>
      <c r="H42" s="702"/>
      <c r="I42" s="703"/>
      <c r="J42" s="704"/>
    </row>
    <row r="43" spans="1:10" ht="51" x14ac:dyDescent="0.25">
      <c r="A43" s="309">
        <v>95995</v>
      </c>
      <c r="B43" s="48" t="s">
        <v>168</v>
      </c>
      <c r="C43" s="309" t="s">
        <v>182</v>
      </c>
      <c r="D43" s="201">
        <v>13965.5</v>
      </c>
      <c r="E43" s="309" t="s">
        <v>132</v>
      </c>
      <c r="F43" s="309">
        <v>0.24149999999999999</v>
      </c>
      <c r="G43" s="309" t="s">
        <v>310</v>
      </c>
      <c r="H43" s="201">
        <v>3372.6682499999997</v>
      </c>
      <c r="I43" s="309">
        <v>40</v>
      </c>
      <c r="J43" s="203">
        <v>134906.73000000001</v>
      </c>
    </row>
    <row r="44" spans="1:10" ht="51" x14ac:dyDescent="0.25">
      <c r="A44" s="309">
        <v>95995</v>
      </c>
      <c r="B44" s="48" t="s">
        <v>168</v>
      </c>
      <c r="C44" s="309" t="s">
        <v>183</v>
      </c>
      <c r="D44" s="201">
        <v>13965.5</v>
      </c>
      <c r="E44" s="309" t="s">
        <v>132</v>
      </c>
      <c r="F44" s="309">
        <v>0.67049999999999998</v>
      </c>
      <c r="G44" s="309" t="s">
        <v>310</v>
      </c>
      <c r="H44" s="201">
        <v>9363.8677499999994</v>
      </c>
      <c r="I44" s="309">
        <v>56.5</v>
      </c>
      <c r="J44" s="203">
        <v>529058.52</v>
      </c>
    </row>
    <row r="45" spans="1:10" ht="14.25" customHeight="1" x14ac:dyDescent="0.25">
      <c r="A45" s="309" t="s">
        <v>119</v>
      </c>
      <c r="B45" s="50"/>
      <c r="C45" s="50"/>
      <c r="D45" s="203"/>
      <c r="E45" s="309"/>
      <c r="F45" s="50"/>
      <c r="G45" s="309"/>
      <c r="H45" s="203"/>
      <c r="I45" s="50"/>
      <c r="J45" s="210">
        <v>663965.25</v>
      </c>
    </row>
    <row r="46" spans="1:10" ht="14.25" customHeight="1" x14ac:dyDescent="0.25">
      <c r="A46" s="198"/>
      <c r="B46" s="199"/>
      <c r="C46" s="199"/>
      <c r="D46" s="207"/>
      <c r="E46" s="198"/>
      <c r="F46" s="199"/>
      <c r="G46" s="198"/>
      <c r="H46" s="207"/>
      <c r="I46" s="199"/>
      <c r="J46" s="211"/>
    </row>
    <row r="47" spans="1:10" ht="14.25" customHeight="1" x14ac:dyDescent="0.25">
      <c r="A47" s="198"/>
      <c r="B47" s="199"/>
      <c r="C47" s="199"/>
      <c r="D47" s="207"/>
      <c r="E47" s="198"/>
      <c r="F47" s="199"/>
      <c r="G47" s="198"/>
      <c r="H47" s="207"/>
      <c r="I47" s="199"/>
      <c r="J47" s="211"/>
    </row>
    <row r="48" spans="1:10" ht="14.25" customHeight="1" x14ac:dyDescent="0.25">
      <c r="A48" s="188"/>
      <c r="B48" s="707" t="s">
        <v>15</v>
      </c>
      <c r="C48" s="708"/>
      <c r="D48" s="708"/>
      <c r="E48" s="708"/>
      <c r="F48" s="708"/>
      <c r="G48" s="708"/>
      <c r="H48" s="708"/>
      <c r="I48" s="708"/>
      <c r="J48" s="709"/>
    </row>
    <row r="49" spans="1:10" ht="14.25" customHeight="1" x14ac:dyDescent="0.25">
      <c r="A49" s="710"/>
      <c r="B49" s="711"/>
      <c r="C49" s="711"/>
      <c r="D49" s="711"/>
      <c r="E49" s="711"/>
      <c r="F49" s="711"/>
      <c r="G49" s="711"/>
      <c r="H49" s="711"/>
      <c r="I49" s="711"/>
      <c r="J49" s="712"/>
    </row>
    <row r="50" spans="1:10" ht="14.25" customHeight="1" x14ac:dyDescent="0.25">
      <c r="A50" s="713" t="s">
        <v>179</v>
      </c>
      <c r="B50" s="713"/>
      <c r="C50" s="713"/>
      <c r="D50" s="713"/>
      <c r="E50" s="713"/>
      <c r="F50" s="713"/>
      <c r="G50" s="713"/>
      <c r="H50" s="713"/>
      <c r="I50" s="50"/>
      <c r="J50" s="203"/>
    </row>
    <row r="51" spans="1:10" ht="14.25" customHeight="1" x14ac:dyDescent="0.25">
      <c r="A51" s="703" t="s">
        <v>145</v>
      </c>
      <c r="B51" s="703" t="s">
        <v>146</v>
      </c>
      <c r="C51" s="703" t="s">
        <v>147</v>
      </c>
      <c r="D51" s="704" t="s">
        <v>84</v>
      </c>
      <c r="E51" s="703" t="s">
        <v>148</v>
      </c>
      <c r="F51" s="706" t="s">
        <v>149</v>
      </c>
      <c r="G51" s="706"/>
      <c r="H51" s="702" t="s">
        <v>150</v>
      </c>
      <c r="I51" s="703" t="s">
        <v>151</v>
      </c>
      <c r="J51" s="704" t="s">
        <v>152</v>
      </c>
    </row>
    <row r="52" spans="1:10" ht="14.25" customHeight="1" x14ac:dyDescent="0.25">
      <c r="A52" s="703"/>
      <c r="B52" s="703"/>
      <c r="C52" s="703"/>
      <c r="D52" s="704"/>
      <c r="E52" s="703"/>
      <c r="F52" s="309" t="s">
        <v>153</v>
      </c>
      <c r="G52" s="309" t="s">
        <v>154</v>
      </c>
      <c r="H52" s="702"/>
      <c r="I52" s="703"/>
      <c r="J52" s="704"/>
    </row>
    <row r="53" spans="1:10" ht="51" x14ac:dyDescent="0.25">
      <c r="A53" s="309" t="s">
        <v>372</v>
      </c>
      <c r="B53" s="48" t="s">
        <v>313</v>
      </c>
      <c r="C53" s="309" t="s">
        <v>162</v>
      </c>
      <c r="D53" s="201">
        <v>1067.95</v>
      </c>
      <c r="E53" s="309" t="s">
        <v>132</v>
      </c>
      <c r="F53" s="309">
        <v>2.4</v>
      </c>
      <c r="G53" s="309" t="s">
        <v>309</v>
      </c>
      <c r="H53" s="201">
        <v>2563.08</v>
      </c>
      <c r="I53" s="309">
        <v>20</v>
      </c>
      <c r="J53" s="203">
        <v>51261.599999999999</v>
      </c>
    </row>
    <row r="54" spans="1:10" ht="14.25" customHeight="1" x14ac:dyDescent="0.25">
      <c r="A54" s="309" t="s">
        <v>119</v>
      </c>
      <c r="B54" s="50"/>
      <c r="C54" s="50"/>
      <c r="D54" s="203"/>
      <c r="E54" s="309"/>
      <c r="F54" s="50"/>
      <c r="G54" s="309"/>
      <c r="H54" s="203"/>
      <c r="I54" s="50"/>
      <c r="J54" s="210">
        <v>51261.599999999999</v>
      </c>
    </row>
    <row r="55" spans="1:10" ht="14.25" customHeight="1" x14ac:dyDescent="0.25">
      <c r="A55" s="198"/>
      <c r="B55" s="199"/>
      <c r="C55" s="199"/>
      <c r="D55" s="207"/>
      <c r="E55" s="198"/>
      <c r="F55" s="199"/>
      <c r="G55" s="198"/>
      <c r="H55" s="207"/>
      <c r="I55" s="199"/>
      <c r="J55" s="211"/>
    </row>
    <row r="56" spans="1:10" ht="14.25" customHeight="1" x14ac:dyDescent="0.25">
      <c r="A56" s="713" t="s">
        <v>184</v>
      </c>
      <c r="B56" s="713"/>
      <c r="C56" s="713"/>
      <c r="D56" s="713"/>
      <c r="E56" s="713"/>
      <c r="F56" s="713"/>
      <c r="G56" s="713"/>
      <c r="H56" s="713"/>
      <c r="I56" s="50"/>
      <c r="J56" s="203"/>
    </row>
    <row r="57" spans="1:10" ht="14.25" customHeight="1" x14ac:dyDescent="0.25">
      <c r="A57" s="703" t="s">
        <v>145</v>
      </c>
      <c r="B57" s="703" t="s">
        <v>146</v>
      </c>
      <c r="C57" s="703" t="s">
        <v>147</v>
      </c>
      <c r="D57" s="704" t="s">
        <v>84</v>
      </c>
      <c r="E57" s="703" t="s">
        <v>148</v>
      </c>
      <c r="F57" s="706" t="s">
        <v>149</v>
      </c>
      <c r="G57" s="706"/>
      <c r="H57" s="702" t="s">
        <v>150</v>
      </c>
      <c r="I57" s="703" t="s">
        <v>151</v>
      </c>
      <c r="J57" s="704" t="s">
        <v>152</v>
      </c>
    </row>
    <row r="58" spans="1:10" ht="14.25" customHeight="1" x14ac:dyDescent="0.25">
      <c r="A58" s="703"/>
      <c r="B58" s="703"/>
      <c r="C58" s="703"/>
      <c r="D58" s="704"/>
      <c r="E58" s="703"/>
      <c r="F58" s="309" t="s">
        <v>153</v>
      </c>
      <c r="G58" s="309" t="s">
        <v>154</v>
      </c>
      <c r="H58" s="702"/>
      <c r="I58" s="703"/>
      <c r="J58" s="704"/>
    </row>
    <row r="59" spans="1:10" ht="51" x14ac:dyDescent="0.25">
      <c r="A59" s="309" t="s">
        <v>372</v>
      </c>
      <c r="B59" s="48" t="s">
        <v>313</v>
      </c>
      <c r="C59" s="309" t="s">
        <v>182</v>
      </c>
      <c r="D59" s="201">
        <v>1067.95</v>
      </c>
      <c r="E59" s="309" t="s">
        <v>132</v>
      </c>
      <c r="F59" s="309">
        <v>0.24149999999999999</v>
      </c>
      <c r="G59" s="309" t="s">
        <v>310</v>
      </c>
      <c r="H59" s="201">
        <v>257.90992499999999</v>
      </c>
      <c r="I59" s="309">
        <v>40</v>
      </c>
      <c r="J59" s="203">
        <v>10316.39</v>
      </c>
    </row>
    <row r="60" spans="1:10" ht="51" x14ac:dyDescent="0.25">
      <c r="A60" s="309" t="s">
        <v>372</v>
      </c>
      <c r="B60" s="48" t="s">
        <v>313</v>
      </c>
      <c r="C60" s="309" t="s">
        <v>183</v>
      </c>
      <c r="D60" s="201">
        <v>1067.95</v>
      </c>
      <c r="E60" s="309" t="s">
        <v>132</v>
      </c>
      <c r="F60" s="309">
        <v>0.67049999999999998</v>
      </c>
      <c r="G60" s="309" t="s">
        <v>310</v>
      </c>
      <c r="H60" s="201">
        <v>716.060475</v>
      </c>
      <c r="I60" s="309">
        <v>56.5</v>
      </c>
      <c r="J60" s="203">
        <v>40457.410000000003</v>
      </c>
    </row>
    <row r="61" spans="1:10" ht="14.25" customHeight="1" x14ac:dyDescent="0.25">
      <c r="A61" s="309" t="s">
        <v>119</v>
      </c>
      <c r="B61" s="50"/>
      <c r="C61" s="50"/>
      <c r="D61" s="203"/>
      <c r="E61" s="309"/>
      <c r="F61" s="50"/>
      <c r="G61" s="309"/>
      <c r="H61" s="203"/>
      <c r="I61" s="50"/>
      <c r="J61" s="210">
        <v>50773.8</v>
      </c>
    </row>
    <row r="62" spans="1:10" ht="14.25" customHeight="1" x14ac:dyDescent="0.25">
      <c r="A62" s="198"/>
      <c r="B62" s="199"/>
      <c r="C62" s="199"/>
      <c r="D62" s="207"/>
      <c r="E62" s="198"/>
      <c r="F62" s="199"/>
      <c r="G62" s="198"/>
      <c r="H62" s="207"/>
      <c r="I62" s="199"/>
      <c r="J62" s="211"/>
    </row>
    <row r="63" spans="1:10" ht="14.25" customHeight="1" x14ac:dyDescent="0.25">
      <c r="A63" s="198"/>
      <c r="B63" s="199"/>
      <c r="C63" s="199"/>
      <c r="D63" s="207"/>
      <c r="E63" s="198"/>
      <c r="F63" s="199"/>
      <c r="G63" s="198"/>
      <c r="H63" s="207"/>
      <c r="I63" s="199"/>
      <c r="J63" s="211"/>
    </row>
    <row r="64" spans="1:10" ht="14.25" customHeight="1" x14ac:dyDescent="0.25">
      <c r="A64" s="188"/>
      <c r="B64" s="707" t="s">
        <v>12</v>
      </c>
      <c r="C64" s="708"/>
      <c r="D64" s="708"/>
      <c r="E64" s="708"/>
      <c r="F64" s="708"/>
      <c r="G64" s="708"/>
      <c r="H64" s="708"/>
      <c r="I64" s="708"/>
      <c r="J64" s="709"/>
    </row>
    <row r="65" spans="1:10" ht="14.25" customHeight="1" x14ac:dyDescent="0.25">
      <c r="A65" s="710"/>
      <c r="B65" s="711"/>
      <c r="C65" s="711"/>
      <c r="D65" s="711"/>
      <c r="E65" s="711"/>
      <c r="F65" s="711"/>
      <c r="G65" s="711"/>
      <c r="H65" s="711"/>
      <c r="I65" s="711"/>
      <c r="J65" s="712"/>
    </row>
    <row r="66" spans="1:10" ht="14.25" customHeight="1" x14ac:dyDescent="0.25">
      <c r="A66" s="713" t="s">
        <v>179</v>
      </c>
      <c r="B66" s="713"/>
      <c r="C66" s="713"/>
      <c r="D66" s="713"/>
      <c r="E66" s="713"/>
      <c r="F66" s="713"/>
      <c r="G66" s="713"/>
      <c r="H66" s="713"/>
      <c r="I66" s="50"/>
      <c r="J66" s="203"/>
    </row>
    <row r="67" spans="1:10" ht="14.25" customHeight="1" x14ac:dyDescent="0.25">
      <c r="A67" s="703" t="s">
        <v>145</v>
      </c>
      <c r="B67" s="703" t="s">
        <v>146</v>
      </c>
      <c r="C67" s="703" t="s">
        <v>147</v>
      </c>
      <c r="D67" s="704" t="s">
        <v>84</v>
      </c>
      <c r="E67" s="703" t="s">
        <v>148</v>
      </c>
      <c r="F67" s="706" t="s">
        <v>149</v>
      </c>
      <c r="G67" s="706"/>
      <c r="H67" s="702" t="s">
        <v>150</v>
      </c>
      <c r="I67" s="703" t="s">
        <v>151</v>
      </c>
      <c r="J67" s="704" t="s">
        <v>152</v>
      </c>
    </row>
    <row r="68" spans="1:10" ht="14.25" customHeight="1" x14ac:dyDescent="0.25">
      <c r="A68" s="703"/>
      <c r="B68" s="703"/>
      <c r="C68" s="703"/>
      <c r="D68" s="704"/>
      <c r="E68" s="703"/>
      <c r="F68" s="309" t="s">
        <v>153</v>
      </c>
      <c r="G68" s="309" t="s">
        <v>154</v>
      </c>
      <c r="H68" s="702"/>
      <c r="I68" s="703"/>
      <c r="J68" s="704"/>
    </row>
    <row r="69" spans="1:10" ht="38.25" x14ac:dyDescent="0.25">
      <c r="A69" s="309" t="s">
        <v>369</v>
      </c>
      <c r="B69" s="48" t="s">
        <v>312</v>
      </c>
      <c r="C69" s="309" t="s">
        <v>162</v>
      </c>
      <c r="D69" s="201">
        <v>1396.5500000000002</v>
      </c>
      <c r="E69" s="309" t="s">
        <v>132</v>
      </c>
      <c r="F69" s="309">
        <v>2.4</v>
      </c>
      <c r="G69" s="309" t="s">
        <v>309</v>
      </c>
      <c r="H69" s="201">
        <v>3351.7200000000003</v>
      </c>
      <c r="I69" s="309">
        <v>20</v>
      </c>
      <c r="J69" s="203">
        <v>67034.399999999994</v>
      </c>
    </row>
    <row r="70" spans="1:10" ht="14.25" customHeight="1" x14ac:dyDescent="0.25">
      <c r="A70" s="309" t="s">
        <v>119</v>
      </c>
      <c r="B70" s="50"/>
      <c r="C70" s="50"/>
      <c r="D70" s="203"/>
      <c r="E70" s="309"/>
      <c r="F70" s="50"/>
      <c r="G70" s="309"/>
      <c r="H70" s="203"/>
      <c r="I70" s="50"/>
      <c r="J70" s="210">
        <v>67034.399999999994</v>
      </c>
    </row>
    <row r="72" spans="1:10" ht="14.25" customHeight="1" x14ac:dyDescent="0.25">
      <c r="A72" s="713" t="s">
        <v>184</v>
      </c>
      <c r="B72" s="713"/>
      <c r="C72" s="713"/>
      <c r="D72" s="713"/>
      <c r="E72" s="713"/>
      <c r="F72" s="713"/>
      <c r="G72" s="713"/>
      <c r="H72" s="713"/>
      <c r="I72" s="50"/>
      <c r="J72" s="203"/>
    </row>
    <row r="73" spans="1:10" ht="14.25" customHeight="1" x14ac:dyDescent="0.25">
      <c r="A73" s="703" t="s">
        <v>145</v>
      </c>
      <c r="B73" s="703" t="s">
        <v>146</v>
      </c>
      <c r="C73" s="703" t="s">
        <v>147</v>
      </c>
      <c r="D73" s="704" t="s">
        <v>84</v>
      </c>
      <c r="E73" s="703" t="s">
        <v>148</v>
      </c>
      <c r="F73" s="706" t="s">
        <v>149</v>
      </c>
      <c r="G73" s="706"/>
      <c r="H73" s="702" t="s">
        <v>150</v>
      </c>
      <c r="I73" s="703" t="s">
        <v>151</v>
      </c>
      <c r="J73" s="704" t="s">
        <v>152</v>
      </c>
    </row>
    <row r="74" spans="1:10" ht="14.25" customHeight="1" x14ac:dyDescent="0.25">
      <c r="A74" s="703"/>
      <c r="B74" s="703"/>
      <c r="C74" s="703"/>
      <c r="D74" s="704"/>
      <c r="E74" s="703"/>
      <c r="F74" s="309" t="s">
        <v>153</v>
      </c>
      <c r="G74" s="309" t="s">
        <v>154</v>
      </c>
      <c r="H74" s="702"/>
      <c r="I74" s="703"/>
      <c r="J74" s="704"/>
    </row>
    <row r="75" spans="1:10" ht="38.25" x14ac:dyDescent="0.25">
      <c r="A75" s="309" t="s">
        <v>369</v>
      </c>
      <c r="B75" s="48" t="s">
        <v>312</v>
      </c>
      <c r="C75" s="309" t="s">
        <v>182</v>
      </c>
      <c r="D75" s="201">
        <v>1396.5500000000002</v>
      </c>
      <c r="E75" s="309" t="s">
        <v>132</v>
      </c>
      <c r="F75" s="309">
        <v>0.24149999999999999</v>
      </c>
      <c r="G75" s="309" t="s">
        <v>310</v>
      </c>
      <c r="H75" s="201">
        <v>337.26682500000004</v>
      </c>
      <c r="I75" s="309">
        <v>40</v>
      </c>
      <c r="J75" s="203">
        <v>13490.67</v>
      </c>
    </row>
    <row r="76" spans="1:10" ht="38.25" x14ac:dyDescent="0.25">
      <c r="A76" s="309" t="s">
        <v>369</v>
      </c>
      <c r="B76" s="48" t="s">
        <v>312</v>
      </c>
      <c r="C76" s="309" t="s">
        <v>183</v>
      </c>
      <c r="D76" s="201">
        <v>1396.5500000000002</v>
      </c>
      <c r="E76" s="309" t="s">
        <v>132</v>
      </c>
      <c r="F76" s="309">
        <v>0.67049999999999998</v>
      </c>
      <c r="G76" s="309" t="s">
        <v>310</v>
      </c>
      <c r="H76" s="201">
        <v>936.38677500000006</v>
      </c>
      <c r="I76" s="309">
        <v>56.5</v>
      </c>
      <c r="J76" s="203">
        <v>52905.85</v>
      </c>
    </row>
    <row r="77" spans="1:10" ht="14.25" customHeight="1" x14ac:dyDescent="0.25">
      <c r="A77" s="309" t="s">
        <v>119</v>
      </c>
      <c r="B77" s="50"/>
      <c r="C77" s="50"/>
      <c r="D77" s="203"/>
      <c r="E77" s="309"/>
      <c r="F77" s="50"/>
      <c r="G77" s="309"/>
      <c r="H77" s="203"/>
      <c r="I77" s="50"/>
      <c r="J77" s="210">
        <v>66396.52</v>
      </c>
    </row>
    <row r="82" spans="1:10" ht="14.25" customHeight="1" x14ac:dyDescent="0.25">
      <c r="A82" s="188"/>
      <c r="B82" s="707" t="s">
        <v>275</v>
      </c>
      <c r="C82" s="708"/>
      <c r="D82" s="708"/>
      <c r="E82" s="708"/>
      <c r="F82" s="708"/>
      <c r="G82" s="708"/>
      <c r="H82" s="708"/>
      <c r="I82" s="708"/>
      <c r="J82" s="709"/>
    </row>
    <row r="83" spans="1:10" ht="14.25" customHeight="1" x14ac:dyDescent="0.25">
      <c r="A83" s="710"/>
      <c r="B83" s="711"/>
      <c r="C83" s="711"/>
      <c r="D83" s="711"/>
      <c r="E83" s="711"/>
      <c r="F83" s="711"/>
      <c r="G83" s="711"/>
      <c r="H83" s="711"/>
      <c r="I83" s="711"/>
      <c r="J83" s="712"/>
    </row>
    <row r="84" spans="1:10" ht="14.25" customHeight="1" x14ac:dyDescent="0.25">
      <c r="A84" s="705" t="s">
        <v>179</v>
      </c>
      <c r="B84" s="705"/>
      <c r="C84" s="705"/>
      <c r="D84" s="705"/>
      <c r="E84" s="705"/>
      <c r="F84" s="705"/>
      <c r="G84" s="705"/>
      <c r="H84" s="705"/>
      <c r="I84" s="50"/>
      <c r="J84" s="203"/>
    </row>
    <row r="85" spans="1:10" ht="14.25" customHeight="1" x14ac:dyDescent="0.25">
      <c r="A85" s="703" t="s">
        <v>145</v>
      </c>
      <c r="B85" s="703" t="s">
        <v>146</v>
      </c>
      <c r="C85" s="703" t="s">
        <v>147</v>
      </c>
      <c r="D85" s="704" t="s">
        <v>84</v>
      </c>
      <c r="E85" s="703" t="s">
        <v>148</v>
      </c>
      <c r="F85" s="706" t="s">
        <v>149</v>
      </c>
      <c r="G85" s="706"/>
      <c r="H85" s="702" t="s">
        <v>150</v>
      </c>
      <c r="I85" s="703" t="s">
        <v>151</v>
      </c>
      <c r="J85" s="704" t="s">
        <v>156</v>
      </c>
    </row>
    <row r="86" spans="1:10" ht="14.25" customHeight="1" x14ac:dyDescent="0.25">
      <c r="A86" s="703"/>
      <c r="B86" s="703"/>
      <c r="C86" s="703"/>
      <c r="D86" s="704"/>
      <c r="E86" s="703"/>
      <c r="F86" s="309" t="s">
        <v>153</v>
      </c>
      <c r="G86" s="309" t="s">
        <v>154</v>
      </c>
      <c r="H86" s="702"/>
      <c r="I86" s="703"/>
      <c r="J86" s="704"/>
    </row>
    <row r="87" spans="1:10" ht="38.25" x14ac:dyDescent="0.25">
      <c r="A87" s="309">
        <v>74010</v>
      </c>
      <c r="B87" s="49" t="s">
        <v>245</v>
      </c>
      <c r="C87" s="50" t="s">
        <v>155</v>
      </c>
      <c r="D87" s="201">
        <v>1801.7895957599999</v>
      </c>
      <c r="E87" s="309" t="s">
        <v>132</v>
      </c>
      <c r="F87" s="50">
        <v>1.72</v>
      </c>
      <c r="G87" s="309" t="s">
        <v>309</v>
      </c>
      <c r="H87" s="201">
        <v>3099.0781047071996</v>
      </c>
      <c r="I87" s="50">
        <v>20</v>
      </c>
      <c r="J87" s="203">
        <v>61981.56</v>
      </c>
    </row>
    <row r="88" spans="1:10" ht="25.5" x14ac:dyDescent="0.25">
      <c r="A88" s="309" t="s">
        <v>371</v>
      </c>
      <c r="B88" s="49" t="s">
        <v>241</v>
      </c>
      <c r="C88" s="50" t="s">
        <v>253</v>
      </c>
      <c r="D88" s="201">
        <v>633.30220399999985</v>
      </c>
      <c r="E88" s="309" t="s">
        <v>132</v>
      </c>
      <c r="F88" s="50">
        <v>2.5</v>
      </c>
      <c r="G88" s="309" t="s">
        <v>309</v>
      </c>
      <c r="H88" s="201">
        <v>1583.2555099999995</v>
      </c>
      <c r="I88" s="50">
        <v>20</v>
      </c>
      <c r="J88" s="203">
        <v>31665.11</v>
      </c>
    </row>
    <row r="89" spans="1:10" ht="14.25" customHeight="1" x14ac:dyDescent="0.25">
      <c r="A89" s="309" t="s">
        <v>119</v>
      </c>
      <c r="B89" s="50"/>
      <c r="C89" s="50"/>
      <c r="D89" s="203"/>
      <c r="E89" s="309"/>
      <c r="F89" s="50"/>
      <c r="G89" s="309"/>
      <c r="H89" s="203"/>
      <c r="I89" s="50"/>
      <c r="J89" s="210">
        <v>93646.67</v>
      </c>
    </row>
    <row r="91" spans="1:10" ht="14.25" customHeight="1" x14ac:dyDescent="0.25">
      <c r="A91" s="705" t="s">
        <v>179</v>
      </c>
      <c r="B91" s="705"/>
      <c r="C91" s="705"/>
      <c r="D91" s="705"/>
      <c r="E91" s="705"/>
      <c r="F91" s="705"/>
      <c r="G91" s="705"/>
      <c r="H91" s="705"/>
      <c r="I91" s="50"/>
      <c r="J91" s="203"/>
    </row>
    <row r="92" spans="1:10" ht="14.25" customHeight="1" x14ac:dyDescent="0.25">
      <c r="A92" s="703" t="s">
        <v>145</v>
      </c>
      <c r="B92" s="703" t="s">
        <v>146</v>
      </c>
      <c r="C92" s="703" t="s">
        <v>147</v>
      </c>
      <c r="D92" s="704" t="s">
        <v>84</v>
      </c>
      <c r="E92" s="703" t="s">
        <v>148</v>
      </c>
      <c r="F92" s="706" t="s">
        <v>149</v>
      </c>
      <c r="G92" s="706"/>
      <c r="H92" s="702" t="s">
        <v>150</v>
      </c>
      <c r="I92" s="703" t="s">
        <v>151</v>
      </c>
      <c r="J92" s="704" t="s">
        <v>156</v>
      </c>
    </row>
    <row r="93" spans="1:10" ht="14.25" customHeight="1" x14ac:dyDescent="0.25">
      <c r="A93" s="703"/>
      <c r="B93" s="703"/>
      <c r="C93" s="703"/>
      <c r="D93" s="704"/>
      <c r="E93" s="703"/>
      <c r="F93" s="309" t="s">
        <v>153</v>
      </c>
      <c r="G93" s="309" t="s">
        <v>154</v>
      </c>
      <c r="H93" s="702"/>
      <c r="I93" s="703"/>
      <c r="J93" s="704"/>
    </row>
    <row r="94" spans="1:10" ht="76.5" x14ac:dyDescent="0.25">
      <c r="A94" s="309">
        <v>93381</v>
      </c>
      <c r="B94" s="49" t="s">
        <v>244</v>
      </c>
      <c r="C94" s="50" t="s">
        <v>155</v>
      </c>
      <c r="D94" s="201">
        <v>86.548800000000057</v>
      </c>
      <c r="E94" s="309" t="s">
        <v>132</v>
      </c>
      <c r="F94" s="50">
        <v>1.72</v>
      </c>
      <c r="G94" s="309" t="s">
        <v>309</v>
      </c>
      <c r="H94" s="201">
        <v>148.86393600000011</v>
      </c>
      <c r="I94" s="50">
        <v>20</v>
      </c>
      <c r="J94" s="203">
        <v>2977.27</v>
      </c>
    </row>
    <row r="95" spans="1:10" ht="33.75" customHeight="1" x14ac:dyDescent="0.25">
      <c r="A95" s="309">
        <v>92813</v>
      </c>
      <c r="B95" s="49" t="s">
        <v>241</v>
      </c>
      <c r="C95" s="50" t="s">
        <v>253</v>
      </c>
      <c r="D95" s="201">
        <v>188.18799999999996</v>
      </c>
      <c r="E95" s="309" t="s">
        <v>132</v>
      </c>
      <c r="F95" s="50">
        <v>2.5</v>
      </c>
      <c r="G95" s="309" t="s">
        <v>309</v>
      </c>
      <c r="H95" s="201">
        <v>470.46999999999991</v>
      </c>
      <c r="I95" s="50">
        <v>20</v>
      </c>
      <c r="J95" s="203">
        <v>9409.4</v>
      </c>
    </row>
    <row r="96" spans="1:10" ht="14.25" customHeight="1" x14ac:dyDescent="0.25">
      <c r="A96" s="309" t="s">
        <v>119</v>
      </c>
      <c r="B96" s="50"/>
      <c r="C96" s="50"/>
      <c r="D96" s="203"/>
      <c r="E96" s="309"/>
      <c r="F96" s="50"/>
      <c r="G96" s="309"/>
      <c r="H96" s="203"/>
      <c r="I96" s="50"/>
      <c r="J96" s="210">
        <v>12386.67</v>
      </c>
    </row>
  </sheetData>
  <mergeCells count="121">
    <mergeCell ref="B1:J1"/>
    <mergeCell ref="A2:J2"/>
    <mergeCell ref="A4:A5"/>
    <mergeCell ref="B4:B5"/>
    <mergeCell ref="C4:C5"/>
    <mergeCell ref="D4:D5"/>
    <mergeCell ref="E4:E5"/>
    <mergeCell ref="F4:G4"/>
    <mergeCell ref="H4:H5"/>
    <mergeCell ref="I4:I5"/>
    <mergeCell ref="J4:J5"/>
    <mergeCell ref="B12:J12"/>
    <mergeCell ref="A13:J13"/>
    <mergeCell ref="A15:A16"/>
    <mergeCell ref="B15:B16"/>
    <mergeCell ref="C15:C16"/>
    <mergeCell ref="D15:D16"/>
    <mergeCell ref="E15:E16"/>
    <mergeCell ref="F15:G15"/>
    <mergeCell ref="H15:H16"/>
    <mergeCell ref="H26:H27"/>
    <mergeCell ref="I26:I27"/>
    <mergeCell ref="J26:J27"/>
    <mergeCell ref="B32:J32"/>
    <mergeCell ref="A33:J33"/>
    <mergeCell ref="A34:H34"/>
    <mergeCell ref="I15:I16"/>
    <mergeCell ref="J15:J16"/>
    <mergeCell ref="B23:J23"/>
    <mergeCell ref="A24:J24"/>
    <mergeCell ref="A26:A27"/>
    <mergeCell ref="B26:B27"/>
    <mergeCell ref="C26:C27"/>
    <mergeCell ref="D26:D27"/>
    <mergeCell ref="E26:E27"/>
    <mergeCell ref="F26:G26"/>
    <mergeCell ref="H41:H42"/>
    <mergeCell ref="I41:I42"/>
    <mergeCell ref="J41:J42"/>
    <mergeCell ref="B48:J48"/>
    <mergeCell ref="A49:J49"/>
    <mergeCell ref="A50:H50"/>
    <mergeCell ref="H35:H36"/>
    <mergeCell ref="I35:I36"/>
    <mergeCell ref="J35:J36"/>
    <mergeCell ref="A40:H40"/>
    <mergeCell ref="A41:A42"/>
    <mergeCell ref="B41:B42"/>
    <mergeCell ref="C41:C42"/>
    <mergeCell ref="D41:D42"/>
    <mergeCell ref="E41:E42"/>
    <mergeCell ref="F41:G41"/>
    <mergeCell ref="A35:A36"/>
    <mergeCell ref="B35:B36"/>
    <mergeCell ref="C35:C36"/>
    <mergeCell ref="D35:D36"/>
    <mergeCell ref="E35:E36"/>
    <mergeCell ref="F35:G35"/>
    <mergeCell ref="H57:H58"/>
    <mergeCell ref="I57:I58"/>
    <mergeCell ref="J57:J58"/>
    <mergeCell ref="B64:J64"/>
    <mergeCell ref="A65:J65"/>
    <mergeCell ref="A66:H66"/>
    <mergeCell ref="H51:H52"/>
    <mergeCell ref="I51:I52"/>
    <mergeCell ref="J51:J52"/>
    <mergeCell ref="A56:H56"/>
    <mergeCell ref="A57:A58"/>
    <mergeCell ref="B57:B58"/>
    <mergeCell ref="C57:C58"/>
    <mergeCell ref="D57:D58"/>
    <mergeCell ref="E57:E58"/>
    <mergeCell ref="F57:G57"/>
    <mergeCell ref="A51:A52"/>
    <mergeCell ref="B51:B52"/>
    <mergeCell ref="C51:C52"/>
    <mergeCell ref="D51:D52"/>
    <mergeCell ref="E51:E52"/>
    <mergeCell ref="F51:G51"/>
    <mergeCell ref="H73:H74"/>
    <mergeCell ref="I73:I74"/>
    <mergeCell ref="J73:J74"/>
    <mergeCell ref="B82:J82"/>
    <mergeCell ref="A83:J83"/>
    <mergeCell ref="A84:H84"/>
    <mergeCell ref="H67:H68"/>
    <mergeCell ref="I67:I68"/>
    <mergeCell ref="J67:J68"/>
    <mergeCell ref="A72:H72"/>
    <mergeCell ref="A73:A74"/>
    <mergeCell ref="B73:B74"/>
    <mergeCell ref="C73:C74"/>
    <mergeCell ref="D73:D74"/>
    <mergeCell ref="E73:E74"/>
    <mergeCell ref="F73:G73"/>
    <mergeCell ref="A67:A68"/>
    <mergeCell ref="B67:B68"/>
    <mergeCell ref="C67:C68"/>
    <mergeCell ref="D67:D68"/>
    <mergeCell ref="E67:E68"/>
    <mergeCell ref="F67:G67"/>
    <mergeCell ref="H92:H93"/>
    <mergeCell ref="I92:I93"/>
    <mergeCell ref="J92:J93"/>
    <mergeCell ref="H85:H86"/>
    <mergeCell ref="I85:I86"/>
    <mergeCell ref="J85:J86"/>
    <mergeCell ref="A91:H91"/>
    <mergeCell ref="A92:A93"/>
    <mergeCell ref="B92:B93"/>
    <mergeCell ref="C92:C93"/>
    <mergeCell ref="D92:D93"/>
    <mergeCell ref="E92:E93"/>
    <mergeCell ref="F92:G92"/>
    <mergeCell ref="A85:A86"/>
    <mergeCell ref="B85:B86"/>
    <mergeCell ref="C85:C86"/>
    <mergeCell ref="D85:D86"/>
    <mergeCell ref="E85:E86"/>
    <mergeCell ref="F85:G85"/>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6"/>
  <sheetViews>
    <sheetView view="pageBreakPreview" zoomScale="130" zoomScaleNormal="100" zoomScaleSheetLayoutView="130" workbookViewId="0">
      <selection activeCell="L34" sqref="L34"/>
    </sheetView>
  </sheetViews>
  <sheetFormatPr defaultRowHeight="12.75" x14ac:dyDescent="0.2"/>
  <cols>
    <col min="1" max="1" width="10.140625" style="66" customWidth="1"/>
    <col min="2" max="2" width="37.42578125" style="66" customWidth="1"/>
    <col min="3" max="4" width="8" style="66" customWidth="1"/>
    <col min="5" max="5" width="15.7109375" style="66" customWidth="1"/>
    <col min="6" max="6" width="8" style="66" hidden="1" customWidth="1"/>
    <col min="7" max="8" width="15.5703125" style="66" hidden="1" customWidth="1"/>
    <col min="9" max="9" width="19.85546875" style="66" hidden="1" customWidth="1"/>
    <col min="10" max="256" width="9.140625" style="66"/>
    <col min="257" max="257" width="10.140625" style="66" customWidth="1"/>
    <col min="258" max="258" width="37.42578125" style="66" customWidth="1"/>
    <col min="259" max="260" width="8" style="66" customWidth="1"/>
    <col min="261" max="261" width="15.7109375" style="66" customWidth="1"/>
    <col min="262" max="265" width="0" style="66" hidden="1" customWidth="1"/>
    <col min="266" max="512" width="9.140625" style="66"/>
    <col min="513" max="513" width="10.140625" style="66" customWidth="1"/>
    <col min="514" max="514" width="37.42578125" style="66" customWidth="1"/>
    <col min="515" max="516" width="8" style="66" customWidth="1"/>
    <col min="517" max="517" width="15.7109375" style="66" customWidth="1"/>
    <col min="518" max="521" width="0" style="66" hidden="1" customWidth="1"/>
    <col min="522" max="768" width="9.140625" style="66"/>
    <col min="769" max="769" width="10.140625" style="66" customWidth="1"/>
    <col min="770" max="770" width="37.42578125" style="66" customWidth="1"/>
    <col min="771" max="772" width="8" style="66" customWidth="1"/>
    <col min="773" max="773" width="15.7109375" style="66" customWidth="1"/>
    <col min="774" max="777" width="0" style="66" hidden="1" customWidth="1"/>
    <col min="778" max="1024" width="9.140625" style="66"/>
    <col min="1025" max="1025" width="10.140625" style="66" customWidth="1"/>
    <col min="1026" max="1026" width="37.42578125" style="66" customWidth="1"/>
    <col min="1027" max="1028" width="8" style="66" customWidth="1"/>
    <col min="1029" max="1029" width="15.7109375" style="66" customWidth="1"/>
    <col min="1030" max="1033" width="0" style="66" hidden="1" customWidth="1"/>
    <col min="1034" max="1280" width="9.140625" style="66"/>
    <col min="1281" max="1281" width="10.140625" style="66" customWidth="1"/>
    <col min="1282" max="1282" width="37.42578125" style="66" customWidth="1"/>
    <col min="1283" max="1284" width="8" style="66" customWidth="1"/>
    <col min="1285" max="1285" width="15.7109375" style="66" customWidth="1"/>
    <col min="1286" max="1289" width="0" style="66" hidden="1" customWidth="1"/>
    <col min="1290" max="1536" width="9.140625" style="66"/>
    <col min="1537" max="1537" width="10.140625" style="66" customWidth="1"/>
    <col min="1538" max="1538" width="37.42578125" style="66" customWidth="1"/>
    <col min="1539" max="1540" width="8" style="66" customWidth="1"/>
    <col min="1541" max="1541" width="15.7109375" style="66" customWidth="1"/>
    <col min="1542" max="1545" width="0" style="66" hidden="1" customWidth="1"/>
    <col min="1546" max="1792" width="9.140625" style="66"/>
    <col min="1793" max="1793" width="10.140625" style="66" customWidth="1"/>
    <col min="1794" max="1794" width="37.42578125" style="66" customWidth="1"/>
    <col min="1795" max="1796" width="8" style="66" customWidth="1"/>
    <col min="1797" max="1797" width="15.7109375" style="66" customWidth="1"/>
    <col min="1798" max="1801" width="0" style="66" hidden="1" customWidth="1"/>
    <col min="1802" max="2048" width="9.140625" style="66"/>
    <col min="2049" max="2049" width="10.140625" style="66" customWidth="1"/>
    <col min="2050" max="2050" width="37.42578125" style="66" customWidth="1"/>
    <col min="2051" max="2052" width="8" style="66" customWidth="1"/>
    <col min="2053" max="2053" width="15.7109375" style="66" customWidth="1"/>
    <col min="2054" max="2057" width="0" style="66" hidden="1" customWidth="1"/>
    <col min="2058" max="2304" width="9.140625" style="66"/>
    <col min="2305" max="2305" width="10.140625" style="66" customWidth="1"/>
    <col min="2306" max="2306" width="37.42578125" style="66" customWidth="1"/>
    <col min="2307" max="2308" width="8" style="66" customWidth="1"/>
    <col min="2309" max="2309" width="15.7109375" style="66" customWidth="1"/>
    <col min="2310" max="2313" width="0" style="66" hidden="1" customWidth="1"/>
    <col min="2314" max="2560" width="9.140625" style="66"/>
    <col min="2561" max="2561" width="10.140625" style="66" customWidth="1"/>
    <col min="2562" max="2562" width="37.42578125" style="66" customWidth="1"/>
    <col min="2563" max="2564" width="8" style="66" customWidth="1"/>
    <col min="2565" max="2565" width="15.7109375" style="66" customWidth="1"/>
    <col min="2566" max="2569" width="0" style="66" hidden="1" customWidth="1"/>
    <col min="2570" max="2816" width="9.140625" style="66"/>
    <col min="2817" max="2817" width="10.140625" style="66" customWidth="1"/>
    <col min="2818" max="2818" width="37.42578125" style="66" customWidth="1"/>
    <col min="2819" max="2820" width="8" style="66" customWidth="1"/>
    <col min="2821" max="2821" width="15.7109375" style="66" customWidth="1"/>
    <col min="2822" max="2825" width="0" style="66" hidden="1" customWidth="1"/>
    <col min="2826" max="3072" width="9.140625" style="66"/>
    <col min="3073" max="3073" width="10.140625" style="66" customWidth="1"/>
    <col min="3074" max="3074" width="37.42578125" style="66" customWidth="1"/>
    <col min="3075" max="3076" width="8" style="66" customWidth="1"/>
    <col min="3077" max="3077" width="15.7109375" style="66" customWidth="1"/>
    <col min="3078" max="3081" width="0" style="66" hidden="1" customWidth="1"/>
    <col min="3082" max="3328" width="9.140625" style="66"/>
    <col min="3329" max="3329" width="10.140625" style="66" customWidth="1"/>
    <col min="3330" max="3330" width="37.42578125" style="66" customWidth="1"/>
    <col min="3331" max="3332" width="8" style="66" customWidth="1"/>
    <col min="3333" max="3333" width="15.7109375" style="66" customWidth="1"/>
    <col min="3334" max="3337" width="0" style="66" hidden="1" customWidth="1"/>
    <col min="3338" max="3584" width="9.140625" style="66"/>
    <col min="3585" max="3585" width="10.140625" style="66" customWidth="1"/>
    <col min="3586" max="3586" width="37.42578125" style="66" customWidth="1"/>
    <col min="3587" max="3588" width="8" style="66" customWidth="1"/>
    <col min="3589" max="3589" width="15.7109375" style="66" customWidth="1"/>
    <col min="3590" max="3593" width="0" style="66" hidden="1" customWidth="1"/>
    <col min="3594" max="3840" width="9.140625" style="66"/>
    <col min="3841" max="3841" width="10.140625" style="66" customWidth="1"/>
    <col min="3842" max="3842" width="37.42578125" style="66" customWidth="1"/>
    <col min="3843" max="3844" width="8" style="66" customWidth="1"/>
    <col min="3845" max="3845" width="15.7109375" style="66" customWidth="1"/>
    <col min="3846" max="3849" width="0" style="66" hidden="1" customWidth="1"/>
    <col min="3850" max="4096" width="9.140625" style="66"/>
    <col min="4097" max="4097" width="10.140625" style="66" customWidth="1"/>
    <col min="4098" max="4098" width="37.42578125" style="66" customWidth="1"/>
    <col min="4099" max="4100" width="8" style="66" customWidth="1"/>
    <col min="4101" max="4101" width="15.7109375" style="66" customWidth="1"/>
    <col min="4102" max="4105" width="0" style="66" hidden="1" customWidth="1"/>
    <col min="4106" max="4352" width="9.140625" style="66"/>
    <col min="4353" max="4353" width="10.140625" style="66" customWidth="1"/>
    <col min="4354" max="4354" width="37.42578125" style="66" customWidth="1"/>
    <col min="4355" max="4356" width="8" style="66" customWidth="1"/>
    <col min="4357" max="4357" width="15.7109375" style="66" customWidth="1"/>
    <col min="4358" max="4361" width="0" style="66" hidden="1" customWidth="1"/>
    <col min="4362" max="4608" width="9.140625" style="66"/>
    <col min="4609" max="4609" width="10.140625" style="66" customWidth="1"/>
    <col min="4610" max="4610" width="37.42578125" style="66" customWidth="1"/>
    <col min="4611" max="4612" width="8" style="66" customWidth="1"/>
    <col min="4613" max="4613" width="15.7109375" style="66" customWidth="1"/>
    <col min="4614" max="4617" width="0" style="66" hidden="1" customWidth="1"/>
    <col min="4618" max="4864" width="9.140625" style="66"/>
    <col min="4865" max="4865" width="10.140625" style="66" customWidth="1"/>
    <col min="4866" max="4866" width="37.42578125" style="66" customWidth="1"/>
    <col min="4867" max="4868" width="8" style="66" customWidth="1"/>
    <col min="4869" max="4869" width="15.7109375" style="66" customWidth="1"/>
    <col min="4870" max="4873" width="0" style="66" hidden="1" customWidth="1"/>
    <col min="4874" max="5120" width="9.140625" style="66"/>
    <col min="5121" max="5121" width="10.140625" style="66" customWidth="1"/>
    <col min="5122" max="5122" width="37.42578125" style="66" customWidth="1"/>
    <col min="5123" max="5124" width="8" style="66" customWidth="1"/>
    <col min="5125" max="5125" width="15.7109375" style="66" customWidth="1"/>
    <col min="5126" max="5129" width="0" style="66" hidden="1" customWidth="1"/>
    <col min="5130" max="5376" width="9.140625" style="66"/>
    <col min="5377" max="5377" width="10.140625" style="66" customWidth="1"/>
    <col min="5378" max="5378" width="37.42578125" style="66" customWidth="1"/>
    <col min="5379" max="5380" width="8" style="66" customWidth="1"/>
    <col min="5381" max="5381" width="15.7109375" style="66" customWidth="1"/>
    <col min="5382" max="5385" width="0" style="66" hidden="1" customWidth="1"/>
    <col min="5386" max="5632" width="9.140625" style="66"/>
    <col min="5633" max="5633" width="10.140625" style="66" customWidth="1"/>
    <col min="5634" max="5634" width="37.42578125" style="66" customWidth="1"/>
    <col min="5635" max="5636" width="8" style="66" customWidth="1"/>
    <col min="5637" max="5637" width="15.7109375" style="66" customWidth="1"/>
    <col min="5638" max="5641" width="0" style="66" hidden="1" customWidth="1"/>
    <col min="5642" max="5888" width="9.140625" style="66"/>
    <col min="5889" max="5889" width="10.140625" style="66" customWidth="1"/>
    <col min="5890" max="5890" width="37.42578125" style="66" customWidth="1"/>
    <col min="5891" max="5892" width="8" style="66" customWidth="1"/>
    <col min="5893" max="5893" width="15.7109375" style="66" customWidth="1"/>
    <col min="5894" max="5897" width="0" style="66" hidden="1" customWidth="1"/>
    <col min="5898" max="6144" width="9.140625" style="66"/>
    <col min="6145" max="6145" width="10.140625" style="66" customWidth="1"/>
    <col min="6146" max="6146" width="37.42578125" style="66" customWidth="1"/>
    <col min="6147" max="6148" width="8" style="66" customWidth="1"/>
    <col min="6149" max="6149" width="15.7109375" style="66" customWidth="1"/>
    <col min="6150" max="6153" width="0" style="66" hidden="1" customWidth="1"/>
    <col min="6154" max="6400" width="9.140625" style="66"/>
    <col min="6401" max="6401" width="10.140625" style="66" customWidth="1"/>
    <col min="6402" max="6402" width="37.42578125" style="66" customWidth="1"/>
    <col min="6403" max="6404" width="8" style="66" customWidth="1"/>
    <col min="6405" max="6405" width="15.7109375" style="66" customWidth="1"/>
    <col min="6406" max="6409" width="0" style="66" hidden="1" customWidth="1"/>
    <col min="6410" max="6656" width="9.140625" style="66"/>
    <col min="6657" max="6657" width="10.140625" style="66" customWidth="1"/>
    <col min="6658" max="6658" width="37.42578125" style="66" customWidth="1"/>
    <col min="6659" max="6660" width="8" style="66" customWidth="1"/>
    <col min="6661" max="6661" width="15.7109375" style="66" customWidth="1"/>
    <col min="6662" max="6665" width="0" style="66" hidden="1" customWidth="1"/>
    <col min="6666" max="6912" width="9.140625" style="66"/>
    <col min="6913" max="6913" width="10.140625" style="66" customWidth="1"/>
    <col min="6914" max="6914" width="37.42578125" style="66" customWidth="1"/>
    <col min="6915" max="6916" width="8" style="66" customWidth="1"/>
    <col min="6917" max="6917" width="15.7109375" style="66" customWidth="1"/>
    <col min="6918" max="6921" width="0" style="66" hidden="1" customWidth="1"/>
    <col min="6922" max="7168" width="9.140625" style="66"/>
    <col min="7169" max="7169" width="10.140625" style="66" customWidth="1"/>
    <col min="7170" max="7170" width="37.42578125" style="66" customWidth="1"/>
    <col min="7171" max="7172" width="8" style="66" customWidth="1"/>
    <col min="7173" max="7173" width="15.7109375" style="66" customWidth="1"/>
    <col min="7174" max="7177" width="0" style="66" hidden="1" customWidth="1"/>
    <col min="7178" max="7424" width="9.140625" style="66"/>
    <col min="7425" max="7425" width="10.140625" style="66" customWidth="1"/>
    <col min="7426" max="7426" width="37.42578125" style="66" customWidth="1"/>
    <col min="7427" max="7428" width="8" style="66" customWidth="1"/>
    <col min="7429" max="7429" width="15.7109375" style="66" customWidth="1"/>
    <col min="7430" max="7433" width="0" style="66" hidden="1" customWidth="1"/>
    <col min="7434" max="7680" width="9.140625" style="66"/>
    <col min="7681" max="7681" width="10.140625" style="66" customWidth="1"/>
    <col min="7682" max="7682" width="37.42578125" style="66" customWidth="1"/>
    <col min="7683" max="7684" width="8" style="66" customWidth="1"/>
    <col min="7685" max="7685" width="15.7109375" style="66" customWidth="1"/>
    <col min="7686" max="7689" width="0" style="66" hidden="1" customWidth="1"/>
    <col min="7690" max="7936" width="9.140625" style="66"/>
    <col min="7937" max="7937" width="10.140625" style="66" customWidth="1"/>
    <col min="7938" max="7938" width="37.42578125" style="66" customWidth="1"/>
    <col min="7939" max="7940" width="8" style="66" customWidth="1"/>
    <col min="7941" max="7941" width="15.7109375" style="66" customWidth="1"/>
    <col min="7942" max="7945" width="0" style="66" hidden="1" customWidth="1"/>
    <col min="7946" max="8192" width="9.140625" style="66"/>
    <col min="8193" max="8193" width="10.140625" style="66" customWidth="1"/>
    <col min="8194" max="8194" width="37.42578125" style="66" customWidth="1"/>
    <col min="8195" max="8196" width="8" style="66" customWidth="1"/>
    <col min="8197" max="8197" width="15.7109375" style="66" customWidth="1"/>
    <col min="8198" max="8201" width="0" style="66" hidden="1" customWidth="1"/>
    <col min="8202" max="8448" width="9.140625" style="66"/>
    <col min="8449" max="8449" width="10.140625" style="66" customWidth="1"/>
    <col min="8450" max="8450" width="37.42578125" style="66" customWidth="1"/>
    <col min="8451" max="8452" width="8" style="66" customWidth="1"/>
    <col min="8453" max="8453" width="15.7109375" style="66" customWidth="1"/>
    <col min="8454" max="8457" width="0" style="66" hidden="1" customWidth="1"/>
    <col min="8458" max="8704" width="9.140625" style="66"/>
    <col min="8705" max="8705" width="10.140625" style="66" customWidth="1"/>
    <col min="8706" max="8706" width="37.42578125" style="66" customWidth="1"/>
    <col min="8707" max="8708" width="8" style="66" customWidth="1"/>
    <col min="8709" max="8709" width="15.7109375" style="66" customWidth="1"/>
    <col min="8710" max="8713" width="0" style="66" hidden="1" customWidth="1"/>
    <col min="8714" max="8960" width="9.140625" style="66"/>
    <col min="8961" max="8961" width="10.140625" style="66" customWidth="1"/>
    <col min="8962" max="8962" width="37.42578125" style="66" customWidth="1"/>
    <col min="8963" max="8964" width="8" style="66" customWidth="1"/>
    <col min="8965" max="8965" width="15.7109375" style="66" customWidth="1"/>
    <col min="8966" max="8969" width="0" style="66" hidden="1" customWidth="1"/>
    <col min="8970" max="9216" width="9.140625" style="66"/>
    <col min="9217" max="9217" width="10.140625" style="66" customWidth="1"/>
    <col min="9218" max="9218" width="37.42578125" style="66" customWidth="1"/>
    <col min="9219" max="9220" width="8" style="66" customWidth="1"/>
    <col min="9221" max="9221" width="15.7109375" style="66" customWidth="1"/>
    <col min="9222" max="9225" width="0" style="66" hidden="1" customWidth="1"/>
    <col min="9226" max="9472" width="9.140625" style="66"/>
    <col min="9473" max="9473" width="10.140625" style="66" customWidth="1"/>
    <col min="9474" max="9474" width="37.42578125" style="66" customWidth="1"/>
    <col min="9475" max="9476" width="8" style="66" customWidth="1"/>
    <col min="9477" max="9477" width="15.7109375" style="66" customWidth="1"/>
    <col min="9478" max="9481" width="0" style="66" hidden="1" customWidth="1"/>
    <col min="9482" max="9728" width="9.140625" style="66"/>
    <col min="9729" max="9729" width="10.140625" style="66" customWidth="1"/>
    <col min="9730" max="9730" width="37.42578125" style="66" customWidth="1"/>
    <col min="9731" max="9732" width="8" style="66" customWidth="1"/>
    <col min="9733" max="9733" width="15.7109375" style="66" customWidth="1"/>
    <col min="9734" max="9737" width="0" style="66" hidden="1" customWidth="1"/>
    <col min="9738" max="9984" width="9.140625" style="66"/>
    <col min="9985" max="9985" width="10.140625" style="66" customWidth="1"/>
    <col min="9986" max="9986" width="37.42578125" style="66" customWidth="1"/>
    <col min="9987" max="9988" width="8" style="66" customWidth="1"/>
    <col min="9989" max="9989" width="15.7109375" style="66" customWidth="1"/>
    <col min="9990" max="9993" width="0" style="66" hidden="1" customWidth="1"/>
    <col min="9994" max="10240" width="9.140625" style="66"/>
    <col min="10241" max="10241" width="10.140625" style="66" customWidth="1"/>
    <col min="10242" max="10242" width="37.42578125" style="66" customWidth="1"/>
    <col min="10243" max="10244" width="8" style="66" customWidth="1"/>
    <col min="10245" max="10245" width="15.7109375" style="66" customWidth="1"/>
    <col min="10246" max="10249" width="0" style="66" hidden="1" customWidth="1"/>
    <col min="10250" max="10496" width="9.140625" style="66"/>
    <col min="10497" max="10497" width="10.140625" style="66" customWidth="1"/>
    <col min="10498" max="10498" width="37.42578125" style="66" customWidth="1"/>
    <col min="10499" max="10500" width="8" style="66" customWidth="1"/>
    <col min="10501" max="10501" width="15.7109375" style="66" customWidth="1"/>
    <col min="10502" max="10505" width="0" style="66" hidden="1" customWidth="1"/>
    <col min="10506" max="10752" width="9.140625" style="66"/>
    <col min="10753" max="10753" width="10.140625" style="66" customWidth="1"/>
    <col min="10754" max="10754" width="37.42578125" style="66" customWidth="1"/>
    <col min="10755" max="10756" width="8" style="66" customWidth="1"/>
    <col min="10757" max="10757" width="15.7109375" style="66" customWidth="1"/>
    <col min="10758" max="10761" width="0" style="66" hidden="1" customWidth="1"/>
    <col min="10762" max="11008" width="9.140625" style="66"/>
    <col min="11009" max="11009" width="10.140625" style="66" customWidth="1"/>
    <col min="11010" max="11010" width="37.42578125" style="66" customWidth="1"/>
    <col min="11011" max="11012" width="8" style="66" customWidth="1"/>
    <col min="11013" max="11013" width="15.7109375" style="66" customWidth="1"/>
    <col min="11014" max="11017" width="0" style="66" hidden="1" customWidth="1"/>
    <col min="11018" max="11264" width="9.140625" style="66"/>
    <col min="11265" max="11265" width="10.140625" style="66" customWidth="1"/>
    <col min="11266" max="11266" width="37.42578125" style="66" customWidth="1"/>
    <col min="11267" max="11268" width="8" style="66" customWidth="1"/>
    <col min="11269" max="11269" width="15.7109375" style="66" customWidth="1"/>
    <col min="11270" max="11273" width="0" style="66" hidden="1" customWidth="1"/>
    <col min="11274" max="11520" width="9.140625" style="66"/>
    <col min="11521" max="11521" width="10.140625" style="66" customWidth="1"/>
    <col min="11522" max="11522" width="37.42578125" style="66" customWidth="1"/>
    <col min="11523" max="11524" width="8" style="66" customWidth="1"/>
    <col min="11525" max="11525" width="15.7109375" style="66" customWidth="1"/>
    <col min="11526" max="11529" width="0" style="66" hidden="1" customWidth="1"/>
    <col min="11530" max="11776" width="9.140625" style="66"/>
    <col min="11777" max="11777" width="10.140625" style="66" customWidth="1"/>
    <col min="11778" max="11778" width="37.42578125" style="66" customWidth="1"/>
    <col min="11779" max="11780" width="8" style="66" customWidth="1"/>
    <col min="11781" max="11781" width="15.7109375" style="66" customWidth="1"/>
    <col min="11782" max="11785" width="0" style="66" hidden="1" customWidth="1"/>
    <col min="11786" max="12032" width="9.140625" style="66"/>
    <col min="12033" max="12033" width="10.140625" style="66" customWidth="1"/>
    <col min="12034" max="12034" width="37.42578125" style="66" customWidth="1"/>
    <col min="12035" max="12036" width="8" style="66" customWidth="1"/>
    <col min="12037" max="12037" width="15.7109375" style="66" customWidth="1"/>
    <col min="12038" max="12041" width="0" style="66" hidden="1" customWidth="1"/>
    <col min="12042" max="12288" width="9.140625" style="66"/>
    <col min="12289" max="12289" width="10.140625" style="66" customWidth="1"/>
    <col min="12290" max="12290" width="37.42578125" style="66" customWidth="1"/>
    <col min="12291" max="12292" width="8" style="66" customWidth="1"/>
    <col min="12293" max="12293" width="15.7109375" style="66" customWidth="1"/>
    <col min="12294" max="12297" width="0" style="66" hidden="1" customWidth="1"/>
    <col min="12298" max="12544" width="9.140625" style="66"/>
    <col min="12545" max="12545" width="10.140625" style="66" customWidth="1"/>
    <col min="12546" max="12546" width="37.42578125" style="66" customWidth="1"/>
    <col min="12547" max="12548" width="8" style="66" customWidth="1"/>
    <col min="12549" max="12549" width="15.7109375" style="66" customWidth="1"/>
    <col min="12550" max="12553" width="0" style="66" hidden="1" customWidth="1"/>
    <col min="12554" max="12800" width="9.140625" style="66"/>
    <col min="12801" max="12801" width="10.140625" style="66" customWidth="1"/>
    <col min="12802" max="12802" width="37.42578125" style="66" customWidth="1"/>
    <col min="12803" max="12804" width="8" style="66" customWidth="1"/>
    <col min="12805" max="12805" width="15.7109375" style="66" customWidth="1"/>
    <col min="12806" max="12809" width="0" style="66" hidden="1" customWidth="1"/>
    <col min="12810" max="13056" width="9.140625" style="66"/>
    <col min="13057" max="13057" width="10.140625" style="66" customWidth="1"/>
    <col min="13058" max="13058" width="37.42578125" style="66" customWidth="1"/>
    <col min="13059" max="13060" width="8" style="66" customWidth="1"/>
    <col min="13061" max="13061" width="15.7109375" style="66" customWidth="1"/>
    <col min="13062" max="13065" width="0" style="66" hidden="1" customWidth="1"/>
    <col min="13066" max="13312" width="9.140625" style="66"/>
    <col min="13313" max="13313" width="10.140625" style="66" customWidth="1"/>
    <col min="13314" max="13314" width="37.42578125" style="66" customWidth="1"/>
    <col min="13315" max="13316" width="8" style="66" customWidth="1"/>
    <col min="13317" max="13317" width="15.7109375" style="66" customWidth="1"/>
    <col min="13318" max="13321" width="0" style="66" hidden="1" customWidth="1"/>
    <col min="13322" max="13568" width="9.140625" style="66"/>
    <col min="13569" max="13569" width="10.140625" style="66" customWidth="1"/>
    <col min="13570" max="13570" width="37.42578125" style="66" customWidth="1"/>
    <col min="13571" max="13572" width="8" style="66" customWidth="1"/>
    <col min="13573" max="13573" width="15.7109375" style="66" customWidth="1"/>
    <col min="13574" max="13577" width="0" style="66" hidden="1" customWidth="1"/>
    <col min="13578" max="13824" width="9.140625" style="66"/>
    <col min="13825" max="13825" width="10.140625" style="66" customWidth="1"/>
    <col min="13826" max="13826" width="37.42578125" style="66" customWidth="1"/>
    <col min="13827" max="13828" width="8" style="66" customWidth="1"/>
    <col min="13829" max="13829" width="15.7109375" style="66" customWidth="1"/>
    <col min="13830" max="13833" width="0" style="66" hidden="1" customWidth="1"/>
    <col min="13834" max="14080" width="9.140625" style="66"/>
    <col min="14081" max="14081" width="10.140625" style="66" customWidth="1"/>
    <col min="14082" max="14082" width="37.42578125" style="66" customWidth="1"/>
    <col min="14083" max="14084" width="8" style="66" customWidth="1"/>
    <col min="14085" max="14085" width="15.7109375" style="66" customWidth="1"/>
    <col min="14086" max="14089" width="0" style="66" hidden="1" customWidth="1"/>
    <col min="14090" max="14336" width="9.140625" style="66"/>
    <col min="14337" max="14337" width="10.140625" style="66" customWidth="1"/>
    <col min="14338" max="14338" width="37.42578125" style="66" customWidth="1"/>
    <col min="14339" max="14340" width="8" style="66" customWidth="1"/>
    <col min="14341" max="14341" width="15.7109375" style="66" customWidth="1"/>
    <col min="14342" max="14345" width="0" style="66" hidden="1" customWidth="1"/>
    <col min="14346" max="14592" width="9.140625" style="66"/>
    <col min="14593" max="14593" width="10.140625" style="66" customWidth="1"/>
    <col min="14594" max="14594" width="37.42578125" style="66" customWidth="1"/>
    <col min="14595" max="14596" width="8" style="66" customWidth="1"/>
    <col min="14597" max="14597" width="15.7109375" style="66" customWidth="1"/>
    <col min="14598" max="14601" width="0" style="66" hidden="1" customWidth="1"/>
    <col min="14602" max="14848" width="9.140625" style="66"/>
    <col min="14849" max="14849" width="10.140625" style="66" customWidth="1"/>
    <col min="14850" max="14850" width="37.42578125" style="66" customWidth="1"/>
    <col min="14851" max="14852" width="8" style="66" customWidth="1"/>
    <col min="14853" max="14853" width="15.7109375" style="66" customWidth="1"/>
    <col min="14854" max="14857" width="0" style="66" hidden="1" customWidth="1"/>
    <col min="14858" max="15104" width="9.140625" style="66"/>
    <col min="15105" max="15105" width="10.140625" style="66" customWidth="1"/>
    <col min="15106" max="15106" width="37.42578125" style="66" customWidth="1"/>
    <col min="15107" max="15108" width="8" style="66" customWidth="1"/>
    <col min="15109" max="15109" width="15.7109375" style="66" customWidth="1"/>
    <col min="15110" max="15113" width="0" style="66" hidden="1" customWidth="1"/>
    <col min="15114" max="15360" width="9.140625" style="66"/>
    <col min="15361" max="15361" width="10.140625" style="66" customWidth="1"/>
    <col min="15362" max="15362" width="37.42578125" style="66" customWidth="1"/>
    <col min="15363" max="15364" width="8" style="66" customWidth="1"/>
    <col min="15365" max="15365" width="15.7109375" style="66" customWidth="1"/>
    <col min="15366" max="15369" width="0" style="66" hidden="1" customWidth="1"/>
    <col min="15370" max="15616" width="9.140625" style="66"/>
    <col min="15617" max="15617" width="10.140625" style="66" customWidth="1"/>
    <col min="15618" max="15618" width="37.42578125" style="66" customWidth="1"/>
    <col min="15619" max="15620" width="8" style="66" customWidth="1"/>
    <col min="15621" max="15621" width="15.7109375" style="66" customWidth="1"/>
    <col min="15622" max="15625" width="0" style="66" hidden="1" customWidth="1"/>
    <col min="15626" max="15872" width="9.140625" style="66"/>
    <col min="15873" max="15873" width="10.140625" style="66" customWidth="1"/>
    <col min="15874" max="15874" width="37.42578125" style="66" customWidth="1"/>
    <col min="15875" max="15876" width="8" style="66" customWidth="1"/>
    <col min="15877" max="15877" width="15.7109375" style="66" customWidth="1"/>
    <col min="15878" max="15881" width="0" style="66" hidden="1" customWidth="1"/>
    <col min="15882" max="16128" width="9.140625" style="66"/>
    <col min="16129" max="16129" width="10.140625" style="66" customWidth="1"/>
    <col min="16130" max="16130" width="37.42578125" style="66" customWidth="1"/>
    <col min="16131" max="16132" width="8" style="66" customWidth="1"/>
    <col min="16133" max="16133" width="15.7109375" style="66" customWidth="1"/>
    <col min="16134" max="16137" width="0" style="66" hidden="1" customWidth="1"/>
    <col min="16138" max="16384" width="9.140625" style="66"/>
  </cols>
  <sheetData>
    <row r="1" spans="1:9" ht="15" x14ac:dyDescent="0.2">
      <c r="A1" s="63" t="s">
        <v>273</v>
      </c>
      <c r="B1" s="64"/>
      <c r="C1" s="64"/>
      <c r="D1" s="65"/>
      <c r="E1" s="65"/>
      <c r="F1" s="65"/>
    </row>
    <row r="2" spans="1:9" ht="15" x14ac:dyDescent="0.2">
      <c r="A2" s="63" t="s">
        <v>2</v>
      </c>
      <c r="B2" s="64"/>
      <c r="C2" s="64"/>
      <c r="D2" s="65"/>
      <c r="E2" s="65"/>
      <c r="F2" s="65"/>
    </row>
    <row r="3" spans="1:9" ht="15" x14ac:dyDescent="0.2">
      <c r="A3" s="63" t="s">
        <v>4</v>
      </c>
      <c r="B3" s="67"/>
      <c r="C3" s="68"/>
      <c r="D3" s="65"/>
      <c r="E3" s="65"/>
      <c r="F3" s="65"/>
    </row>
    <row r="4" spans="1:9" ht="15" x14ac:dyDescent="0.2">
      <c r="A4" s="63"/>
      <c r="B4" s="673"/>
      <c r="C4" s="673"/>
      <c r="D4" s="65"/>
      <c r="E4" s="65"/>
      <c r="F4" s="65"/>
    </row>
    <row r="5" spans="1:9" x14ac:dyDescent="0.2">
      <c r="A5" s="719"/>
      <c r="B5" s="629"/>
      <c r="C5" s="629"/>
      <c r="D5" s="674"/>
      <c r="E5" s="629"/>
      <c r="F5" s="629"/>
      <c r="G5" s="674"/>
      <c r="H5" s="629"/>
      <c r="I5" s="630"/>
    </row>
    <row r="6" spans="1:9" ht="13.5" thickBot="1" x14ac:dyDescent="0.25">
      <c r="A6" s="720" t="s">
        <v>198</v>
      </c>
      <c r="B6" s="639"/>
      <c r="C6" s="639"/>
      <c r="D6" s="675"/>
      <c r="E6" s="639"/>
      <c r="F6" s="639"/>
      <c r="G6" s="675"/>
      <c r="H6" s="639"/>
      <c r="I6" s="640"/>
    </row>
    <row r="7" spans="1:9" ht="16.5" customHeight="1" x14ac:dyDescent="0.2">
      <c r="A7" s="652" t="s">
        <v>388</v>
      </c>
      <c r="B7" s="653"/>
      <c r="C7" s="653"/>
      <c r="D7" s="653"/>
      <c r="E7" s="654"/>
      <c r="F7" s="143"/>
      <c r="G7" s="143"/>
      <c r="H7" s="143"/>
      <c r="I7" s="144"/>
    </row>
    <row r="8" spans="1:9" ht="16.5" customHeight="1" thickBot="1" x14ac:dyDescent="0.25">
      <c r="A8" s="655"/>
      <c r="B8" s="656"/>
      <c r="C8" s="656"/>
      <c r="D8" s="656"/>
      <c r="E8" s="657"/>
      <c r="F8" s="145"/>
      <c r="G8" s="145"/>
      <c r="H8" s="145"/>
      <c r="I8" s="146"/>
    </row>
    <row r="9" spans="1:9" ht="15" x14ac:dyDescent="0.25">
      <c r="A9" s="658" t="s">
        <v>199</v>
      </c>
      <c r="B9" s="660" t="s">
        <v>200</v>
      </c>
      <c r="C9" s="661"/>
      <c r="D9" s="662"/>
      <c r="E9" s="73" t="s">
        <v>201</v>
      </c>
      <c r="F9" s="74" t="s">
        <v>202</v>
      </c>
      <c r="G9" s="75" t="s">
        <v>203</v>
      </c>
      <c r="H9" s="75" t="s">
        <v>204</v>
      </c>
      <c r="I9" s="76" t="s">
        <v>205</v>
      </c>
    </row>
    <row r="10" spans="1:9" ht="15.75" thickBot="1" x14ac:dyDescent="0.3">
      <c r="A10" s="659"/>
      <c r="B10" s="663"/>
      <c r="C10" s="636"/>
      <c r="D10" s="637"/>
      <c r="E10" s="77" t="s">
        <v>206</v>
      </c>
      <c r="F10" s="78" t="s">
        <v>207</v>
      </c>
      <c r="G10" s="79" t="s">
        <v>207</v>
      </c>
      <c r="H10" s="79" t="s">
        <v>207</v>
      </c>
      <c r="I10" s="77" t="s">
        <v>207</v>
      </c>
    </row>
    <row r="11" spans="1:9" ht="15" x14ac:dyDescent="0.25">
      <c r="A11" s="80" t="s">
        <v>208</v>
      </c>
      <c r="B11" s="664" t="s">
        <v>209</v>
      </c>
      <c r="C11" s="665"/>
      <c r="D11" s="666"/>
      <c r="E11" s="81">
        <f>SUM(E12:E15)</f>
        <v>5.63</v>
      </c>
      <c r="F11" s="82"/>
      <c r="G11" s="83"/>
      <c r="H11" s="84"/>
      <c r="I11" s="85"/>
    </row>
    <row r="12" spans="1:9" ht="15" x14ac:dyDescent="0.25">
      <c r="A12" s="86" t="s">
        <v>14</v>
      </c>
      <c r="B12" s="646" t="s">
        <v>210</v>
      </c>
      <c r="C12" s="647"/>
      <c r="D12" s="648"/>
      <c r="E12" s="87">
        <v>3.45</v>
      </c>
      <c r="F12" s="88"/>
      <c r="G12" s="89"/>
      <c r="H12" s="90"/>
      <c r="I12" s="91"/>
    </row>
    <row r="13" spans="1:9" ht="15" x14ac:dyDescent="0.25">
      <c r="A13" s="86" t="s">
        <v>211</v>
      </c>
      <c r="B13" s="92" t="s">
        <v>212</v>
      </c>
      <c r="C13" s="93"/>
      <c r="D13" s="94"/>
      <c r="E13" s="87">
        <v>0.48</v>
      </c>
      <c r="F13" s="88"/>
      <c r="G13" s="89"/>
      <c r="H13" s="90"/>
      <c r="I13" s="91"/>
    </row>
    <row r="14" spans="1:9" ht="15" x14ac:dyDescent="0.25">
      <c r="A14" s="86" t="s">
        <v>213</v>
      </c>
      <c r="B14" s="646" t="s">
        <v>214</v>
      </c>
      <c r="C14" s="647"/>
      <c r="D14" s="648"/>
      <c r="E14" s="87">
        <v>0.85</v>
      </c>
      <c r="F14" s="88"/>
      <c r="G14" s="89"/>
      <c r="H14" s="90"/>
      <c r="I14" s="91"/>
    </row>
    <row r="15" spans="1:9" ht="15" x14ac:dyDescent="0.25">
      <c r="A15" s="86" t="s">
        <v>215</v>
      </c>
      <c r="B15" s="646" t="s">
        <v>216</v>
      </c>
      <c r="C15" s="647"/>
      <c r="D15" s="648"/>
      <c r="E15" s="87">
        <v>0.85</v>
      </c>
      <c r="F15" s="88"/>
      <c r="G15" s="89"/>
      <c r="H15" s="90"/>
      <c r="I15" s="91"/>
    </row>
    <row r="16" spans="1:9" ht="15" x14ac:dyDescent="0.25">
      <c r="A16" s="95"/>
      <c r="B16" s="667"/>
      <c r="C16" s="668"/>
      <c r="D16" s="669"/>
      <c r="E16" s="96"/>
      <c r="F16" s="97"/>
      <c r="G16" s="98"/>
      <c r="H16" s="99"/>
      <c r="I16" s="100"/>
    </row>
    <row r="17" spans="1:12" ht="15" x14ac:dyDescent="0.25">
      <c r="A17" s="101" t="s">
        <v>217</v>
      </c>
      <c r="B17" s="651" t="s">
        <v>218</v>
      </c>
      <c r="C17" s="647"/>
      <c r="D17" s="648"/>
      <c r="E17" s="102">
        <f>E18</f>
        <v>5.1100000000000003</v>
      </c>
      <c r="F17" s="103"/>
      <c r="G17" s="89"/>
      <c r="H17" s="90"/>
      <c r="I17" s="91"/>
    </row>
    <row r="18" spans="1:12" ht="15" x14ac:dyDescent="0.25">
      <c r="A18" s="86" t="s">
        <v>219</v>
      </c>
      <c r="B18" s="646" t="s">
        <v>220</v>
      </c>
      <c r="C18" s="647"/>
      <c r="D18" s="648"/>
      <c r="E18" s="87">
        <v>5.1100000000000003</v>
      </c>
      <c r="F18" s="88"/>
      <c r="G18" s="89"/>
      <c r="H18" s="90"/>
      <c r="I18" s="91"/>
    </row>
    <row r="19" spans="1:12" ht="15" x14ac:dyDescent="0.25">
      <c r="A19" s="104"/>
      <c r="B19" s="670"/>
      <c r="C19" s="671"/>
      <c r="D19" s="672"/>
      <c r="E19" s="105"/>
      <c r="F19" s="106"/>
      <c r="G19" s="107"/>
      <c r="H19" s="108"/>
      <c r="I19" s="109"/>
    </row>
    <row r="20" spans="1:12" ht="15" x14ac:dyDescent="0.25">
      <c r="A20" s="101" t="s">
        <v>221</v>
      </c>
      <c r="B20" s="651" t="s">
        <v>222</v>
      </c>
      <c r="C20" s="647"/>
      <c r="D20" s="648"/>
      <c r="E20" s="102">
        <f>E21+E22+E24+E23</f>
        <v>3.65</v>
      </c>
      <c r="F20" s="103"/>
      <c r="G20" s="89"/>
      <c r="H20" s="110"/>
      <c r="I20" s="91"/>
    </row>
    <row r="21" spans="1:12" ht="15" x14ac:dyDescent="0.25">
      <c r="A21" s="86" t="s">
        <v>223</v>
      </c>
      <c r="B21" s="646" t="s">
        <v>224</v>
      </c>
      <c r="C21" s="647"/>
      <c r="D21" s="648"/>
      <c r="E21" s="111">
        <v>0.65</v>
      </c>
      <c r="F21" s="88"/>
      <c r="G21" s="89"/>
      <c r="H21" s="110"/>
      <c r="I21" s="91"/>
    </row>
    <row r="22" spans="1:12" ht="15" x14ac:dyDescent="0.25">
      <c r="A22" s="86" t="s">
        <v>225</v>
      </c>
      <c r="B22" s="646" t="s">
        <v>226</v>
      </c>
      <c r="C22" s="647"/>
      <c r="D22" s="648"/>
      <c r="E22" s="87">
        <v>3</v>
      </c>
      <c r="F22" s="88"/>
      <c r="G22" s="89"/>
      <c r="H22" s="110"/>
      <c r="I22" s="91"/>
    </row>
    <row r="23" spans="1:12" ht="15" x14ac:dyDescent="0.25">
      <c r="A23" s="86" t="s">
        <v>227</v>
      </c>
      <c r="B23" s="646" t="s">
        <v>228</v>
      </c>
      <c r="C23" s="649"/>
      <c r="D23" s="650"/>
      <c r="E23" s="87">
        <v>0</v>
      </c>
      <c r="F23" s="88"/>
      <c r="G23" s="89"/>
      <c r="H23" s="110"/>
      <c r="I23" s="91"/>
    </row>
    <row r="24" spans="1:12" ht="15" x14ac:dyDescent="0.25">
      <c r="A24" s="86" t="s">
        <v>229</v>
      </c>
      <c r="B24" s="646" t="s">
        <v>230</v>
      </c>
      <c r="C24" s="647"/>
      <c r="D24" s="648"/>
      <c r="E24" s="87">
        <v>0</v>
      </c>
      <c r="F24" s="88"/>
      <c r="G24" s="89"/>
      <c r="H24" s="90"/>
      <c r="I24" s="91"/>
    </row>
    <row r="25" spans="1:12" x14ac:dyDescent="0.2">
      <c r="A25" s="86"/>
      <c r="B25" s="651" t="s">
        <v>231</v>
      </c>
      <c r="C25" s="647"/>
      <c r="D25" s="648"/>
      <c r="E25" s="112"/>
      <c r="F25" s="113"/>
      <c r="G25" s="114"/>
      <c r="H25" s="115"/>
      <c r="I25" s="116"/>
    </row>
    <row r="26" spans="1:12" ht="12.75" customHeight="1" x14ac:dyDescent="0.2">
      <c r="A26" s="632" t="s">
        <v>232</v>
      </c>
      <c r="B26" s="633"/>
      <c r="C26" s="633"/>
      <c r="D26" s="634"/>
      <c r="E26" s="641">
        <f>(((1+((E12+E13+E14)/100))*(1+((E15)/100))*(1+((E17/100)))/(1-((E21+E22+E23+E24)/100)))-1)</f>
        <v>0.15278047942916428</v>
      </c>
      <c r="F26" s="643"/>
      <c r="G26" s="644"/>
      <c r="H26" s="644"/>
      <c r="I26" s="625"/>
      <c r="L26" s="147"/>
    </row>
    <row r="27" spans="1:12" ht="23.25" customHeight="1" thickBot="1" x14ac:dyDescent="0.25">
      <c r="A27" s="715"/>
      <c r="B27" s="716"/>
      <c r="C27" s="716"/>
      <c r="D27" s="717"/>
      <c r="E27" s="642"/>
      <c r="F27" s="717"/>
      <c r="G27" s="718"/>
      <c r="H27" s="718"/>
      <c r="I27" s="714"/>
      <c r="K27" s="147"/>
    </row>
    <row r="28" spans="1:12" x14ac:dyDescent="0.2">
      <c r="A28" s="117"/>
      <c r="B28" s="118"/>
      <c r="C28" s="119"/>
      <c r="D28" s="119"/>
      <c r="E28" s="120"/>
      <c r="F28" s="121"/>
      <c r="G28" s="122"/>
      <c r="H28" s="122"/>
      <c r="I28" s="123"/>
    </row>
    <row r="29" spans="1:12" ht="12.75" customHeight="1" x14ac:dyDescent="0.2">
      <c r="A29" s="124" t="s">
        <v>233</v>
      </c>
      <c r="B29" s="125"/>
      <c r="C29" s="126"/>
      <c r="D29" s="126"/>
      <c r="E29" s="127"/>
      <c r="F29" s="128"/>
      <c r="G29" s="129"/>
      <c r="H29" s="130"/>
      <c r="I29" s="131"/>
    </row>
    <row r="30" spans="1:12" x14ac:dyDescent="0.2">
      <c r="A30" s="124"/>
      <c r="B30" s="126"/>
      <c r="C30" s="132"/>
      <c r="D30" s="132"/>
      <c r="E30" s="127"/>
      <c r="F30" s="128"/>
      <c r="G30" s="130"/>
      <c r="H30" s="130"/>
      <c r="I30" s="131"/>
    </row>
    <row r="31" spans="1:12" ht="15.75" x14ac:dyDescent="0.25">
      <c r="A31" s="124"/>
      <c r="B31" s="126"/>
      <c r="C31" s="126"/>
      <c r="D31" s="126"/>
      <c r="E31" s="127"/>
      <c r="F31" s="128"/>
      <c r="G31" s="627"/>
      <c r="H31" s="627"/>
      <c r="I31" s="133"/>
    </row>
    <row r="32" spans="1:12" ht="15.75" x14ac:dyDescent="0.25">
      <c r="A32" s="124"/>
      <c r="B32" s="126"/>
      <c r="C32" s="126"/>
      <c r="D32" s="126"/>
      <c r="E32" s="127"/>
      <c r="F32" s="128"/>
      <c r="G32" s="627"/>
      <c r="H32" s="627"/>
      <c r="I32" s="133"/>
    </row>
    <row r="33" spans="1:9" ht="15.75" x14ac:dyDescent="0.25">
      <c r="A33" s="124"/>
      <c r="B33" s="126"/>
      <c r="C33" s="126"/>
      <c r="D33" s="126"/>
      <c r="E33" s="127"/>
      <c r="F33" s="128"/>
      <c r="G33" s="627"/>
      <c r="H33" s="627"/>
      <c r="I33" s="133"/>
    </row>
    <row r="34" spans="1:9" ht="15.75" x14ac:dyDescent="0.25">
      <c r="A34" s="124"/>
      <c r="B34" s="628"/>
      <c r="C34" s="629"/>
      <c r="D34" s="629"/>
      <c r="E34" s="630"/>
      <c r="F34" s="134"/>
      <c r="G34" s="627"/>
      <c r="H34" s="627"/>
      <c r="I34" s="133"/>
    </row>
    <row r="35" spans="1:9" ht="15.75" x14ac:dyDescent="0.25">
      <c r="A35" s="124"/>
      <c r="B35" s="629"/>
      <c r="C35" s="629"/>
      <c r="D35" s="629"/>
      <c r="E35" s="630"/>
      <c r="F35" s="128"/>
      <c r="G35" s="627"/>
      <c r="H35" s="627"/>
      <c r="I35" s="133"/>
    </row>
    <row r="36" spans="1:9" ht="15.75" x14ac:dyDescent="0.25">
      <c r="A36" s="124"/>
      <c r="B36" s="638"/>
      <c r="C36" s="629"/>
      <c r="D36" s="629"/>
      <c r="E36" s="630"/>
      <c r="F36" s="128"/>
      <c r="G36" s="627"/>
      <c r="H36" s="631"/>
      <c r="I36" s="133"/>
    </row>
    <row r="37" spans="1:9" ht="13.5" thickBot="1" x14ac:dyDescent="0.25">
      <c r="A37" s="135"/>
      <c r="B37" s="639"/>
      <c r="C37" s="639"/>
      <c r="D37" s="639"/>
      <c r="E37" s="640"/>
      <c r="F37" s="136"/>
      <c r="G37" s="137"/>
      <c r="H37" s="138"/>
      <c r="I37" s="139"/>
    </row>
    <row r="43" spans="1:9" x14ac:dyDescent="0.2">
      <c r="B43" s="141"/>
    </row>
    <row r="44" spans="1:9" x14ac:dyDescent="0.2">
      <c r="B44" s="142"/>
    </row>
    <row r="45" spans="1:9" x14ac:dyDescent="0.2">
      <c r="B45" s="142"/>
    </row>
    <row r="46" spans="1:9" x14ac:dyDescent="0.2">
      <c r="B46" s="142"/>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
  <sheetViews>
    <sheetView workbookViewId="0">
      <selection activeCell="C3" sqref="C3"/>
    </sheetView>
  </sheetViews>
  <sheetFormatPr defaultRowHeight="15" x14ac:dyDescent="0.25"/>
  <cols>
    <col min="1" max="1" width="12.28515625" customWidth="1"/>
    <col min="2" max="2" width="22.5703125" customWidth="1"/>
    <col min="3" max="3" width="42.85546875" customWidth="1"/>
    <col min="6" max="6" width="17.7109375" customWidth="1"/>
    <col min="7" max="7" width="26.42578125" customWidth="1"/>
  </cols>
  <sheetData>
    <row r="2" spans="1:7" ht="15.75" x14ac:dyDescent="0.25">
      <c r="A2" s="296" t="s">
        <v>199</v>
      </c>
      <c r="B2" s="296" t="s">
        <v>389</v>
      </c>
      <c r="C2" s="296" t="s">
        <v>390</v>
      </c>
      <c r="D2" s="296" t="s">
        <v>148</v>
      </c>
      <c r="E2" s="296" t="s">
        <v>84</v>
      </c>
      <c r="F2" s="296" t="s">
        <v>391</v>
      </c>
      <c r="G2" s="296" t="s">
        <v>392</v>
      </c>
    </row>
    <row r="3" spans="1:7" ht="137.25" customHeight="1" x14ac:dyDescent="0.25">
      <c r="A3" s="297" t="s">
        <v>446</v>
      </c>
      <c r="B3" s="298"/>
      <c r="C3" s="299" t="s">
        <v>393</v>
      </c>
      <c r="D3" s="300" t="s">
        <v>394</v>
      </c>
      <c r="E3" s="301">
        <v>1</v>
      </c>
      <c r="F3" s="301">
        <f>RESUMO!C51</f>
        <v>22735114.149999999</v>
      </c>
      <c r="G3" s="301">
        <f>TRUNC(E3*F3,2)</f>
        <v>22735114.149999999</v>
      </c>
    </row>
    <row r="4" spans="1:7" ht="15.75" x14ac:dyDescent="0.25">
      <c r="A4" s="302"/>
    </row>
    <row r="5" spans="1:7" ht="15.75" x14ac:dyDescent="0.25">
      <c r="A5" s="302"/>
    </row>
    <row r="6" spans="1:7" ht="15.75" x14ac:dyDescent="0.25">
      <c r="A6" s="302"/>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topLeftCell="A16" workbookViewId="0">
      <selection activeCell="C17" sqref="C17"/>
    </sheetView>
  </sheetViews>
  <sheetFormatPr defaultRowHeight="12.75" x14ac:dyDescent="0.2"/>
  <cols>
    <col min="1" max="1" width="16.7109375" style="66" customWidth="1"/>
    <col min="2" max="2" width="48.140625" style="66" customWidth="1"/>
    <col min="3" max="3" width="41.140625" style="66" bestFit="1" customWidth="1"/>
    <col min="4" max="256" width="9.140625" style="66"/>
    <col min="257" max="257" width="16.7109375" style="66" customWidth="1"/>
    <col min="258" max="258" width="48.140625" style="66" customWidth="1"/>
    <col min="259" max="259" width="34.28515625" style="66" customWidth="1"/>
    <col min="260" max="512" width="9.140625" style="66"/>
    <col min="513" max="513" width="16.7109375" style="66" customWidth="1"/>
    <col min="514" max="514" width="48.140625" style="66" customWidth="1"/>
    <col min="515" max="515" width="34.28515625" style="66" customWidth="1"/>
    <col min="516" max="768" width="9.140625" style="66"/>
    <col min="769" max="769" width="16.7109375" style="66" customWidth="1"/>
    <col min="770" max="770" width="48.140625" style="66" customWidth="1"/>
    <col min="771" max="771" width="34.28515625" style="66" customWidth="1"/>
    <col min="772" max="1024" width="9.140625" style="66"/>
    <col min="1025" max="1025" width="16.7109375" style="66" customWidth="1"/>
    <col min="1026" max="1026" width="48.140625" style="66" customWidth="1"/>
    <col min="1027" max="1027" width="34.28515625" style="66" customWidth="1"/>
    <col min="1028" max="1280" width="9.140625" style="66"/>
    <col min="1281" max="1281" width="16.7109375" style="66" customWidth="1"/>
    <col min="1282" max="1282" width="48.140625" style="66" customWidth="1"/>
    <col min="1283" max="1283" width="34.28515625" style="66" customWidth="1"/>
    <col min="1284" max="1536" width="9.140625" style="66"/>
    <col min="1537" max="1537" width="16.7109375" style="66" customWidth="1"/>
    <col min="1538" max="1538" width="48.140625" style="66" customWidth="1"/>
    <col min="1539" max="1539" width="34.28515625" style="66" customWidth="1"/>
    <col min="1540" max="1792" width="9.140625" style="66"/>
    <col min="1793" max="1793" width="16.7109375" style="66" customWidth="1"/>
    <col min="1794" max="1794" width="48.140625" style="66" customWidth="1"/>
    <col min="1795" max="1795" width="34.28515625" style="66" customWidth="1"/>
    <col min="1796" max="2048" width="9.140625" style="66"/>
    <col min="2049" max="2049" width="16.7109375" style="66" customWidth="1"/>
    <col min="2050" max="2050" width="48.140625" style="66" customWidth="1"/>
    <col min="2051" max="2051" width="34.28515625" style="66" customWidth="1"/>
    <col min="2052" max="2304" width="9.140625" style="66"/>
    <col min="2305" max="2305" width="16.7109375" style="66" customWidth="1"/>
    <col min="2306" max="2306" width="48.140625" style="66" customWidth="1"/>
    <col min="2307" max="2307" width="34.28515625" style="66" customWidth="1"/>
    <col min="2308" max="2560" width="9.140625" style="66"/>
    <col min="2561" max="2561" width="16.7109375" style="66" customWidth="1"/>
    <col min="2562" max="2562" width="48.140625" style="66" customWidth="1"/>
    <col min="2563" max="2563" width="34.28515625" style="66" customWidth="1"/>
    <col min="2564" max="2816" width="9.140625" style="66"/>
    <col min="2817" max="2817" width="16.7109375" style="66" customWidth="1"/>
    <col min="2818" max="2818" width="48.140625" style="66" customWidth="1"/>
    <col min="2819" max="2819" width="34.28515625" style="66" customWidth="1"/>
    <col min="2820" max="3072" width="9.140625" style="66"/>
    <col min="3073" max="3073" width="16.7109375" style="66" customWidth="1"/>
    <col min="3074" max="3074" width="48.140625" style="66" customWidth="1"/>
    <col min="3075" max="3075" width="34.28515625" style="66" customWidth="1"/>
    <col min="3076" max="3328" width="9.140625" style="66"/>
    <col min="3329" max="3329" width="16.7109375" style="66" customWidth="1"/>
    <col min="3330" max="3330" width="48.140625" style="66" customWidth="1"/>
    <col min="3331" max="3331" width="34.28515625" style="66" customWidth="1"/>
    <col min="3332" max="3584" width="9.140625" style="66"/>
    <col min="3585" max="3585" width="16.7109375" style="66" customWidth="1"/>
    <col min="3586" max="3586" width="48.140625" style="66" customWidth="1"/>
    <col min="3587" max="3587" width="34.28515625" style="66" customWidth="1"/>
    <col min="3588" max="3840" width="9.140625" style="66"/>
    <col min="3841" max="3841" width="16.7109375" style="66" customWidth="1"/>
    <col min="3842" max="3842" width="48.140625" style="66" customWidth="1"/>
    <col min="3843" max="3843" width="34.28515625" style="66" customWidth="1"/>
    <col min="3844" max="4096" width="9.140625" style="66"/>
    <col min="4097" max="4097" width="16.7109375" style="66" customWidth="1"/>
    <col min="4098" max="4098" width="48.140625" style="66" customWidth="1"/>
    <col min="4099" max="4099" width="34.28515625" style="66" customWidth="1"/>
    <col min="4100" max="4352" width="9.140625" style="66"/>
    <col min="4353" max="4353" width="16.7109375" style="66" customWidth="1"/>
    <col min="4354" max="4354" width="48.140625" style="66" customWidth="1"/>
    <col min="4355" max="4355" width="34.28515625" style="66" customWidth="1"/>
    <col min="4356" max="4608" width="9.140625" style="66"/>
    <col min="4609" max="4609" width="16.7109375" style="66" customWidth="1"/>
    <col min="4610" max="4610" width="48.140625" style="66" customWidth="1"/>
    <col min="4611" max="4611" width="34.28515625" style="66" customWidth="1"/>
    <col min="4612" max="4864" width="9.140625" style="66"/>
    <col min="4865" max="4865" width="16.7109375" style="66" customWidth="1"/>
    <col min="4866" max="4866" width="48.140625" style="66" customWidth="1"/>
    <col min="4867" max="4867" width="34.28515625" style="66" customWidth="1"/>
    <col min="4868" max="5120" width="9.140625" style="66"/>
    <col min="5121" max="5121" width="16.7109375" style="66" customWidth="1"/>
    <col min="5122" max="5122" width="48.140625" style="66" customWidth="1"/>
    <col min="5123" max="5123" width="34.28515625" style="66" customWidth="1"/>
    <col min="5124" max="5376" width="9.140625" style="66"/>
    <col min="5377" max="5377" width="16.7109375" style="66" customWidth="1"/>
    <col min="5378" max="5378" width="48.140625" style="66" customWidth="1"/>
    <col min="5379" max="5379" width="34.28515625" style="66" customWidth="1"/>
    <col min="5380" max="5632" width="9.140625" style="66"/>
    <col min="5633" max="5633" width="16.7109375" style="66" customWidth="1"/>
    <col min="5634" max="5634" width="48.140625" style="66" customWidth="1"/>
    <col min="5635" max="5635" width="34.28515625" style="66" customWidth="1"/>
    <col min="5636" max="5888" width="9.140625" style="66"/>
    <col min="5889" max="5889" width="16.7109375" style="66" customWidth="1"/>
    <col min="5890" max="5890" width="48.140625" style="66" customWidth="1"/>
    <col min="5891" max="5891" width="34.28515625" style="66" customWidth="1"/>
    <col min="5892" max="6144" width="9.140625" style="66"/>
    <col min="6145" max="6145" width="16.7109375" style="66" customWidth="1"/>
    <col min="6146" max="6146" width="48.140625" style="66" customWidth="1"/>
    <col min="6147" max="6147" width="34.28515625" style="66" customWidth="1"/>
    <col min="6148" max="6400" width="9.140625" style="66"/>
    <col min="6401" max="6401" width="16.7109375" style="66" customWidth="1"/>
    <col min="6402" max="6402" width="48.140625" style="66" customWidth="1"/>
    <col min="6403" max="6403" width="34.28515625" style="66" customWidth="1"/>
    <col min="6404" max="6656" width="9.140625" style="66"/>
    <col min="6657" max="6657" width="16.7109375" style="66" customWidth="1"/>
    <col min="6658" max="6658" width="48.140625" style="66" customWidth="1"/>
    <col min="6659" max="6659" width="34.28515625" style="66" customWidth="1"/>
    <col min="6660" max="6912" width="9.140625" style="66"/>
    <col min="6913" max="6913" width="16.7109375" style="66" customWidth="1"/>
    <col min="6914" max="6914" width="48.140625" style="66" customWidth="1"/>
    <col min="6915" max="6915" width="34.28515625" style="66" customWidth="1"/>
    <col min="6916" max="7168" width="9.140625" style="66"/>
    <col min="7169" max="7169" width="16.7109375" style="66" customWidth="1"/>
    <col min="7170" max="7170" width="48.140625" style="66" customWidth="1"/>
    <col min="7171" max="7171" width="34.28515625" style="66" customWidth="1"/>
    <col min="7172" max="7424" width="9.140625" style="66"/>
    <col min="7425" max="7425" width="16.7109375" style="66" customWidth="1"/>
    <col min="7426" max="7426" width="48.140625" style="66" customWidth="1"/>
    <col min="7427" max="7427" width="34.28515625" style="66" customWidth="1"/>
    <col min="7428" max="7680" width="9.140625" style="66"/>
    <col min="7681" max="7681" width="16.7109375" style="66" customWidth="1"/>
    <col min="7682" max="7682" width="48.140625" style="66" customWidth="1"/>
    <col min="7683" max="7683" width="34.28515625" style="66" customWidth="1"/>
    <col min="7684" max="7936" width="9.140625" style="66"/>
    <col min="7937" max="7937" width="16.7109375" style="66" customWidth="1"/>
    <col min="7938" max="7938" width="48.140625" style="66" customWidth="1"/>
    <col min="7939" max="7939" width="34.28515625" style="66" customWidth="1"/>
    <col min="7940" max="8192" width="9.140625" style="66"/>
    <col min="8193" max="8193" width="16.7109375" style="66" customWidth="1"/>
    <col min="8194" max="8194" width="48.140625" style="66" customWidth="1"/>
    <col min="8195" max="8195" width="34.28515625" style="66" customWidth="1"/>
    <col min="8196" max="8448" width="9.140625" style="66"/>
    <col min="8449" max="8449" width="16.7109375" style="66" customWidth="1"/>
    <col min="8450" max="8450" width="48.140625" style="66" customWidth="1"/>
    <col min="8451" max="8451" width="34.28515625" style="66" customWidth="1"/>
    <col min="8452" max="8704" width="9.140625" style="66"/>
    <col min="8705" max="8705" width="16.7109375" style="66" customWidth="1"/>
    <col min="8706" max="8706" width="48.140625" style="66" customWidth="1"/>
    <col min="8707" max="8707" width="34.28515625" style="66" customWidth="1"/>
    <col min="8708" max="8960" width="9.140625" style="66"/>
    <col min="8961" max="8961" width="16.7109375" style="66" customWidth="1"/>
    <col min="8962" max="8962" width="48.140625" style="66" customWidth="1"/>
    <col min="8963" max="8963" width="34.28515625" style="66" customWidth="1"/>
    <col min="8964" max="9216" width="9.140625" style="66"/>
    <col min="9217" max="9217" width="16.7109375" style="66" customWidth="1"/>
    <col min="9218" max="9218" width="48.140625" style="66" customWidth="1"/>
    <col min="9219" max="9219" width="34.28515625" style="66" customWidth="1"/>
    <col min="9220" max="9472" width="9.140625" style="66"/>
    <col min="9473" max="9473" width="16.7109375" style="66" customWidth="1"/>
    <col min="9474" max="9474" width="48.140625" style="66" customWidth="1"/>
    <col min="9475" max="9475" width="34.28515625" style="66" customWidth="1"/>
    <col min="9476" max="9728" width="9.140625" style="66"/>
    <col min="9729" max="9729" width="16.7109375" style="66" customWidth="1"/>
    <col min="9730" max="9730" width="48.140625" style="66" customWidth="1"/>
    <col min="9731" max="9731" width="34.28515625" style="66" customWidth="1"/>
    <col min="9732" max="9984" width="9.140625" style="66"/>
    <col min="9985" max="9985" width="16.7109375" style="66" customWidth="1"/>
    <col min="9986" max="9986" width="48.140625" style="66" customWidth="1"/>
    <col min="9987" max="9987" width="34.28515625" style="66" customWidth="1"/>
    <col min="9988" max="10240" width="9.140625" style="66"/>
    <col min="10241" max="10241" width="16.7109375" style="66" customWidth="1"/>
    <col min="10242" max="10242" width="48.140625" style="66" customWidth="1"/>
    <col min="10243" max="10243" width="34.28515625" style="66" customWidth="1"/>
    <col min="10244" max="10496" width="9.140625" style="66"/>
    <col min="10497" max="10497" width="16.7109375" style="66" customWidth="1"/>
    <col min="10498" max="10498" width="48.140625" style="66" customWidth="1"/>
    <col min="10499" max="10499" width="34.28515625" style="66" customWidth="1"/>
    <col min="10500" max="10752" width="9.140625" style="66"/>
    <col min="10753" max="10753" width="16.7109375" style="66" customWidth="1"/>
    <col min="10754" max="10754" width="48.140625" style="66" customWidth="1"/>
    <col min="10755" max="10755" width="34.28515625" style="66" customWidth="1"/>
    <col min="10756" max="11008" width="9.140625" style="66"/>
    <col min="11009" max="11009" width="16.7109375" style="66" customWidth="1"/>
    <col min="11010" max="11010" width="48.140625" style="66" customWidth="1"/>
    <col min="11011" max="11011" width="34.28515625" style="66" customWidth="1"/>
    <col min="11012" max="11264" width="9.140625" style="66"/>
    <col min="11265" max="11265" width="16.7109375" style="66" customWidth="1"/>
    <col min="11266" max="11266" width="48.140625" style="66" customWidth="1"/>
    <col min="11267" max="11267" width="34.28515625" style="66" customWidth="1"/>
    <col min="11268" max="11520" width="9.140625" style="66"/>
    <col min="11521" max="11521" width="16.7109375" style="66" customWidth="1"/>
    <col min="11522" max="11522" width="48.140625" style="66" customWidth="1"/>
    <col min="11523" max="11523" width="34.28515625" style="66" customWidth="1"/>
    <col min="11524" max="11776" width="9.140625" style="66"/>
    <col min="11777" max="11777" width="16.7109375" style="66" customWidth="1"/>
    <col min="11778" max="11778" width="48.140625" style="66" customWidth="1"/>
    <col min="11779" max="11779" width="34.28515625" style="66" customWidth="1"/>
    <col min="11780" max="12032" width="9.140625" style="66"/>
    <col min="12033" max="12033" width="16.7109375" style="66" customWidth="1"/>
    <col min="12034" max="12034" width="48.140625" style="66" customWidth="1"/>
    <col min="12035" max="12035" width="34.28515625" style="66" customWidth="1"/>
    <col min="12036" max="12288" width="9.140625" style="66"/>
    <col min="12289" max="12289" width="16.7109375" style="66" customWidth="1"/>
    <col min="12290" max="12290" width="48.140625" style="66" customWidth="1"/>
    <col min="12291" max="12291" width="34.28515625" style="66" customWidth="1"/>
    <col min="12292" max="12544" width="9.140625" style="66"/>
    <col min="12545" max="12545" width="16.7109375" style="66" customWidth="1"/>
    <col min="12546" max="12546" width="48.140625" style="66" customWidth="1"/>
    <col min="12547" max="12547" width="34.28515625" style="66" customWidth="1"/>
    <col min="12548" max="12800" width="9.140625" style="66"/>
    <col min="12801" max="12801" width="16.7109375" style="66" customWidth="1"/>
    <col min="12802" max="12802" width="48.140625" style="66" customWidth="1"/>
    <col min="12803" max="12803" width="34.28515625" style="66" customWidth="1"/>
    <col min="12804" max="13056" width="9.140625" style="66"/>
    <col min="13057" max="13057" width="16.7109375" style="66" customWidth="1"/>
    <col min="13058" max="13058" width="48.140625" style="66" customWidth="1"/>
    <col min="13059" max="13059" width="34.28515625" style="66" customWidth="1"/>
    <col min="13060" max="13312" width="9.140625" style="66"/>
    <col min="13313" max="13313" width="16.7109375" style="66" customWidth="1"/>
    <col min="13314" max="13314" width="48.140625" style="66" customWidth="1"/>
    <col min="13315" max="13315" width="34.28515625" style="66" customWidth="1"/>
    <col min="13316" max="13568" width="9.140625" style="66"/>
    <col min="13569" max="13569" width="16.7109375" style="66" customWidth="1"/>
    <col min="13570" max="13570" width="48.140625" style="66" customWidth="1"/>
    <col min="13571" max="13571" width="34.28515625" style="66" customWidth="1"/>
    <col min="13572" max="13824" width="9.140625" style="66"/>
    <col min="13825" max="13825" width="16.7109375" style="66" customWidth="1"/>
    <col min="13826" max="13826" width="48.140625" style="66" customWidth="1"/>
    <col min="13827" max="13827" width="34.28515625" style="66" customWidth="1"/>
    <col min="13828" max="14080" width="9.140625" style="66"/>
    <col min="14081" max="14081" width="16.7109375" style="66" customWidth="1"/>
    <col min="14082" max="14082" width="48.140625" style="66" customWidth="1"/>
    <col min="14083" max="14083" width="34.28515625" style="66" customWidth="1"/>
    <col min="14084" max="14336" width="9.140625" style="66"/>
    <col min="14337" max="14337" width="16.7109375" style="66" customWidth="1"/>
    <col min="14338" max="14338" width="48.140625" style="66" customWidth="1"/>
    <col min="14339" max="14339" width="34.28515625" style="66" customWidth="1"/>
    <col min="14340" max="14592" width="9.140625" style="66"/>
    <col min="14593" max="14593" width="16.7109375" style="66" customWidth="1"/>
    <col min="14594" max="14594" width="48.140625" style="66" customWidth="1"/>
    <col min="14595" max="14595" width="34.28515625" style="66" customWidth="1"/>
    <col min="14596" max="14848" width="9.140625" style="66"/>
    <col min="14849" max="14849" width="16.7109375" style="66" customWidth="1"/>
    <col min="14850" max="14850" width="48.140625" style="66" customWidth="1"/>
    <col min="14851" max="14851" width="34.28515625" style="66" customWidth="1"/>
    <col min="14852" max="15104" width="9.140625" style="66"/>
    <col min="15105" max="15105" width="16.7109375" style="66" customWidth="1"/>
    <col min="15106" max="15106" width="48.140625" style="66" customWidth="1"/>
    <col min="15107" max="15107" width="34.28515625" style="66" customWidth="1"/>
    <col min="15108" max="15360" width="9.140625" style="66"/>
    <col min="15361" max="15361" width="16.7109375" style="66" customWidth="1"/>
    <col min="15362" max="15362" width="48.140625" style="66" customWidth="1"/>
    <col min="15363" max="15363" width="34.28515625" style="66" customWidth="1"/>
    <col min="15364" max="15616" width="9.140625" style="66"/>
    <col min="15617" max="15617" width="16.7109375" style="66" customWidth="1"/>
    <col min="15618" max="15618" width="48.140625" style="66" customWidth="1"/>
    <col min="15619" max="15619" width="34.28515625" style="66" customWidth="1"/>
    <col min="15620" max="15872" width="9.140625" style="66"/>
    <col min="15873" max="15873" width="16.7109375" style="66" customWidth="1"/>
    <col min="15874" max="15874" width="48.140625" style="66" customWidth="1"/>
    <col min="15875" max="15875" width="34.28515625" style="66" customWidth="1"/>
    <col min="15876" max="16128" width="9.140625" style="66"/>
    <col min="16129" max="16129" width="16.7109375" style="66" customWidth="1"/>
    <col min="16130" max="16130" width="48.140625" style="66" customWidth="1"/>
    <col min="16131" max="16131" width="34.28515625" style="66" customWidth="1"/>
    <col min="16132" max="16384" width="9.140625" style="66"/>
  </cols>
  <sheetData>
    <row r="1" spans="1:3" ht="13.5" thickBot="1" x14ac:dyDescent="0.25">
      <c r="A1" s="231"/>
      <c r="B1" s="231"/>
      <c r="C1" s="231"/>
    </row>
    <row r="2" spans="1:3" ht="20.25" customHeight="1" x14ac:dyDescent="0.2">
      <c r="A2" s="431" t="s">
        <v>352</v>
      </c>
      <c r="B2" s="432"/>
      <c r="C2" s="433"/>
    </row>
    <row r="3" spans="1:3" ht="20.25" customHeight="1" x14ac:dyDescent="0.2">
      <c r="A3" s="442" t="str">
        <f>[41]ORÇAMENTO!D18</f>
        <v>MANUTENÇÃO CORRETIVA, PREVENTIVA E CONSERVAÇÃO DA MALHA VIÁRIA</v>
      </c>
      <c r="B3" s="443"/>
      <c r="C3" s="444"/>
    </row>
    <row r="4" spans="1:3" ht="20.25" customHeight="1" x14ac:dyDescent="0.2">
      <c r="A4" s="442"/>
      <c r="B4" s="443"/>
      <c r="C4" s="444"/>
    </row>
    <row r="5" spans="1:3" ht="20.25" customHeight="1" x14ac:dyDescent="0.2">
      <c r="A5" s="440"/>
      <c r="B5" s="441"/>
      <c r="C5" s="249"/>
    </row>
    <row r="6" spans="1:3" ht="20.25" customHeight="1" x14ac:dyDescent="0.2">
      <c r="A6" s="250" t="s">
        <v>447</v>
      </c>
      <c r="B6" s="445" t="s">
        <v>448</v>
      </c>
      <c r="C6" s="446"/>
    </row>
    <row r="7" spans="1:3" ht="20.25" customHeight="1" x14ac:dyDescent="0.2">
      <c r="A7" s="250"/>
      <c r="B7" s="445" t="s">
        <v>449</v>
      </c>
      <c r="C7" s="446"/>
    </row>
    <row r="8" spans="1:3" ht="20.25" customHeight="1" x14ac:dyDescent="0.2">
      <c r="A8" s="250"/>
      <c r="B8" s="445" t="s">
        <v>450</v>
      </c>
      <c r="C8" s="446"/>
    </row>
    <row r="9" spans="1:3" ht="20.25" customHeight="1" x14ac:dyDescent="0.2">
      <c r="A9" s="250"/>
      <c r="B9" s="445" t="s">
        <v>451</v>
      </c>
      <c r="C9" s="446"/>
    </row>
    <row r="10" spans="1:3" ht="20.25" customHeight="1" x14ac:dyDescent="0.2">
      <c r="A10" s="250"/>
      <c r="B10" s="445" t="s">
        <v>452</v>
      </c>
      <c r="C10" s="446"/>
    </row>
    <row r="11" spans="1:3" ht="20.25" customHeight="1" x14ac:dyDescent="0.2">
      <c r="A11" s="250"/>
      <c r="B11" s="445" t="s">
        <v>453</v>
      </c>
      <c r="C11" s="446"/>
    </row>
    <row r="12" spans="1:3" ht="20.25" customHeight="1" x14ac:dyDescent="0.2">
      <c r="A12" s="447" t="s">
        <v>384</v>
      </c>
      <c r="B12" s="448"/>
      <c r="C12" s="449"/>
    </row>
    <row r="13" spans="1:3" ht="20.25" customHeight="1" x14ac:dyDescent="0.2">
      <c r="A13" s="442"/>
      <c r="B13" s="443"/>
      <c r="C13" s="444"/>
    </row>
    <row r="14" spans="1:3" ht="12.75" customHeight="1" x14ac:dyDescent="0.2">
      <c r="A14" s="442"/>
      <c r="B14" s="443"/>
      <c r="C14" s="444"/>
    </row>
    <row r="15" spans="1:3" ht="12.75" customHeight="1" x14ac:dyDescent="0.2">
      <c r="A15" s="450"/>
      <c r="B15" s="451"/>
      <c r="C15" s="452"/>
    </row>
    <row r="16" spans="1:3" x14ac:dyDescent="0.2">
      <c r="A16" s="434" t="s">
        <v>353</v>
      </c>
      <c r="B16" s="435" t="s">
        <v>354</v>
      </c>
      <c r="C16" s="232" t="s">
        <v>454</v>
      </c>
    </row>
    <row r="17" spans="1:3" ht="14.25" customHeight="1" x14ac:dyDescent="0.2">
      <c r="A17" s="434"/>
      <c r="B17" s="435"/>
      <c r="C17" s="233" t="s">
        <v>375</v>
      </c>
    </row>
    <row r="18" spans="1:3" x14ac:dyDescent="0.2">
      <c r="A18" s="434"/>
      <c r="B18" s="435"/>
      <c r="C18" s="233" t="s">
        <v>355</v>
      </c>
    </row>
    <row r="19" spans="1:3" ht="15.75" x14ac:dyDescent="0.2">
      <c r="A19" s="234" t="s">
        <v>145</v>
      </c>
      <c r="B19" s="235" t="s">
        <v>200</v>
      </c>
      <c r="C19" s="236" t="s">
        <v>356</v>
      </c>
    </row>
    <row r="20" spans="1:3" ht="12.75" customHeight="1" x14ac:dyDescent="0.2">
      <c r="A20" s="425" t="s">
        <v>208</v>
      </c>
      <c r="B20" s="436" t="str">
        <f>ORÇAMENTO!D19</f>
        <v>RECAPEAMENTO (E=5CM)</v>
      </c>
      <c r="C20" s="437">
        <f>ORÇAMENTO!J19</f>
        <v>14649738.989999998</v>
      </c>
    </row>
    <row r="21" spans="1:3" ht="14.25" customHeight="1" x14ac:dyDescent="0.2">
      <c r="A21" s="426"/>
      <c r="B21" s="429"/>
      <c r="C21" s="438"/>
    </row>
    <row r="22" spans="1:3" x14ac:dyDescent="0.2">
      <c r="A22" s="427"/>
      <c r="B22" s="430"/>
      <c r="C22" s="439"/>
    </row>
    <row r="23" spans="1:3" x14ac:dyDescent="0.2">
      <c r="A23" s="425" t="s">
        <v>217</v>
      </c>
      <c r="B23" s="428" t="str">
        <f>ORÇAMENTO!D26</f>
        <v>REPERFILAMENTO (E=3CM)</v>
      </c>
      <c r="C23" s="422">
        <f>ORÇAMENTO!J26</f>
        <v>1226278.82</v>
      </c>
    </row>
    <row r="24" spans="1:3" x14ac:dyDescent="0.2">
      <c r="A24" s="426"/>
      <c r="B24" s="429"/>
      <c r="C24" s="423"/>
    </row>
    <row r="25" spans="1:3" x14ac:dyDescent="0.2">
      <c r="A25" s="427"/>
      <c r="B25" s="429"/>
      <c r="C25" s="424"/>
    </row>
    <row r="26" spans="1:3" x14ac:dyDescent="0.2">
      <c r="A26" s="425" t="s">
        <v>221</v>
      </c>
      <c r="B26" s="428" t="str">
        <f>ORÇAMENTO!D33</f>
        <v>TAPA BURACO -  C/ MBUQ</v>
      </c>
      <c r="C26" s="422">
        <f>ORÇAMENTO!J33</f>
        <v>1619935.07</v>
      </c>
    </row>
    <row r="27" spans="1:3" x14ac:dyDescent="0.2">
      <c r="A27" s="426"/>
      <c r="B27" s="429"/>
      <c r="C27" s="423"/>
    </row>
    <row r="28" spans="1:3" x14ac:dyDescent="0.2">
      <c r="A28" s="427"/>
      <c r="B28" s="430"/>
      <c r="C28" s="424"/>
    </row>
    <row r="29" spans="1:3" ht="12.75" customHeight="1" x14ac:dyDescent="0.2">
      <c r="A29" s="425" t="s">
        <v>377</v>
      </c>
      <c r="B29" s="436" t="str">
        <f>ORÇAMENTO!D41</f>
        <v xml:space="preserve">FRESAGEM E DEMOLIÇÃO DE CBUQ </v>
      </c>
      <c r="C29" s="237"/>
    </row>
    <row r="30" spans="1:3" ht="14.25" x14ac:dyDescent="0.2">
      <c r="A30" s="426"/>
      <c r="B30" s="429"/>
      <c r="C30" s="238">
        <f>ORÇAMENTO!J41</f>
        <v>281455.2</v>
      </c>
    </row>
    <row r="31" spans="1:3" x14ac:dyDescent="0.2">
      <c r="A31" s="427"/>
      <c r="B31" s="430"/>
      <c r="C31" s="239"/>
    </row>
    <row r="32" spans="1:3" ht="12.75" customHeight="1" x14ac:dyDescent="0.2">
      <c r="A32" s="425" t="s">
        <v>378</v>
      </c>
      <c r="B32" s="436" t="str">
        <f>ORÇAMENTO!D46</f>
        <v xml:space="preserve">RECUPERAÇÃO DE BASE </v>
      </c>
      <c r="C32" s="240"/>
    </row>
    <row r="33" spans="1:3" ht="14.25" x14ac:dyDescent="0.2">
      <c r="A33" s="426"/>
      <c r="B33" s="467"/>
      <c r="C33" s="238">
        <f>ORÇAMENTO!J46</f>
        <v>671577.5</v>
      </c>
    </row>
    <row r="34" spans="1:3" ht="12.75" customHeight="1" x14ac:dyDescent="0.2">
      <c r="A34" s="427"/>
      <c r="B34" s="468"/>
      <c r="C34" s="239"/>
    </row>
    <row r="35" spans="1:3" ht="12.75" customHeight="1" x14ac:dyDescent="0.2">
      <c r="A35" s="425" t="s">
        <v>379</v>
      </c>
      <c r="B35" s="436" t="str">
        <f>ORÇAMENTO!D55</f>
        <v>SERVIÇOS COMPLEMENTARES</v>
      </c>
      <c r="C35" s="241"/>
    </row>
    <row r="36" spans="1:3" ht="14.25" x14ac:dyDescent="0.2">
      <c r="A36" s="426"/>
      <c r="B36" s="467"/>
      <c r="C36" s="238">
        <f>ORÇAMENTO!J55</f>
        <v>2300489.5499999998</v>
      </c>
    </row>
    <row r="37" spans="1:3" ht="12.75" customHeight="1" x14ac:dyDescent="0.2">
      <c r="A37" s="427"/>
      <c r="B37" s="468"/>
      <c r="C37" s="239"/>
    </row>
    <row r="38" spans="1:3" ht="12.75" customHeight="1" x14ac:dyDescent="0.2">
      <c r="A38" s="425" t="s">
        <v>380</v>
      </c>
      <c r="B38" s="458" t="str">
        <f>ORÇAMENTO!D60</f>
        <v>RECUPERAÇÃO DE DRENAGEM</v>
      </c>
      <c r="C38" s="237"/>
    </row>
    <row r="39" spans="1:3" ht="12.75" customHeight="1" x14ac:dyDescent="0.2">
      <c r="A39" s="426"/>
      <c r="B39" s="459"/>
      <c r="C39" s="237">
        <f>ORÇAMENTO!J60</f>
        <v>1304055.8199999998</v>
      </c>
    </row>
    <row r="40" spans="1:3" ht="12.75" customHeight="1" x14ac:dyDescent="0.2">
      <c r="A40" s="427"/>
      <c r="B40" s="460"/>
      <c r="C40" s="237"/>
    </row>
    <row r="41" spans="1:3" ht="12.75" customHeight="1" x14ac:dyDescent="0.2">
      <c r="A41" s="425" t="s">
        <v>381</v>
      </c>
      <c r="B41" s="436" t="str">
        <f>ORÇAMENTO!D88</f>
        <v xml:space="preserve">SINALIZAÇÃO </v>
      </c>
      <c r="C41" s="240"/>
    </row>
    <row r="42" spans="1:3" ht="12.75" customHeight="1" x14ac:dyDescent="0.2">
      <c r="A42" s="426"/>
      <c r="B42" s="429"/>
      <c r="C42" s="238">
        <f>ORÇAMENTO!J88</f>
        <v>51840</v>
      </c>
    </row>
    <row r="43" spans="1:3" ht="12.75" customHeight="1" x14ac:dyDescent="0.2">
      <c r="A43" s="427"/>
      <c r="B43" s="430"/>
      <c r="C43" s="239"/>
    </row>
    <row r="44" spans="1:3" ht="12.75" customHeight="1" x14ac:dyDescent="0.2">
      <c r="A44" s="425" t="s">
        <v>382</v>
      </c>
      <c r="B44" s="455" t="str">
        <f>ORÇAMENTO!D92</f>
        <v>CANTEIRO DE OBRAS</v>
      </c>
      <c r="C44" s="240"/>
    </row>
    <row r="45" spans="1:3" ht="12.75" customHeight="1" x14ac:dyDescent="0.2">
      <c r="A45" s="426"/>
      <c r="B45" s="456"/>
      <c r="C45" s="238">
        <f>ORÇAMENTO!J92</f>
        <v>29690.160000000003</v>
      </c>
    </row>
    <row r="46" spans="1:3" ht="12.75" customHeight="1" x14ac:dyDescent="0.2">
      <c r="A46" s="427"/>
      <c r="B46" s="457"/>
      <c r="C46" s="239"/>
    </row>
    <row r="47" spans="1:3" ht="12.75" customHeight="1" x14ac:dyDescent="0.2">
      <c r="A47" s="425" t="s">
        <v>383</v>
      </c>
      <c r="B47" s="455" t="str">
        <f>ORÇAMENTO!D98</f>
        <v xml:space="preserve">ADMINISTRAÇÃO LOCAL </v>
      </c>
      <c r="C47" s="240"/>
    </row>
    <row r="48" spans="1:3" ht="12.75" customHeight="1" x14ac:dyDescent="0.2">
      <c r="A48" s="426"/>
      <c r="B48" s="456"/>
      <c r="C48" s="238">
        <f>ORÇAMENTO!J98</f>
        <v>600053.04</v>
      </c>
    </row>
    <row r="49" spans="1:3" ht="12.75" customHeight="1" x14ac:dyDescent="0.2">
      <c r="A49" s="427"/>
      <c r="B49" s="457"/>
      <c r="C49" s="239"/>
    </row>
    <row r="50" spans="1:3" x14ac:dyDescent="0.2">
      <c r="A50" s="461" t="s">
        <v>357</v>
      </c>
      <c r="B50" s="462"/>
      <c r="C50" s="240"/>
    </row>
    <row r="51" spans="1:3" ht="15.75" x14ac:dyDescent="0.25">
      <c r="A51" s="463"/>
      <c r="B51" s="464"/>
      <c r="C51" s="242">
        <f>SUM(C20:C49)</f>
        <v>22735114.149999999</v>
      </c>
    </row>
    <row r="52" spans="1:3" x14ac:dyDescent="0.2">
      <c r="A52" s="465"/>
      <c r="B52" s="466"/>
      <c r="C52" s="239"/>
    </row>
    <row r="53" spans="1:3" ht="15.75" x14ac:dyDescent="0.2">
      <c r="A53" s="453"/>
      <c r="B53" s="454"/>
      <c r="C53" s="243"/>
    </row>
    <row r="54" spans="1:3" ht="15.75" x14ac:dyDescent="0.2">
      <c r="A54" s="453"/>
      <c r="B54" s="454"/>
      <c r="C54" s="244"/>
    </row>
    <row r="55" spans="1:3" ht="15.75" x14ac:dyDescent="0.2">
      <c r="A55" s="245"/>
      <c r="B55" s="246"/>
      <c r="C55" s="247"/>
    </row>
    <row r="57" spans="1:3" ht="15.75" x14ac:dyDescent="0.2">
      <c r="A57" s="248"/>
    </row>
    <row r="58" spans="1:3" ht="15.75" x14ac:dyDescent="0.2">
      <c r="A58" s="248"/>
    </row>
  </sheetData>
  <mergeCells count="38">
    <mergeCell ref="A29:A31"/>
    <mergeCell ref="B29:B31"/>
    <mergeCell ref="A32:A34"/>
    <mergeCell ref="B32:B34"/>
    <mergeCell ref="A35:A37"/>
    <mergeCell ref="B35:B37"/>
    <mergeCell ref="A53:B53"/>
    <mergeCell ref="A54:B54"/>
    <mergeCell ref="A38:A40"/>
    <mergeCell ref="A41:A43"/>
    <mergeCell ref="B41:B43"/>
    <mergeCell ref="A44:A46"/>
    <mergeCell ref="B44:B46"/>
    <mergeCell ref="A47:A49"/>
    <mergeCell ref="B47:B49"/>
    <mergeCell ref="B38:B40"/>
    <mergeCell ref="A50:B52"/>
    <mergeCell ref="A2:C2"/>
    <mergeCell ref="A16:A18"/>
    <mergeCell ref="B16:B18"/>
    <mergeCell ref="A20:A22"/>
    <mergeCell ref="B20:B22"/>
    <mergeCell ref="C20:C22"/>
    <mergeCell ref="A5:B5"/>
    <mergeCell ref="A3:C4"/>
    <mergeCell ref="B6:C6"/>
    <mergeCell ref="B7:C7"/>
    <mergeCell ref="B8:C8"/>
    <mergeCell ref="B11:C11"/>
    <mergeCell ref="A12:C15"/>
    <mergeCell ref="B9:C9"/>
    <mergeCell ref="B10:C10"/>
    <mergeCell ref="C26:C28"/>
    <mergeCell ref="A23:A25"/>
    <mergeCell ref="B23:B25"/>
    <mergeCell ref="C23:C25"/>
    <mergeCell ref="A26:A28"/>
    <mergeCell ref="B26:B28"/>
  </mergeCells>
  <printOptions horizontalCentered="1"/>
  <pageMargins left="0.51181102362204722" right="0.51181102362204722" top="0.78740157480314965" bottom="0.78740157480314965" header="0.31496062992125984" footer="0.31496062992125984"/>
  <pageSetup paperSize="9" scale="11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1"/>
  <sheetViews>
    <sheetView view="pageBreakPreview" topLeftCell="A94" zoomScale="85" zoomScaleNormal="100" zoomScaleSheetLayoutView="85" workbookViewId="0">
      <selection activeCell="B83" sqref="B83:J83"/>
    </sheetView>
  </sheetViews>
  <sheetFormatPr defaultRowHeight="15" x14ac:dyDescent="0.25"/>
  <cols>
    <col min="1" max="1" width="10.28515625" style="317" customWidth="1"/>
    <col min="2" max="2" width="10.5703125" style="318" customWidth="1"/>
    <col min="3" max="3" width="12.28515625" style="318" customWidth="1"/>
    <col min="4" max="4" width="59.7109375" style="319" customWidth="1"/>
    <col min="5" max="5" width="9.140625" style="153"/>
    <col min="6" max="6" width="13.7109375" style="152" hidden="1" customWidth="1"/>
    <col min="7" max="7" width="13.7109375" style="152" customWidth="1"/>
    <col min="8" max="8" width="12.140625" style="153" customWidth="1"/>
    <col min="9" max="9" width="13" style="153" customWidth="1"/>
    <col min="10" max="10" width="23" style="153" customWidth="1"/>
    <col min="11" max="11" width="9.140625" style="222"/>
    <col min="12" max="12" width="15.28515625" style="153" customWidth="1"/>
    <col min="13" max="13" width="16.42578125" style="153" bestFit="1" customWidth="1"/>
    <col min="14" max="14" width="9.140625" style="153"/>
    <col min="15" max="15" width="13.140625" style="153" customWidth="1"/>
    <col min="16" max="16384" width="9.140625" style="153"/>
  </cols>
  <sheetData>
    <row r="1" spans="1:11" x14ac:dyDescent="0.25">
      <c r="A1" s="269"/>
      <c r="B1" s="270"/>
      <c r="C1" s="270"/>
      <c r="D1" s="271"/>
      <c r="E1" s="270"/>
      <c r="F1" s="269"/>
      <c r="G1" s="269"/>
      <c r="H1" s="270"/>
      <c r="I1" s="270"/>
      <c r="J1" s="270"/>
    </row>
    <row r="2" spans="1:11" x14ac:dyDescent="0.25">
      <c r="A2" s="269"/>
      <c r="B2" s="270"/>
      <c r="C2" s="270"/>
      <c r="D2" s="271"/>
      <c r="E2" s="270"/>
      <c r="F2" s="269"/>
      <c r="G2" s="269"/>
      <c r="H2" s="270"/>
      <c r="I2" s="306"/>
      <c r="J2" s="272"/>
    </row>
    <row r="3" spans="1:11" x14ac:dyDescent="0.25">
      <c r="A3" s="269"/>
      <c r="B3" s="270"/>
      <c r="C3" s="270"/>
      <c r="D3" s="271"/>
      <c r="E3" s="270"/>
      <c r="F3" s="269"/>
      <c r="G3" s="269"/>
      <c r="H3" s="270"/>
      <c r="I3" s="306"/>
      <c r="J3" s="272"/>
    </row>
    <row r="4" spans="1:11" x14ac:dyDescent="0.25">
      <c r="A4" s="414" t="s">
        <v>0</v>
      </c>
      <c r="B4" s="414"/>
      <c r="C4" s="414"/>
      <c r="D4" s="414"/>
      <c r="E4" s="414"/>
      <c r="F4" s="414"/>
      <c r="G4" s="414"/>
      <c r="H4" s="414"/>
      <c r="I4" s="414"/>
      <c r="J4" s="414"/>
    </row>
    <row r="5" spans="1:11" x14ac:dyDescent="0.25">
      <c r="A5" s="415" t="s">
        <v>1</v>
      </c>
      <c r="B5" s="415"/>
      <c r="C5" s="415"/>
      <c r="D5" s="415"/>
      <c r="E5" s="415"/>
      <c r="F5" s="415"/>
      <c r="G5" s="415"/>
      <c r="H5" s="415"/>
      <c r="I5" s="415"/>
      <c r="J5" s="415"/>
    </row>
    <row r="6" spans="1:11" x14ac:dyDescent="0.25">
      <c r="A6" s="273" t="s">
        <v>2</v>
      </c>
      <c r="B6" s="416" t="s">
        <v>351</v>
      </c>
      <c r="C6" s="416"/>
      <c r="D6" s="417"/>
      <c r="E6" s="274"/>
      <c r="F6" s="275"/>
      <c r="G6" s="275"/>
      <c r="H6" s="274"/>
      <c r="I6" s="276" t="s">
        <v>16</v>
      </c>
      <c r="J6" s="277"/>
    </row>
    <row r="7" spans="1:11" x14ac:dyDescent="0.25">
      <c r="A7" s="278" t="s">
        <v>3</v>
      </c>
      <c r="B7" s="407" t="s">
        <v>350</v>
      </c>
      <c r="C7" s="407"/>
      <c r="D7" s="408"/>
      <c r="E7" s="279"/>
      <c r="F7" s="280"/>
      <c r="G7" s="280"/>
      <c r="H7" s="279"/>
      <c r="I7" s="281"/>
      <c r="J7" s="282"/>
    </row>
    <row r="8" spans="1:11" x14ac:dyDescent="0.25">
      <c r="A8" s="404" t="s">
        <v>4</v>
      </c>
      <c r="B8" s="418" t="s">
        <v>443</v>
      </c>
      <c r="C8" s="418"/>
      <c r="D8" s="419"/>
      <c r="E8" s="279"/>
      <c r="F8" s="280"/>
      <c r="G8" s="280"/>
      <c r="H8" s="279"/>
      <c r="I8" s="283" t="s">
        <v>202</v>
      </c>
      <c r="J8" s="284">
        <f>[41]BDI_OK!E26</f>
        <v>0.20702738941176513</v>
      </c>
    </row>
    <row r="9" spans="1:11" s="218" customFormat="1" ht="36.75" customHeight="1" x14ac:dyDescent="0.25">
      <c r="A9" s="285" t="s">
        <v>349</v>
      </c>
      <c r="B9" s="420" t="s">
        <v>444</v>
      </c>
      <c r="C9" s="420"/>
      <c r="D9" s="421"/>
      <c r="E9" s="286"/>
      <c r="F9" s="287"/>
      <c r="G9" s="287"/>
      <c r="H9" s="286"/>
      <c r="I9" s="288" t="s">
        <v>272</v>
      </c>
      <c r="J9" s="289">
        <v>0.15279999999999999</v>
      </c>
      <c r="K9" s="230"/>
    </row>
    <row r="10" spans="1:11" x14ac:dyDescent="0.25">
      <c r="A10" s="405"/>
      <c r="B10" s="407"/>
      <c r="C10" s="407"/>
      <c r="D10" s="408"/>
      <c r="E10" s="279"/>
      <c r="F10" s="280"/>
      <c r="G10" s="280"/>
      <c r="H10" s="279"/>
      <c r="I10" s="290" t="s">
        <v>17</v>
      </c>
      <c r="J10" s="291">
        <v>43344</v>
      </c>
    </row>
    <row r="11" spans="1:11" x14ac:dyDescent="0.25">
      <c r="A11" s="405"/>
      <c r="B11" s="407"/>
      <c r="C11" s="407"/>
      <c r="D11" s="408"/>
      <c r="E11" s="279"/>
      <c r="F11" s="280"/>
      <c r="G11" s="280"/>
      <c r="H11" s="279"/>
      <c r="I11" s="290" t="s">
        <v>374</v>
      </c>
      <c r="J11" s="291">
        <v>43160</v>
      </c>
    </row>
    <row r="12" spans="1:11" ht="15" customHeight="1" x14ac:dyDescent="0.25">
      <c r="A12" s="406"/>
      <c r="B12" s="409"/>
      <c r="C12" s="409"/>
      <c r="D12" s="410"/>
      <c r="E12" s="292"/>
      <c r="F12" s="293"/>
      <c r="G12" s="293"/>
      <c r="H12" s="292"/>
      <c r="I12" s="294" t="s">
        <v>376</v>
      </c>
      <c r="J12" s="295"/>
    </row>
    <row r="13" spans="1:11" x14ac:dyDescent="0.25">
      <c r="A13" s="316"/>
      <c r="B13" s="314"/>
      <c r="C13" s="314"/>
      <c r="D13" s="315"/>
      <c r="E13" s="270"/>
      <c r="F13" s="269"/>
      <c r="G13" s="269"/>
      <c r="H13" s="270"/>
      <c r="I13" s="270"/>
      <c r="J13" s="270"/>
    </row>
    <row r="14" spans="1:11" ht="26.25" x14ac:dyDescent="0.25">
      <c r="A14" s="411" t="s">
        <v>385</v>
      </c>
      <c r="B14" s="412"/>
      <c r="C14" s="412"/>
      <c r="D14" s="412"/>
      <c r="E14" s="412"/>
      <c r="F14" s="412"/>
      <c r="G14" s="412"/>
      <c r="H14" s="412"/>
      <c r="I14" s="412"/>
      <c r="J14" s="413"/>
    </row>
    <row r="15" spans="1:11" ht="5.25" customHeight="1" x14ac:dyDescent="0.25"/>
    <row r="16" spans="1:11" ht="31.5" x14ac:dyDescent="0.25">
      <c r="A16" s="150" t="s">
        <v>278</v>
      </c>
      <c r="B16" s="150" t="s">
        <v>276</v>
      </c>
      <c r="C16" s="150" t="s">
        <v>277</v>
      </c>
      <c r="D16" s="150" t="s">
        <v>70</v>
      </c>
      <c r="E16" s="150" t="s">
        <v>5</v>
      </c>
      <c r="F16" s="151" t="s">
        <v>311</v>
      </c>
      <c r="G16" s="151" t="s">
        <v>163</v>
      </c>
      <c r="H16" s="149" t="s">
        <v>165</v>
      </c>
      <c r="I16" s="149" t="s">
        <v>164</v>
      </c>
      <c r="J16" s="149" t="s">
        <v>314</v>
      </c>
    </row>
    <row r="17" spans="1:15" x14ac:dyDescent="0.25">
      <c r="A17" s="167"/>
      <c r="B17" s="320"/>
      <c r="C17" s="320"/>
      <c r="D17" s="321"/>
      <c r="E17" s="154"/>
      <c r="F17" s="175"/>
      <c r="G17" s="175"/>
      <c r="H17" s="155"/>
      <c r="I17" s="156"/>
      <c r="J17" s="156"/>
    </row>
    <row r="18" spans="1:15" ht="30" x14ac:dyDescent="0.25">
      <c r="A18" s="157" t="s">
        <v>136</v>
      </c>
      <c r="B18" s="158"/>
      <c r="C18" s="158"/>
      <c r="D18" s="219" t="s">
        <v>351</v>
      </c>
      <c r="E18" s="157"/>
      <c r="F18" s="176"/>
      <c r="G18" s="176"/>
      <c r="H18" s="213"/>
      <c r="I18" s="159" t="s">
        <v>6</v>
      </c>
      <c r="J18" s="159"/>
      <c r="K18" s="223"/>
    </row>
    <row r="19" spans="1:15" x14ac:dyDescent="0.25">
      <c r="A19" s="157" t="s">
        <v>14</v>
      </c>
      <c r="B19" s="158"/>
      <c r="C19" s="158"/>
      <c r="D19" s="219" t="s">
        <v>7</v>
      </c>
      <c r="E19" s="157"/>
      <c r="F19" s="176"/>
      <c r="G19" s="176"/>
      <c r="H19" s="213"/>
      <c r="I19" s="159" t="s">
        <v>6</v>
      </c>
      <c r="J19" s="160">
        <f>SUM(J20:J25)</f>
        <v>14649738.989999998</v>
      </c>
      <c r="K19" s="224"/>
    </row>
    <row r="20" spans="1:15" ht="60" x14ac:dyDescent="0.25">
      <c r="A20" s="167" t="s">
        <v>137</v>
      </c>
      <c r="B20" s="322">
        <v>95995</v>
      </c>
      <c r="C20" s="323" t="s">
        <v>21</v>
      </c>
      <c r="D20" s="321" t="s">
        <v>168</v>
      </c>
      <c r="E20" s="154" t="s">
        <v>132</v>
      </c>
      <c r="F20" s="177">
        <v>12384.5</v>
      </c>
      <c r="G20" s="177">
        <v>13965.5</v>
      </c>
      <c r="H20" s="214">
        <v>718.09</v>
      </c>
      <c r="I20" s="156">
        <f>TRUNC((H20*(1+$J$8)),2)</f>
        <v>866.75</v>
      </c>
      <c r="J20" s="156">
        <f>TRUNC((G20*I20),2)</f>
        <v>12104597.119999999</v>
      </c>
      <c r="K20" s="225">
        <f>J20/$J$101</f>
        <v>0.53241857683833094</v>
      </c>
      <c r="L20" s="161"/>
      <c r="M20" s="163">
        <f t="shared" ref="M20:M24" si="0">G20*H20</f>
        <v>10028485.895</v>
      </c>
    </row>
    <row r="21" spans="1:15" s="162" customFormat="1" ht="30" x14ac:dyDescent="0.25">
      <c r="A21" s="167" t="s">
        <v>138</v>
      </c>
      <c r="B21" s="322">
        <v>72846</v>
      </c>
      <c r="C21" s="323" t="s">
        <v>21</v>
      </c>
      <c r="D21" s="321" t="s">
        <v>169</v>
      </c>
      <c r="E21" s="154" t="s">
        <v>8</v>
      </c>
      <c r="F21" s="177">
        <v>29722.799999999999</v>
      </c>
      <c r="G21" s="177">
        <v>33517.199999999997</v>
      </c>
      <c r="H21" s="214">
        <v>3.96</v>
      </c>
      <c r="I21" s="156">
        <f>TRUNC((H21*(1+$J$8)),2)</f>
        <v>4.7699999999999996</v>
      </c>
      <c r="J21" s="156">
        <f t="shared" ref="J21:J24" si="1">TRUNC((G21*I21),2)</f>
        <v>159877.04</v>
      </c>
      <c r="K21" s="225">
        <f t="shared" ref="K21:K24" si="2">J21/$J$101</f>
        <v>7.0321635046639965E-3</v>
      </c>
      <c r="L21" s="161"/>
      <c r="M21" s="163">
        <f t="shared" si="0"/>
        <v>132728.11199999999</v>
      </c>
    </row>
    <row r="22" spans="1:15" ht="45" x14ac:dyDescent="0.25">
      <c r="A22" s="167" t="s">
        <v>139</v>
      </c>
      <c r="B22" s="322">
        <v>95878</v>
      </c>
      <c r="C22" s="323" t="s">
        <v>21</v>
      </c>
      <c r="D22" s="321" t="s">
        <v>179</v>
      </c>
      <c r="E22" s="154" t="s">
        <v>10</v>
      </c>
      <c r="F22" s="177">
        <v>594456</v>
      </c>
      <c r="G22" s="177">
        <v>670344</v>
      </c>
      <c r="H22" s="214">
        <v>0.76</v>
      </c>
      <c r="I22" s="156">
        <f>TRUNC((H22*(1+$J$8)),2)</f>
        <v>0.91</v>
      </c>
      <c r="J22" s="156">
        <f t="shared" si="1"/>
        <v>610013.04</v>
      </c>
      <c r="K22" s="225">
        <f t="shared" si="2"/>
        <v>2.6831316349471685E-2</v>
      </c>
      <c r="L22" s="161"/>
      <c r="M22" s="163">
        <f t="shared" si="0"/>
        <v>509461.44</v>
      </c>
    </row>
    <row r="23" spans="1:15" x14ac:dyDescent="0.25">
      <c r="A23" s="167" t="s">
        <v>140</v>
      </c>
      <c r="B23" s="322">
        <v>96402</v>
      </c>
      <c r="C23" s="323" t="s">
        <v>21</v>
      </c>
      <c r="D23" s="321" t="s">
        <v>177</v>
      </c>
      <c r="E23" s="51" t="s">
        <v>9</v>
      </c>
      <c r="F23" s="177">
        <v>247690</v>
      </c>
      <c r="G23" s="177">
        <v>279310</v>
      </c>
      <c r="H23" s="214">
        <v>3.36</v>
      </c>
      <c r="I23" s="156">
        <f>TRUNC((H23*(1+$J$8)),2)</f>
        <v>4.05</v>
      </c>
      <c r="J23" s="156">
        <f t="shared" si="1"/>
        <v>1131205.5</v>
      </c>
      <c r="K23" s="225">
        <f t="shared" si="2"/>
        <v>4.9755875098608203E-2</v>
      </c>
      <c r="L23" s="161"/>
      <c r="M23" s="163">
        <f t="shared" si="0"/>
        <v>938481.6</v>
      </c>
    </row>
    <row r="24" spans="1:15" x14ac:dyDescent="0.25">
      <c r="A24" s="167" t="s">
        <v>141</v>
      </c>
      <c r="B24" s="322">
        <v>83356</v>
      </c>
      <c r="C24" s="323" t="s">
        <v>21</v>
      </c>
      <c r="D24" s="321" t="s">
        <v>184</v>
      </c>
      <c r="E24" s="154" t="s">
        <v>180</v>
      </c>
      <c r="F24" s="177">
        <v>588799.37</v>
      </c>
      <c r="G24" s="177">
        <v>663965.25</v>
      </c>
      <c r="H24" s="214">
        <v>0.81</v>
      </c>
      <c r="I24" s="156">
        <f>TRUNC((H24*(1+$J$8)),2)</f>
        <v>0.97</v>
      </c>
      <c r="J24" s="156">
        <f t="shared" si="1"/>
        <v>644046.29</v>
      </c>
      <c r="K24" s="225">
        <f t="shared" si="2"/>
        <v>2.8328262869091427E-2</v>
      </c>
      <c r="L24" s="161"/>
      <c r="M24" s="163">
        <f t="shared" si="0"/>
        <v>537811.85250000004</v>
      </c>
    </row>
    <row r="25" spans="1:15" x14ac:dyDescent="0.25">
      <c r="A25" s="167"/>
      <c r="B25" s="320"/>
      <c r="C25" s="320"/>
      <c r="D25" s="324"/>
      <c r="E25" s="154"/>
      <c r="F25" s="177"/>
      <c r="G25" s="177"/>
      <c r="H25" s="214"/>
      <c r="I25" s="156"/>
      <c r="J25" s="156"/>
      <c r="K25" s="225"/>
      <c r="O25" s="163"/>
    </row>
    <row r="26" spans="1:15" s="165" customFormat="1" x14ac:dyDescent="0.25">
      <c r="A26" s="157" t="s">
        <v>211</v>
      </c>
      <c r="B26" s="158"/>
      <c r="C26" s="158"/>
      <c r="D26" s="219" t="s">
        <v>315</v>
      </c>
      <c r="E26" s="164"/>
      <c r="F26" s="176"/>
      <c r="G26" s="176"/>
      <c r="H26" s="213"/>
      <c r="I26" s="159" t="s">
        <v>6</v>
      </c>
      <c r="J26" s="160">
        <f>SUM(J27:J32)</f>
        <v>1226278.82</v>
      </c>
      <c r="K26" s="224"/>
      <c r="O26" s="166"/>
    </row>
    <row r="27" spans="1:15" ht="60" x14ac:dyDescent="0.25">
      <c r="A27" s="167" t="s">
        <v>279</v>
      </c>
      <c r="B27" s="322" t="s">
        <v>372</v>
      </c>
      <c r="C27" s="325" t="s">
        <v>21</v>
      </c>
      <c r="D27" s="321" t="s">
        <v>313</v>
      </c>
      <c r="E27" s="154" t="s">
        <v>132</v>
      </c>
      <c r="F27" s="177">
        <v>947.05000000000007</v>
      </c>
      <c r="G27" s="177">
        <v>1067.95</v>
      </c>
      <c r="H27" s="214">
        <v>755.59</v>
      </c>
      <c r="I27" s="156">
        <f>TRUNC((H27*(1+$J$8)),2)</f>
        <v>912.01</v>
      </c>
      <c r="J27" s="156">
        <f t="shared" ref="J27:J31" si="3">TRUNC((G27*I27),2)</f>
        <v>973981.07</v>
      </c>
      <c r="K27" s="225">
        <f t="shared" ref="K27:K31" si="4">J27/$J$101</f>
        <v>4.2840386178575662E-2</v>
      </c>
      <c r="M27" s="163">
        <f t="shared" ref="M27:M31" si="5">G27*H27</f>
        <v>806932.34050000005</v>
      </c>
      <c r="O27" s="163"/>
    </row>
    <row r="28" spans="1:15" ht="30" x14ac:dyDescent="0.25">
      <c r="A28" s="167" t="s">
        <v>280</v>
      </c>
      <c r="B28" s="322">
        <v>72846</v>
      </c>
      <c r="C28" s="323" t="s">
        <v>21</v>
      </c>
      <c r="D28" s="321" t="s">
        <v>169</v>
      </c>
      <c r="E28" s="154" t="s">
        <v>8</v>
      </c>
      <c r="F28" s="177">
        <v>2272.92</v>
      </c>
      <c r="G28" s="177">
        <v>2563.08</v>
      </c>
      <c r="H28" s="214">
        <v>3.96</v>
      </c>
      <c r="I28" s="156">
        <f>TRUNC((H28*(1+$J$8)),2)</f>
        <v>4.7699999999999996</v>
      </c>
      <c r="J28" s="156">
        <f t="shared" si="3"/>
        <v>12225.89</v>
      </c>
      <c r="K28" s="225">
        <f t="shared" si="4"/>
        <v>5.3775362284688591E-4</v>
      </c>
      <c r="M28" s="163">
        <f t="shared" si="5"/>
        <v>10149.7968</v>
      </c>
      <c r="O28" s="163"/>
    </row>
    <row r="29" spans="1:15" ht="45" x14ac:dyDescent="0.25">
      <c r="A29" s="167" t="s">
        <v>281</v>
      </c>
      <c r="B29" s="322">
        <v>95878</v>
      </c>
      <c r="C29" s="323" t="s">
        <v>21</v>
      </c>
      <c r="D29" s="321" t="s">
        <v>179</v>
      </c>
      <c r="E29" s="154" t="s">
        <v>10</v>
      </c>
      <c r="F29" s="177">
        <v>45458.400000000001</v>
      </c>
      <c r="G29" s="177">
        <v>51261.599999999999</v>
      </c>
      <c r="H29" s="214">
        <v>0.76</v>
      </c>
      <c r="I29" s="156">
        <f>TRUNC((H29*(1+$J$8)),2)</f>
        <v>0.91</v>
      </c>
      <c r="J29" s="156">
        <f t="shared" si="3"/>
        <v>46648.05</v>
      </c>
      <c r="K29" s="225">
        <f t="shared" si="4"/>
        <v>2.0518062804624187E-3</v>
      </c>
      <c r="M29" s="163">
        <f t="shared" si="5"/>
        <v>38958.815999999999</v>
      </c>
      <c r="O29" s="163"/>
    </row>
    <row r="30" spans="1:15" x14ac:dyDescent="0.25">
      <c r="A30" s="167" t="s">
        <v>282</v>
      </c>
      <c r="B30" s="322">
        <v>96402</v>
      </c>
      <c r="C30" s="323" t="s">
        <v>21</v>
      </c>
      <c r="D30" s="321" t="s">
        <v>177</v>
      </c>
      <c r="E30" s="154" t="s">
        <v>9</v>
      </c>
      <c r="F30" s="177">
        <v>31568.333333333336</v>
      </c>
      <c r="G30" s="177">
        <v>35598.33</v>
      </c>
      <c r="H30" s="214">
        <v>3.36</v>
      </c>
      <c r="I30" s="156">
        <f>TRUNC((H30*(1+$J$8)),2)</f>
        <v>4.05</v>
      </c>
      <c r="J30" s="156">
        <f t="shared" si="3"/>
        <v>144173.23000000001</v>
      </c>
      <c r="K30" s="225">
        <f t="shared" si="4"/>
        <v>6.3414341818908357E-3</v>
      </c>
      <c r="M30" s="163">
        <f t="shared" si="5"/>
        <v>119610.3888</v>
      </c>
      <c r="O30" s="163"/>
    </row>
    <row r="31" spans="1:15" x14ac:dyDescent="0.25">
      <c r="A31" s="167" t="s">
        <v>283</v>
      </c>
      <c r="B31" s="322">
        <v>83356</v>
      </c>
      <c r="C31" s="323" t="s">
        <v>21</v>
      </c>
      <c r="D31" s="321" t="s">
        <v>184</v>
      </c>
      <c r="E31" s="154" t="s">
        <v>180</v>
      </c>
      <c r="F31" s="177">
        <v>45025.83</v>
      </c>
      <c r="G31" s="177">
        <v>50773.8</v>
      </c>
      <c r="H31" s="214">
        <v>0.81</v>
      </c>
      <c r="I31" s="156">
        <f>TRUNC((H31*(1+$J$8)),2)</f>
        <v>0.97</v>
      </c>
      <c r="J31" s="156">
        <f t="shared" si="3"/>
        <v>49250.58</v>
      </c>
      <c r="K31" s="225">
        <f t="shared" si="4"/>
        <v>2.1662781050958571E-3</v>
      </c>
      <c r="M31" s="163">
        <f t="shared" si="5"/>
        <v>41126.778000000006</v>
      </c>
      <c r="O31" s="163"/>
    </row>
    <row r="32" spans="1:15" x14ac:dyDescent="0.25">
      <c r="A32" s="168"/>
      <c r="B32" s="169"/>
      <c r="C32" s="169"/>
      <c r="D32" s="220"/>
      <c r="E32" s="154"/>
      <c r="F32" s="177"/>
      <c r="G32" s="177"/>
      <c r="H32" s="214"/>
      <c r="I32" s="156"/>
      <c r="J32" s="170"/>
      <c r="K32" s="226"/>
      <c r="O32" s="163"/>
    </row>
    <row r="33" spans="1:15" s="165" customFormat="1" x14ac:dyDescent="0.25">
      <c r="A33" s="157" t="s">
        <v>213</v>
      </c>
      <c r="B33" s="158"/>
      <c r="C33" s="158"/>
      <c r="D33" s="219" t="s">
        <v>11</v>
      </c>
      <c r="E33" s="164"/>
      <c r="F33" s="176"/>
      <c r="G33" s="176"/>
      <c r="H33" s="213"/>
      <c r="I33" s="159" t="s">
        <v>6</v>
      </c>
      <c r="J33" s="160">
        <f>SUM(J34:J39)</f>
        <v>1619935.07</v>
      </c>
      <c r="K33" s="224"/>
      <c r="O33" s="166"/>
    </row>
    <row r="34" spans="1:15" s="162" customFormat="1" ht="45" x14ac:dyDescent="0.25">
      <c r="A34" s="167" t="s">
        <v>284</v>
      </c>
      <c r="B34" s="322" t="s">
        <v>369</v>
      </c>
      <c r="C34" s="323" t="s">
        <v>21</v>
      </c>
      <c r="D34" s="321" t="s">
        <v>312</v>
      </c>
      <c r="E34" s="154" t="s">
        <v>132</v>
      </c>
      <c r="F34" s="177">
        <v>1238.45</v>
      </c>
      <c r="G34" s="177">
        <v>1396.55</v>
      </c>
      <c r="H34" s="214">
        <v>810.02</v>
      </c>
      <c r="I34" s="156">
        <f>TRUNC((H34*(1+$J$8)),2)</f>
        <v>977.71</v>
      </c>
      <c r="J34" s="156">
        <f t="shared" ref="J34:J38" si="6">TRUNC((G34*I34),2)</f>
        <v>1365420.9</v>
      </c>
      <c r="K34" s="225">
        <f t="shared" ref="K34:K38" si="7">J34/$J$101</f>
        <v>6.0057798302279475E-2</v>
      </c>
      <c r="M34" s="163">
        <f t="shared" ref="M34:M44" si="8">G34*H34</f>
        <v>1131233.4309999999</v>
      </c>
      <c r="O34" s="171"/>
    </row>
    <row r="35" spans="1:15" ht="30" x14ac:dyDescent="0.25">
      <c r="A35" s="167" t="s">
        <v>285</v>
      </c>
      <c r="B35" s="322">
        <v>72846</v>
      </c>
      <c r="C35" s="323" t="s">
        <v>21</v>
      </c>
      <c r="D35" s="321" t="s">
        <v>169</v>
      </c>
      <c r="E35" s="154" t="s">
        <v>8</v>
      </c>
      <c r="F35" s="177">
        <v>2972.28</v>
      </c>
      <c r="G35" s="177">
        <v>3351.72</v>
      </c>
      <c r="H35" s="214">
        <v>3.96</v>
      </c>
      <c r="I35" s="156">
        <f>TRUNC((H35*(1+$J$8)),2)</f>
        <v>4.7699999999999996</v>
      </c>
      <c r="J35" s="156">
        <f t="shared" si="6"/>
        <v>15987.7</v>
      </c>
      <c r="K35" s="225">
        <f t="shared" si="7"/>
        <v>7.0321617452710273E-4</v>
      </c>
      <c r="M35" s="163">
        <f t="shared" si="8"/>
        <v>13272.811199999998</v>
      </c>
      <c r="O35" s="163"/>
    </row>
    <row r="36" spans="1:15" ht="45" x14ac:dyDescent="0.25">
      <c r="A36" s="167" t="s">
        <v>286</v>
      </c>
      <c r="B36" s="322">
        <v>95878</v>
      </c>
      <c r="C36" s="323" t="s">
        <v>21</v>
      </c>
      <c r="D36" s="321" t="s">
        <v>179</v>
      </c>
      <c r="E36" s="154" t="s">
        <v>10</v>
      </c>
      <c r="F36" s="177">
        <v>59445.599999999999</v>
      </c>
      <c r="G36" s="177">
        <v>67034.399999999994</v>
      </c>
      <c r="H36" s="214">
        <v>0.76</v>
      </c>
      <c r="I36" s="156">
        <f>TRUNC((H36*(1+$J$8)),2)</f>
        <v>0.91</v>
      </c>
      <c r="J36" s="156">
        <f t="shared" si="6"/>
        <v>61001.3</v>
      </c>
      <c r="K36" s="225">
        <f t="shared" si="7"/>
        <v>2.6831314590078717E-3</v>
      </c>
      <c r="M36" s="163">
        <f t="shared" si="8"/>
        <v>50946.143999999993</v>
      </c>
      <c r="O36" s="163"/>
    </row>
    <row r="37" spans="1:15" x14ac:dyDescent="0.25">
      <c r="A37" s="167" t="s">
        <v>287</v>
      </c>
      <c r="B37" s="322">
        <v>96402</v>
      </c>
      <c r="C37" s="323" t="s">
        <v>21</v>
      </c>
      <c r="D37" s="321" t="s">
        <v>177</v>
      </c>
      <c r="E37" s="154" t="s">
        <v>9</v>
      </c>
      <c r="F37" s="177">
        <v>24769</v>
      </c>
      <c r="G37" s="177">
        <v>27931</v>
      </c>
      <c r="H37" s="214">
        <v>3.36</v>
      </c>
      <c r="I37" s="156">
        <f>TRUNC((H37*(1+$J$8)),2)</f>
        <v>4.05</v>
      </c>
      <c r="J37" s="156">
        <f t="shared" si="6"/>
        <v>113120.55</v>
      </c>
      <c r="K37" s="225">
        <f t="shared" si="7"/>
        <v>4.9755875098608212E-3</v>
      </c>
      <c r="M37" s="163">
        <f t="shared" si="8"/>
        <v>93848.16</v>
      </c>
      <c r="O37" s="163"/>
    </row>
    <row r="38" spans="1:15" x14ac:dyDescent="0.25">
      <c r="A38" s="167" t="s">
        <v>288</v>
      </c>
      <c r="B38" s="322">
        <v>83356</v>
      </c>
      <c r="C38" s="323" t="s">
        <v>21</v>
      </c>
      <c r="D38" s="321" t="s">
        <v>184</v>
      </c>
      <c r="E38" s="154" t="s">
        <v>180</v>
      </c>
      <c r="F38" s="177">
        <v>58879.93</v>
      </c>
      <c r="G38" s="177">
        <v>66396.52</v>
      </c>
      <c r="H38" s="214">
        <v>0.81</v>
      </c>
      <c r="I38" s="156">
        <f>TRUNC((H38*(1+$J$8)),2)</f>
        <v>0.97</v>
      </c>
      <c r="J38" s="156">
        <f t="shared" si="6"/>
        <v>64404.62</v>
      </c>
      <c r="K38" s="225">
        <f t="shared" si="7"/>
        <v>2.8328258910457244E-3</v>
      </c>
      <c r="M38" s="163">
        <f t="shared" si="8"/>
        <v>53781.181200000006</v>
      </c>
      <c r="O38" s="163"/>
    </row>
    <row r="39" spans="1:15" x14ac:dyDescent="0.25">
      <c r="A39" s="168"/>
      <c r="B39" s="313"/>
      <c r="C39" s="169"/>
      <c r="D39" s="220"/>
      <c r="E39" s="154"/>
      <c r="F39" s="177"/>
      <c r="G39" s="177"/>
      <c r="H39" s="214"/>
      <c r="I39" s="156"/>
      <c r="J39" s="170"/>
      <c r="K39" s="226"/>
      <c r="M39" s="163">
        <f t="shared" si="8"/>
        <v>0</v>
      </c>
      <c r="O39" s="163"/>
    </row>
    <row r="40" spans="1:15" x14ac:dyDescent="0.25">
      <c r="A40" s="168"/>
      <c r="B40" s="169"/>
      <c r="C40" s="169"/>
      <c r="D40" s="220"/>
      <c r="E40" s="154"/>
      <c r="F40" s="177"/>
      <c r="G40" s="177"/>
      <c r="H40" s="214"/>
      <c r="I40" s="156"/>
      <c r="J40" s="170"/>
      <c r="K40" s="226"/>
      <c r="M40" s="163">
        <f t="shared" si="8"/>
        <v>0</v>
      </c>
      <c r="O40" s="163"/>
    </row>
    <row r="41" spans="1:15" s="165" customFormat="1" x14ac:dyDescent="0.25">
      <c r="A41" s="157" t="s">
        <v>215</v>
      </c>
      <c r="B41" s="158"/>
      <c r="C41" s="158"/>
      <c r="D41" s="219" t="s">
        <v>159</v>
      </c>
      <c r="E41" s="164"/>
      <c r="F41" s="176"/>
      <c r="G41" s="176"/>
      <c r="H41" s="213"/>
      <c r="I41" s="159"/>
      <c r="J41" s="160">
        <f>SUM(J42:J45)</f>
        <v>281455.2</v>
      </c>
      <c r="K41" s="224"/>
      <c r="M41" s="163">
        <f t="shared" si="8"/>
        <v>0</v>
      </c>
      <c r="O41" s="166"/>
    </row>
    <row r="42" spans="1:15" x14ac:dyDescent="0.25">
      <c r="A42" s="326" t="s">
        <v>317</v>
      </c>
      <c r="B42" s="322">
        <v>96002</v>
      </c>
      <c r="C42" s="322" t="s">
        <v>21</v>
      </c>
      <c r="D42" s="327" t="s">
        <v>18</v>
      </c>
      <c r="E42" s="148" t="s">
        <v>9</v>
      </c>
      <c r="F42" s="178">
        <v>12400</v>
      </c>
      <c r="G42" s="178">
        <v>12400</v>
      </c>
      <c r="H42" s="215">
        <v>5.64</v>
      </c>
      <c r="I42" s="172">
        <f>TRUNC((H42*(1+$J$8)),2)</f>
        <v>6.8</v>
      </c>
      <c r="J42" s="172">
        <f t="shared" ref="J42:J44" si="9">TRUNC((G42*I42),2)</f>
        <v>84320</v>
      </c>
      <c r="K42" s="225">
        <f t="shared" ref="K42:K44" si="10">J42/$J$101</f>
        <v>3.7088003800499945E-3</v>
      </c>
      <c r="M42" s="163">
        <f t="shared" si="8"/>
        <v>69936</v>
      </c>
      <c r="O42" s="163"/>
    </row>
    <row r="43" spans="1:15" ht="30" x14ac:dyDescent="0.25">
      <c r="A43" s="326" t="s">
        <v>318</v>
      </c>
      <c r="B43" s="322">
        <v>97636</v>
      </c>
      <c r="C43" s="322" t="s">
        <v>21</v>
      </c>
      <c r="D43" s="327" t="s">
        <v>144</v>
      </c>
      <c r="E43" s="148" t="s">
        <v>9</v>
      </c>
      <c r="F43" s="178">
        <v>12400</v>
      </c>
      <c r="G43" s="178">
        <v>12400</v>
      </c>
      <c r="H43" s="215">
        <v>9.56</v>
      </c>
      <c r="I43" s="172">
        <f>TRUNC((H43*(1+$J$8)),2)</f>
        <v>11.53</v>
      </c>
      <c r="J43" s="172">
        <f t="shared" si="9"/>
        <v>142972</v>
      </c>
      <c r="K43" s="225">
        <f t="shared" si="10"/>
        <v>6.2885982914671233E-3</v>
      </c>
      <c r="M43" s="163">
        <f t="shared" si="8"/>
        <v>118544</v>
      </c>
      <c r="O43" s="163"/>
    </row>
    <row r="44" spans="1:15" ht="45" x14ac:dyDescent="0.25">
      <c r="A44" s="326" t="s">
        <v>319</v>
      </c>
      <c r="B44" s="322">
        <v>95878</v>
      </c>
      <c r="C44" s="322" t="s">
        <v>21</v>
      </c>
      <c r="D44" s="327" t="s">
        <v>179</v>
      </c>
      <c r="E44" s="148" t="s">
        <v>10</v>
      </c>
      <c r="F44" s="178">
        <v>59520</v>
      </c>
      <c r="G44" s="178">
        <v>59520</v>
      </c>
      <c r="H44" s="215">
        <v>0.76</v>
      </c>
      <c r="I44" s="172">
        <f>TRUNC((H44*(1+$J$8)),2)</f>
        <v>0.91</v>
      </c>
      <c r="J44" s="172">
        <f t="shared" si="9"/>
        <v>54163.199999999997</v>
      </c>
      <c r="K44" s="225">
        <f t="shared" si="10"/>
        <v>2.3823588323615258E-3</v>
      </c>
      <c r="M44" s="163">
        <f t="shared" si="8"/>
        <v>45235.199999999997</v>
      </c>
      <c r="O44" s="163"/>
    </row>
    <row r="45" spans="1:15" x14ac:dyDescent="0.25">
      <c r="A45" s="167"/>
      <c r="B45" s="320"/>
      <c r="C45" s="320"/>
      <c r="D45" s="321"/>
      <c r="E45" s="154"/>
      <c r="F45" s="177"/>
      <c r="G45" s="177"/>
      <c r="H45" s="214"/>
      <c r="I45" s="156"/>
      <c r="J45" s="156"/>
      <c r="K45" s="225"/>
      <c r="O45" s="163"/>
    </row>
    <row r="46" spans="1:15" s="165" customFormat="1" x14ac:dyDescent="0.25">
      <c r="A46" s="157" t="s">
        <v>289</v>
      </c>
      <c r="B46" s="328"/>
      <c r="C46" s="328"/>
      <c r="D46" s="219" t="s">
        <v>158</v>
      </c>
      <c r="E46" s="164"/>
      <c r="F46" s="176"/>
      <c r="G46" s="176"/>
      <c r="H46" s="213"/>
      <c r="I46" s="159"/>
      <c r="J46" s="160">
        <f>SUM(J47:J54)</f>
        <v>671577.5</v>
      </c>
      <c r="K46" s="224"/>
      <c r="O46" s="166"/>
    </row>
    <row r="47" spans="1:15" ht="30" x14ac:dyDescent="0.25">
      <c r="A47" s="167" t="s">
        <v>290</v>
      </c>
      <c r="B47" s="322">
        <v>72961</v>
      </c>
      <c r="C47" s="323" t="s">
        <v>21</v>
      </c>
      <c r="D47" s="321" t="s">
        <v>27</v>
      </c>
      <c r="E47" s="154" t="s">
        <v>9</v>
      </c>
      <c r="F47" s="177">
        <v>29140</v>
      </c>
      <c r="G47" s="177">
        <v>32860</v>
      </c>
      <c r="H47" s="214">
        <v>1.25</v>
      </c>
      <c r="I47" s="156">
        <f>TRUNC((H47*(1+$J$8)),2)</f>
        <v>1.5</v>
      </c>
      <c r="J47" s="156">
        <f t="shared" ref="J47:J53" si="11">TRUNC((G47*I47),2)</f>
        <v>49290</v>
      </c>
      <c r="K47" s="225">
        <f t="shared" ref="K47:K53" si="12">J47/$J$101</f>
        <v>2.1680119868674598E-3</v>
      </c>
      <c r="M47" s="163">
        <f t="shared" ref="M47:M53" si="13">G47*H47</f>
        <v>41075</v>
      </c>
      <c r="O47" s="163"/>
    </row>
    <row r="48" spans="1:15" ht="25.5" x14ac:dyDescent="0.25">
      <c r="A48" s="167" t="s">
        <v>291</v>
      </c>
      <c r="B48" s="322" t="s">
        <v>187</v>
      </c>
      <c r="C48" s="323" t="s">
        <v>22</v>
      </c>
      <c r="D48" s="329" t="s">
        <v>28</v>
      </c>
      <c r="E48" s="154" t="s">
        <v>132</v>
      </c>
      <c r="F48" s="177">
        <v>6682.7733333333344</v>
      </c>
      <c r="G48" s="177">
        <v>7535.89</v>
      </c>
      <c r="H48" s="214">
        <v>10</v>
      </c>
      <c r="I48" s="156">
        <f>TRUNC((H48*(1+$J$9)),2)</f>
        <v>11.52</v>
      </c>
      <c r="J48" s="156">
        <f t="shared" si="11"/>
        <v>86813.45</v>
      </c>
      <c r="K48" s="225">
        <f t="shared" si="12"/>
        <v>3.8184743400551612E-3</v>
      </c>
      <c r="M48" s="163">
        <f t="shared" si="13"/>
        <v>75358.900000000009</v>
      </c>
      <c r="O48" s="163"/>
    </row>
    <row r="49" spans="1:15" ht="38.25" x14ac:dyDescent="0.25">
      <c r="A49" s="167" t="s">
        <v>292</v>
      </c>
      <c r="B49" s="322" t="s">
        <v>23</v>
      </c>
      <c r="C49" s="323" t="s">
        <v>21</v>
      </c>
      <c r="D49" s="330" t="s">
        <v>29</v>
      </c>
      <c r="E49" s="154" t="s">
        <v>132</v>
      </c>
      <c r="F49" s="177">
        <v>5828</v>
      </c>
      <c r="G49" s="177">
        <v>6572</v>
      </c>
      <c r="H49" s="214">
        <v>6.38</v>
      </c>
      <c r="I49" s="156">
        <f>TRUNC((H49*(1+$J$8)),2)</f>
        <v>7.7</v>
      </c>
      <c r="J49" s="156">
        <f t="shared" si="11"/>
        <v>50604.4</v>
      </c>
      <c r="K49" s="225">
        <f t="shared" si="12"/>
        <v>2.2258256398505925E-3</v>
      </c>
      <c r="M49" s="163">
        <f t="shared" si="13"/>
        <v>41929.360000000001</v>
      </c>
      <c r="O49" s="163"/>
    </row>
    <row r="50" spans="1:15" ht="25.5" x14ac:dyDescent="0.25">
      <c r="A50" s="167" t="s">
        <v>320</v>
      </c>
      <c r="B50" s="322">
        <v>96401</v>
      </c>
      <c r="C50" s="323" t="s">
        <v>21</v>
      </c>
      <c r="D50" s="331" t="s">
        <v>30</v>
      </c>
      <c r="E50" s="154" t="s">
        <v>132</v>
      </c>
      <c r="F50" s="177">
        <v>29140</v>
      </c>
      <c r="G50" s="177">
        <v>32860</v>
      </c>
      <c r="H50" s="214">
        <v>6</v>
      </c>
      <c r="I50" s="156">
        <f>TRUNC((H50*(1+$J$8)),2)</f>
        <v>7.24</v>
      </c>
      <c r="J50" s="156">
        <f t="shared" si="11"/>
        <v>237906.4</v>
      </c>
      <c r="K50" s="225">
        <f t="shared" si="12"/>
        <v>1.0464271189946939E-2</v>
      </c>
      <c r="M50" s="163">
        <f t="shared" si="13"/>
        <v>197160</v>
      </c>
      <c r="O50" s="163"/>
    </row>
    <row r="51" spans="1:15" ht="45" x14ac:dyDescent="0.25">
      <c r="A51" s="167" t="s">
        <v>321</v>
      </c>
      <c r="B51" s="322" t="s">
        <v>25</v>
      </c>
      <c r="C51" s="323" t="s">
        <v>21</v>
      </c>
      <c r="D51" s="321" t="s">
        <v>31</v>
      </c>
      <c r="E51" s="154" t="s">
        <v>132</v>
      </c>
      <c r="F51" s="177">
        <v>6682.7733333333344</v>
      </c>
      <c r="G51" s="177">
        <v>7535.89</v>
      </c>
      <c r="H51" s="214">
        <v>1.46</v>
      </c>
      <c r="I51" s="156">
        <f>TRUNC((H51*(1+$J$8)),2)</f>
        <v>1.76</v>
      </c>
      <c r="J51" s="156">
        <f t="shared" si="11"/>
        <v>13263.16</v>
      </c>
      <c r="K51" s="225">
        <f t="shared" si="12"/>
        <v>5.8337776148794924E-4</v>
      </c>
      <c r="M51" s="163">
        <f t="shared" si="13"/>
        <v>11002.3994</v>
      </c>
      <c r="O51" s="163"/>
    </row>
    <row r="52" spans="1:15" ht="45" x14ac:dyDescent="0.25">
      <c r="A52" s="167" t="s">
        <v>322</v>
      </c>
      <c r="B52" s="322">
        <v>72888</v>
      </c>
      <c r="C52" s="323" t="s">
        <v>21</v>
      </c>
      <c r="D52" s="321" t="s">
        <v>32</v>
      </c>
      <c r="E52" s="154" t="s">
        <v>8</v>
      </c>
      <c r="F52" s="177">
        <v>11494.370133333336</v>
      </c>
      <c r="G52" s="177">
        <v>12961.73</v>
      </c>
      <c r="H52" s="214">
        <v>1.19</v>
      </c>
      <c r="I52" s="156">
        <f>TRUNC((H52*(1+$J$8)),2)</f>
        <v>1.43</v>
      </c>
      <c r="J52" s="156">
        <f t="shared" si="11"/>
        <v>18535.27</v>
      </c>
      <c r="K52" s="225">
        <f t="shared" si="12"/>
        <v>8.152705932202237E-4</v>
      </c>
      <c r="M52" s="163">
        <f t="shared" si="13"/>
        <v>15424.458699999999</v>
      </c>
      <c r="O52" s="163"/>
    </row>
    <row r="53" spans="1:15" ht="30" x14ac:dyDescent="0.25">
      <c r="A53" s="167" t="s">
        <v>323</v>
      </c>
      <c r="B53" s="322">
        <v>95879</v>
      </c>
      <c r="C53" s="323" t="s">
        <v>21</v>
      </c>
      <c r="D53" s="321" t="s">
        <v>160</v>
      </c>
      <c r="E53" s="154" t="s">
        <v>10</v>
      </c>
      <c r="F53" s="177">
        <v>229887.4</v>
      </c>
      <c r="G53" s="177">
        <v>259234.73</v>
      </c>
      <c r="H53" s="214">
        <v>0.69</v>
      </c>
      <c r="I53" s="156">
        <f>TRUNC((H53*(1+$J$8)),2)</f>
        <v>0.83</v>
      </c>
      <c r="J53" s="156">
        <f t="shared" si="11"/>
        <v>215164.82</v>
      </c>
      <c r="K53" s="225">
        <f t="shared" si="12"/>
        <v>9.4639867906711177E-3</v>
      </c>
      <c r="M53" s="163">
        <f t="shared" si="13"/>
        <v>178871.96369999999</v>
      </c>
      <c r="O53" s="163"/>
    </row>
    <row r="54" spans="1:15" x14ac:dyDescent="0.25">
      <c r="A54" s="167"/>
      <c r="B54" s="320"/>
      <c r="C54" s="320"/>
      <c r="D54" s="321"/>
      <c r="E54" s="154"/>
      <c r="F54" s="177"/>
      <c r="G54" s="177"/>
      <c r="H54" s="214"/>
      <c r="I54" s="156"/>
      <c r="J54" s="156"/>
      <c r="K54" s="225"/>
      <c r="O54" s="163"/>
    </row>
    <row r="55" spans="1:15" s="165" customFormat="1" x14ac:dyDescent="0.25">
      <c r="A55" s="157" t="s">
        <v>293</v>
      </c>
      <c r="B55" s="332"/>
      <c r="C55" s="333"/>
      <c r="D55" s="334" t="s">
        <v>33</v>
      </c>
      <c r="E55" s="164"/>
      <c r="F55" s="176"/>
      <c r="G55" s="176"/>
      <c r="H55" s="213"/>
      <c r="I55" s="159"/>
      <c r="J55" s="160">
        <f>SUM(J56:J59)</f>
        <v>2300489.5499999998</v>
      </c>
      <c r="K55" s="224"/>
      <c r="O55" s="166"/>
    </row>
    <row r="56" spans="1:15" ht="60" x14ac:dyDescent="0.25">
      <c r="A56" s="167" t="s">
        <v>294</v>
      </c>
      <c r="B56" s="335">
        <v>94267</v>
      </c>
      <c r="C56" s="323" t="s">
        <v>21</v>
      </c>
      <c r="D56" s="321" t="s">
        <v>135</v>
      </c>
      <c r="E56" s="154" t="s">
        <v>26</v>
      </c>
      <c r="F56" s="177">
        <v>9800</v>
      </c>
      <c r="G56" s="177">
        <v>11000</v>
      </c>
      <c r="H56" s="214">
        <v>37.119999999999997</v>
      </c>
      <c r="I56" s="156">
        <f>TRUNC((H56*(1+$J$8)),2)</f>
        <v>44.8</v>
      </c>
      <c r="J56" s="156">
        <f t="shared" ref="J56:J58" si="14">TRUNC((G56*I56),2)</f>
        <v>492800</v>
      </c>
      <c r="K56" s="225">
        <f t="shared" ref="K56:K58" si="15">J56/$J$101</f>
        <v>2.1675721386250443E-2</v>
      </c>
      <c r="M56" s="163">
        <f t="shared" ref="M56:M58" si="16">G56*H56</f>
        <v>408320</v>
      </c>
      <c r="O56" s="163"/>
    </row>
    <row r="57" spans="1:15" s="162" customFormat="1" ht="25.5" x14ac:dyDescent="0.25">
      <c r="A57" s="167" t="s">
        <v>295</v>
      </c>
      <c r="B57" s="335">
        <v>83661</v>
      </c>
      <c r="C57" s="322" t="s">
        <v>21</v>
      </c>
      <c r="D57" s="52" t="s">
        <v>186</v>
      </c>
      <c r="E57" s="148" t="s">
        <v>26</v>
      </c>
      <c r="F57" s="178">
        <v>10615.285714285716</v>
      </c>
      <c r="G57" s="177">
        <v>11970.42</v>
      </c>
      <c r="H57" s="215">
        <v>102.63</v>
      </c>
      <c r="I57" s="156">
        <f>TRUNC((H57*(1+$J$8)),2)</f>
        <v>123.87</v>
      </c>
      <c r="J57" s="156">
        <f t="shared" si="14"/>
        <v>1482775.92</v>
      </c>
      <c r="K57" s="227">
        <f t="shared" si="15"/>
        <v>6.5219638230846533E-2</v>
      </c>
      <c r="M57" s="163">
        <f t="shared" si="16"/>
        <v>1228524.2046000001</v>
      </c>
      <c r="O57" s="171"/>
    </row>
    <row r="58" spans="1:15" x14ac:dyDescent="0.25">
      <c r="A58" s="167" t="s">
        <v>296</v>
      </c>
      <c r="B58" s="335">
        <v>83356</v>
      </c>
      <c r="C58" s="323" t="s">
        <v>21</v>
      </c>
      <c r="D58" s="321" t="s">
        <v>184</v>
      </c>
      <c r="E58" s="154" t="s">
        <v>180</v>
      </c>
      <c r="F58" s="177">
        <v>297042.23</v>
      </c>
      <c r="G58" s="177">
        <v>334962.51</v>
      </c>
      <c r="H58" s="214">
        <v>0.81</v>
      </c>
      <c r="I58" s="156">
        <f>TRUNC((H58*(1+$J$8)),2)</f>
        <v>0.97</v>
      </c>
      <c r="J58" s="156">
        <f t="shared" si="14"/>
        <v>324913.63</v>
      </c>
      <c r="K58" s="225">
        <f t="shared" si="15"/>
        <v>1.4291268909243635E-2</v>
      </c>
      <c r="M58" s="163">
        <f t="shared" si="16"/>
        <v>271319.63310000004</v>
      </c>
      <c r="O58" s="163"/>
    </row>
    <row r="59" spans="1:15" ht="15.75" customHeight="1" x14ac:dyDescent="0.25">
      <c r="A59" s="167"/>
      <c r="B59" s="336"/>
      <c r="C59" s="323"/>
      <c r="D59" s="321"/>
      <c r="E59" s="154"/>
      <c r="F59" s="177"/>
      <c r="G59" s="177"/>
      <c r="H59" s="214"/>
      <c r="I59" s="156"/>
      <c r="J59" s="156"/>
      <c r="K59" s="225"/>
      <c r="O59" s="163"/>
    </row>
    <row r="60" spans="1:15" ht="15.75" customHeight="1" x14ac:dyDescent="0.25">
      <c r="A60" s="157" t="s">
        <v>297</v>
      </c>
      <c r="B60" s="332"/>
      <c r="C60" s="333"/>
      <c r="D60" s="334" t="s">
        <v>275</v>
      </c>
      <c r="E60" s="164"/>
      <c r="F60" s="176"/>
      <c r="G60" s="176"/>
      <c r="H60" s="213"/>
      <c r="I60" s="159"/>
      <c r="J60" s="160">
        <f>J61+J75</f>
        <v>1304055.8199999998</v>
      </c>
      <c r="K60" s="224"/>
      <c r="O60" s="163"/>
    </row>
    <row r="61" spans="1:15" ht="15.75" customHeight="1" x14ac:dyDescent="0.25">
      <c r="A61" s="173" t="s">
        <v>298</v>
      </c>
      <c r="B61" s="337"/>
      <c r="C61" s="333"/>
      <c r="D61" s="338" t="s">
        <v>254</v>
      </c>
      <c r="E61" s="173"/>
      <c r="F61" s="179"/>
      <c r="G61" s="179"/>
      <c r="H61" s="216"/>
      <c r="I61" s="174"/>
      <c r="J61" s="174">
        <f>SUM(J62:J74)</f>
        <v>1021743.6399999999</v>
      </c>
      <c r="K61" s="228"/>
      <c r="O61" s="163"/>
    </row>
    <row r="62" spans="1:15" ht="75" x14ac:dyDescent="0.25">
      <c r="A62" s="167" t="s">
        <v>324</v>
      </c>
      <c r="B62" s="335">
        <v>90091</v>
      </c>
      <c r="C62" s="323" t="s">
        <v>21</v>
      </c>
      <c r="D62" s="321" t="s">
        <v>234</v>
      </c>
      <c r="E62" s="154" t="s">
        <v>132</v>
      </c>
      <c r="F62" s="177">
        <v>3626.8419795</v>
      </c>
      <c r="G62" s="177">
        <v>4092.6</v>
      </c>
      <c r="H62" s="214">
        <v>4.74</v>
      </c>
      <c r="I62" s="156">
        <f t="shared" ref="I62:I73" si="17">TRUNC((H62*(1+$J$8)),2)</f>
        <v>5.72</v>
      </c>
      <c r="J62" s="156">
        <f t="shared" ref="J62:J73" si="18">TRUNC((G62*I62),2)</f>
        <v>23409.67</v>
      </c>
      <c r="K62" s="225">
        <f t="shared" ref="K62:K73" si="19">J62/$J$101</f>
        <v>1.0296702205033793E-3</v>
      </c>
      <c r="M62" s="163">
        <f t="shared" ref="M62:M73" si="20">G62*H62</f>
        <v>19398.923999999999</v>
      </c>
      <c r="O62" s="163"/>
    </row>
    <row r="63" spans="1:15" ht="30" x14ac:dyDescent="0.25">
      <c r="A63" s="167" t="s">
        <v>325</v>
      </c>
      <c r="B63" s="335" t="s">
        <v>371</v>
      </c>
      <c r="C63" s="323" t="s">
        <v>21</v>
      </c>
      <c r="D63" s="321" t="s">
        <v>241</v>
      </c>
      <c r="E63" s="154" t="s">
        <v>19</v>
      </c>
      <c r="F63" s="177">
        <v>561.1848819999999</v>
      </c>
      <c r="G63" s="177">
        <v>633.29999999999995</v>
      </c>
      <c r="H63" s="214">
        <v>86.12</v>
      </c>
      <c r="I63" s="156">
        <f t="shared" si="17"/>
        <v>103.94</v>
      </c>
      <c r="J63" s="156">
        <f t="shared" si="18"/>
        <v>65825.2</v>
      </c>
      <c r="K63" s="225">
        <f t="shared" si="19"/>
        <v>2.8953098526668273E-3</v>
      </c>
      <c r="M63" s="163">
        <f t="shared" si="20"/>
        <v>54539.796000000002</v>
      </c>
      <c r="O63" s="163"/>
    </row>
    <row r="64" spans="1:15" ht="30" x14ac:dyDescent="0.25">
      <c r="A64" s="167" t="s">
        <v>326</v>
      </c>
      <c r="B64" s="335">
        <v>94097</v>
      </c>
      <c r="C64" s="323" t="s">
        <v>21</v>
      </c>
      <c r="D64" s="321" t="s">
        <v>242</v>
      </c>
      <c r="E64" s="154" t="s">
        <v>24</v>
      </c>
      <c r="F64" s="177">
        <v>2744.36</v>
      </c>
      <c r="G64" s="177">
        <v>3096.84</v>
      </c>
      <c r="H64" s="214">
        <v>4.57</v>
      </c>
      <c r="I64" s="156">
        <f t="shared" si="17"/>
        <v>5.51</v>
      </c>
      <c r="J64" s="156">
        <f t="shared" si="18"/>
        <v>17063.580000000002</v>
      </c>
      <c r="K64" s="225">
        <f t="shared" si="19"/>
        <v>7.5053856723213347E-4</v>
      </c>
      <c r="M64" s="163">
        <f t="shared" si="20"/>
        <v>14152.558800000001</v>
      </c>
      <c r="O64" s="163"/>
    </row>
    <row r="65" spans="1:15" ht="30" x14ac:dyDescent="0.25">
      <c r="A65" s="167" t="s">
        <v>327</v>
      </c>
      <c r="B65" s="335">
        <v>94103</v>
      </c>
      <c r="C65" s="323" t="s">
        <v>21</v>
      </c>
      <c r="D65" s="321" t="s">
        <v>243</v>
      </c>
      <c r="E65" s="154" t="s">
        <v>19</v>
      </c>
      <c r="F65" s="177">
        <v>274.43600000000004</v>
      </c>
      <c r="G65" s="177">
        <v>309.68</v>
      </c>
      <c r="H65" s="214">
        <v>204.08</v>
      </c>
      <c r="I65" s="156">
        <f t="shared" si="17"/>
        <v>246.33</v>
      </c>
      <c r="J65" s="156">
        <f t="shared" si="18"/>
        <v>76283.47</v>
      </c>
      <c r="K65" s="225">
        <f t="shared" si="19"/>
        <v>3.3553150204878126E-3</v>
      </c>
      <c r="M65" s="163">
        <f t="shared" si="20"/>
        <v>63199.494400000003</v>
      </c>
      <c r="O65" s="163"/>
    </row>
    <row r="66" spans="1:15" ht="75" x14ac:dyDescent="0.25">
      <c r="A66" s="167" t="s">
        <v>328</v>
      </c>
      <c r="B66" s="335">
        <v>93381</v>
      </c>
      <c r="C66" s="323" t="s">
        <v>21</v>
      </c>
      <c r="D66" s="321" t="s">
        <v>244</v>
      </c>
      <c r="E66" s="154" t="s">
        <v>19</v>
      </c>
      <c r="F66" s="177">
        <v>2591.4616574199995</v>
      </c>
      <c r="G66" s="177">
        <v>2924.11</v>
      </c>
      <c r="H66" s="214">
        <v>6.42</v>
      </c>
      <c r="I66" s="156">
        <f t="shared" si="17"/>
        <v>7.74</v>
      </c>
      <c r="J66" s="156">
        <f t="shared" si="18"/>
        <v>22632.61</v>
      </c>
      <c r="K66" s="225">
        <f t="shared" si="19"/>
        <v>9.9549137297821758E-4</v>
      </c>
      <c r="M66" s="163">
        <f t="shared" si="20"/>
        <v>18772.786200000002</v>
      </c>
      <c r="O66" s="163"/>
    </row>
    <row r="67" spans="1:15" ht="45" x14ac:dyDescent="0.25">
      <c r="A67" s="167" t="s">
        <v>329</v>
      </c>
      <c r="B67" s="335">
        <v>74010</v>
      </c>
      <c r="C67" s="323" t="s">
        <v>21</v>
      </c>
      <c r="D67" s="321" t="s">
        <v>245</v>
      </c>
      <c r="E67" s="154" t="s">
        <v>19</v>
      </c>
      <c r="F67" s="177">
        <v>1596.5652040800001</v>
      </c>
      <c r="G67" s="177">
        <v>1801.78</v>
      </c>
      <c r="H67" s="214">
        <v>1.58</v>
      </c>
      <c r="I67" s="156">
        <f t="shared" si="17"/>
        <v>1.9</v>
      </c>
      <c r="J67" s="156">
        <f t="shared" si="18"/>
        <v>3423.38</v>
      </c>
      <c r="K67" s="225">
        <f t="shared" si="19"/>
        <v>1.5057676761213887E-4</v>
      </c>
      <c r="M67" s="163">
        <f t="shared" si="20"/>
        <v>2846.8124000000003</v>
      </c>
      <c r="O67" s="163"/>
    </row>
    <row r="68" spans="1:15" ht="30" x14ac:dyDescent="0.25">
      <c r="A68" s="167" t="s">
        <v>330</v>
      </c>
      <c r="B68" s="335">
        <v>83344</v>
      </c>
      <c r="C68" s="323" t="s">
        <v>21</v>
      </c>
      <c r="D68" s="321" t="s">
        <v>246</v>
      </c>
      <c r="E68" s="154" t="s">
        <v>19</v>
      </c>
      <c r="F68" s="177">
        <v>1596.5652040800001</v>
      </c>
      <c r="G68" s="177">
        <v>1801.78</v>
      </c>
      <c r="H68" s="214">
        <v>0.91</v>
      </c>
      <c r="I68" s="156">
        <f t="shared" si="17"/>
        <v>1.0900000000000001</v>
      </c>
      <c r="J68" s="156">
        <f t="shared" si="18"/>
        <v>1963.94</v>
      </c>
      <c r="K68" s="225">
        <f t="shared" si="19"/>
        <v>8.6383555721007897E-5</v>
      </c>
      <c r="M68" s="163">
        <f t="shared" si="20"/>
        <v>1639.6197999999999</v>
      </c>
      <c r="O68" s="163"/>
    </row>
    <row r="69" spans="1:15" ht="30" x14ac:dyDescent="0.25">
      <c r="A69" s="167" t="s">
        <v>331</v>
      </c>
      <c r="B69" s="335" t="s">
        <v>408</v>
      </c>
      <c r="C69" s="323" t="s">
        <v>21</v>
      </c>
      <c r="D69" s="321" t="s">
        <v>248</v>
      </c>
      <c r="E69" s="154" t="s">
        <v>26</v>
      </c>
      <c r="F69" s="177">
        <v>524</v>
      </c>
      <c r="G69" s="177">
        <v>591</v>
      </c>
      <c r="H69" s="214">
        <v>176.03</v>
      </c>
      <c r="I69" s="156">
        <f t="shared" si="17"/>
        <v>212.47</v>
      </c>
      <c r="J69" s="156">
        <f t="shared" si="18"/>
        <v>125569.77</v>
      </c>
      <c r="K69" s="225">
        <f t="shared" si="19"/>
        <v>5.523164263505579E-3</v>
      </c>
      <c r="M69" s="163">
        <f t="shared" si="20"/>
        <v>104033.73</v>
      </c>
      <c r="O69" s="163"/>
    </row>
    <row r="70" spans="1:15" ht="30" x14ac:dyDescent="0.25">
      <c r="A70" s="167" t="s">
        <v>332</v>
      </c>
      <c r="B70" s="335" t="s">
        <v>405</v>
      </c>
      <c r="C70" s="323" t="s">
        <v>21</v>
      </c>
      <c r="D70" s="321" t="s">
        <v>249</v>
      </c>
      <c r="E70" s="154" t="s">
        <v>26</v>
      </c>
      <c r="F70" s="177">
        <v>524</v>
      </c>
      <c r="G70" s="177">
        <v>591</v>
      </c>
      <c r="H70" s="214">
        <v>267.33999999999997</v>
      </c>
      <c r="I70" s="156">
        <f t="shared" si="17"/>
        <v>322.68</v>
      </c>
      <c r="J70" s="156">
        <f t="shared" si="18"/>
        <v>190703.88</v>
      </c>
      <c r="K70" s="225">
        <f t="shared" si="19"/>
        <v>8.3880766439872936E-3</v>
      </c>
      <c r="M70" s="163">
        <f t="shared" si="20"/>
        <v>157997.93999999997</v>
      </c>
      <c r="O70" s="163"/>
    </row>
    <row r="71" spans="1:15" ht="45" x14ac:dyDescent="0.25">
      <c r="A71" s="167" t="s">
        <v>333</v>
      </c>
      <c r="B71" s="335" t="s">
        <v>406</v>
      </c>
      <c r="C71" s="323" t="s">
        <v>21</v>
      </c>
      <c r="D71" s="321" t="s">
        <v>250</v>
      </c>
      <c r="E71" s="154" t="s">
        <v>26</v>
      </c>
      <c r="F71" s="177">
        <v>349</v>
      </c>
      <c r="G71" s="177">
        <v>394</v>
      </c>
      <c r="H71" s="214">
        <v>362.59</v>
      </c>
      <c r="I71" s="156">
        <f t="shared" si="17"/>
        <v>437.65</v>
      </c>
      <c r="J71" s="156">
        <f t="shared" si="18"/>
        <v>172434.1</v>
      </c>
      <c r="K71" s="225">
        <f t="shared" si="19"/>
        <v>7.5844835817549666E-3</v>
      </c>
      <c r="M71" s="163">
        <f t="shared" si="20"/>
        <v>142860.46</v>
      </c>
      <c r="O71" s="163"/>
    </row>
    <row r="72" spans="1:15" ht="45" x14ac:dyDescent="0.25">
      <c r="A72" s="167" t="s">
        <v>334</v>
      </c>
      <c r="B72" s="335" t="s">
        <v>407</v>
      </c>
      <c r="C72" s="323" t="s">
        <v>21</v>
      </c>
      <c r="D72" s="321" t="s">
        <v>251</v>
      </c>
      <c r="E72" s="154" t="s">
        <v>26</v>
      </c>
      <c r="F72" s="177">
        <v>349</v>
      </c>
      <c r="G72" s="177">
        <v>394</v>
      </c>
      <c r="H72" s="214">
        <v>498.81</v>
      </c>
      <c r="I72" s="156">
        <f t="shared" si="17"/>
        <v>602.07000000000005</v>
      </c>
      <c r="J72" s="156">
        <f t="shared" si="18"/>
        <v>237215.58</v>
      </c>
      <c r="K72" s="225">
        <f t="shared" si="19"/>
        <v>1.0433885593664372E-2</v>
      </c>
      <c r="M72" s="163">
        <f t="shared" si="20"/>
        <v>196531.14</v>
      </c>
      <c r="O72" s="163"/>
    </row>
    <row r="73" spans="1:15" ht="45" x14ac:dyDescent="0.25">
      <c r="A73" s="167" t="s">
        <v>335</v>
      </c>
      <c r="B73" s="335">
        <v>95878</v>
      </c>
      <c r="C73" s="323" t="s">
        <v>21</v>
      </c>
      <c r="D73" s="321" t="s">
        <v>179</v>
      </c>
      <c r="E73" s="154" t="s">
        <v>10</v>
      </c>
      <c r="F73" s="177">
        <v>82981.08</v>
      </c>
      <c r="G73" s="177">
        <v>93646.67</v>
      </c>
      <c r="H73" s="214">
        <v>0.76</v>
      </c>
      <c r="I73" s="156">
        <f t="shared" si="17"/>
        <v>0.91</v>
      </c>
      <c r="J73" s="156">
        <f t="shared" si="18"/>
        <v>85218.46</v>
      </c>
      <c r="K73" s="225">
        <f t="shared" si="19"/>
        <v>3.7483189852380843E-3</v>
      </c>
      <c r="M73" s="163">
        <f t="shared" si="20"/>
        <v>71171.469199999992</v>
      </c>
      <c r="O73" s="163"/>
    </row>
    <row r="74" spans="1:15" x14ac:dyDescent="0.25">
      <c r="A74" s="167"/>
      <c r="B74" s="336"/>
      <c r="C74" s="323"/>
      <c r="D74" s="321"/>
      <c r="E74" s="154"/>
      <c r="F74" s="177"/>
      <c r="G74" s="177"/>
      <c r="H74" s="214"/>
      <c r="I74" s="156"/>
      <c r="J74" s="156"/>
      <c r="K74" s="225"/>
      <c r="O74" s="163"/>
    </row>
    <row r="75" spans="1:15" x14ac:dyDescent="0.25">
      <c r="A75" s="173" t="s">
        <v>299</v>
      </c>
      <c r="B75" s="337"/>
      <c r="C75" s="333"/>
      <c r="D75" s="338" t="s">
        <v>255</v>
      </c>
      <c r="E75" s="173"/>
      <c r="F75" s="179"/>
      <c r="G75" s="179"/>
      <c r="H75" s="216"/>
      <c r="I75" s="174"/>
      <c r="J75" s="174">
        <f>SUM(J76:J87)</f>
        <v>282312.18</v>
      </c>
      <c r="K75" s="228"/>
      <c r="O75" s="163"/>
    </row>
    <row r="76" spans="1:15" ht="75" x14ac:dyDescent="0.25">
      <c r="A76" s="167" t="s">
        <v>336</v>
      </c>
      <c r="B76" s="335">
        <v>90091</v>
      </c>
      <c r="C76" s="323" t="s">
        <v>21</v>
      </c>
      <c r="D76" s="321" t="s">
        <v>234</v>
      </c>
      <c r="E76" s="154" t="s">
        <v>19</v>
      </c>
      <c r="F76" s="177">
        <v>58.948000000000022</v>
      </c>
      <c r="G76" s="177">
        <v>65.8</v>
      </c>
      <c r="H76" s="214">
        <v>4.74</v>
      </c>
      <c r="I76" s="156">
        <f t="shared" ref="I76:I86" si="21">TRUNC((H76*(1+$J$8)),2)</f>
        <v>5.72</v>
      </c>
      <c r="J76" s="156">
        <f t="shared" ref="J76:J86" si="22">TRUNC((G76*I76),2)</f>
        <v>376.37</v>
      </c>
      <c r="K76" s="225">
        <f t="shared" ref="K76:K86" si="23">J76/$J$101</f>
        <v>1.6554568299803325E-5</v>
      </c>
      <c r="M76" s="163">
        <f t="shared" ref="M76:M86" si="24">G76*H76</f>
        <v>311.892</v>
      </c>
      <c r="O76" s="163"/>
    </row>
    <row r="77" spans="1:15" ht="30" x14ac:dyDescent="0.25">
      <c r="A77" s="167" t="s">
        <v>337</v>
      </c>
      <c r="B77" s="335" t="s">
        <v>371</v>
      </c>
      <c r="C77" s="323" t="s">
        <v>21</v>
      </c>
      <c r="D77" s="321" t="s">
        <v>241</v>
      </c>
      <c r="E77" s="154" t="s">
        <v>19</v>
      </c>
      <c r="F77" s="177">
        <v>168.69999999999996</v>
      </c>
      <c r="G77" s="177">
        <v>188.18</v>
      </c>
      <c r="H77" s="214">
        <v>86.12</v>
      </c>
      <c r="I77" s="156">
        <f t="shared" si="21"/>
        <v>103.94</v>
      </c>
      <c r="J77" s="156">
        <f t="shared" si="22"/>
        <v>19559.419999999998</v>
      </c>
      <c r="K77" s="225">
        <f t="shared" si="23"/>
        <v>8.6031765096723735E-4</v>
      </c>
      <c r="M77" s="163">
        <f t="shared" si="24"/>
        <v>16206.061600000001</v>
      </c>
      <c r="O77" s="163"/>
    </row>
    <row r="78" spans="1:15" ht="30" x14ac:dyDescent="0.25">
      <c r="A78" s="167" t="s">
        <v>338</v>
      </c>
      <c r="B78" s="335">
        <v>94097</v>
      </c>
      <c r="C78" s="323" t="s">
        <v>21</v>
      </c>
      <c r="D78" s="321" t="s">
        <v>242</v>
      </c>
      <c r="E78" s="154" t="s">
        <v>24</v>
      </c>
      <c r="F78" s="177">
        <v>221.51999999999998</v>
      </c>
      <c r="G78" s="177">
        <v>248.78</v>
      </c>
      <c r="H78" s="214">
        <v>4.57</v>
      </c>
      <c r="I78" s="156">
        <f t="shared" si="21"/>
        <v>5.51</v>
      </c>
      <c r="J78" s="156">
        <f t="shared" si="22"/>
        <v>1370.77</v>
      </c>
      <c r="K78" s="225">
        <f t="shared" si="23"/>
        <v>6.0293077525630108E-5</v>
      </c>
      <c r="M78" s="163">
        <f t="shared" si="24"/>
        <v>1136.9246000000001</v>
      </c>
      <c r="O78" s="163"/>
    </row>
    <row r="79" spans="1:15" ht="75" x14ac:dyDescent="0.25">
      <c r="A79" s="167" t="s">
        <v>339</v>
      </c>
      <c r="B79" s="335">
        <v>93381</v>
      </c>
      <c r="C79" s="323" t="s">
        <v>21</v>
      </c>
      <c r="D79" s="321" t="s">
        <v>244</v>
      </c>
      <c r="E79" s="154" t="s">
        <v>19</v>
      </c>
      <c r="F79" s="177">
        <v>77.064000000000021</v>
      </c>
      <c r="G79" s="177">
        <v>86.54</v>
      </c>
      <c r="H79" s="214">
        <v>6.42</v>
      </c>
      <c r="I79" s="156">
        <f t="shared" si="21"/>
        <v>7.74</v>
      </c>
      <c r="J79" s="156">
        <f t="shared" si="22"/>
        <v>669.81</v>
      </c>
      <c r="K79" s="225">
        <f t="shared" si="23"/>
        <v>2.946147512525245E-5</v>
      </c>
      <c r="M79" s="163">
        <f t="shared" si="24"/>
        <v>555.58680000000004</v>
      </c>
      <c r="O79" s="163"/>
    </row>
    <row r="80" spans="1:15" ht="45" x14ac:dyDescent="0.25">
      <c r="A80" s="167" t="s">
        <v>340</v>
      </c>
      <c r="B80" s="335">
        <v>74010</v>
      </c>
      <c r="C80" s="323" t="s">
        <v>21</v>
      </c>
      <c r="D80" s="321" t="s">
        <v>245</v>
      </c>
      <c r="E80" s="154" t="s">
        <v>19</v>
      </c>
      <c r="F80" s="177">
        <v>38.532000000000011</v>
      </c>
      <c r="G80" s="177">
        <v>43.27</v>
      </c>
      <c r="H80" s="214">
        <v>1.58</v>
      </c>
      <c r="I80" s="156">
        <f t="shared" si="21"/>
        <v>1.9</v>
      </c>
      <c r="J80" s="156">
        <f t="shared" si="22"/>
        <v>82.21</v>
      </c>
      <c r="K80" s="225">
        <f t="shared" si="23"/>
        <v>3.6159924009002611E-6</v>
      </c>
      <c r="M80" s="163">
        <f t="shared" si="24"/>
        <v>68.366600000000005</v>
      </c>
      <c r="O80" s="163"/>
    </row>
    <row r="81" spans="1:15" ht="30" x14ac:dyDescent="0.25">
      <c r="A81" s="167" t="s">
        <v>341</v>
      </c>
      <c r="B81" s="335">
        <v>83344</v>
      </c>
      <c r="C81" s="323" t="s">
        <v>21</v>
      </c>
      <c r="D81" s="321" t="s">
        <v>246</v>
      </c>
      <c r="E81" s="154" t="s">
        <v>19</v>
      </c>
      <c r="F81" s="177">
        <v>38.532000000000011</v>
      </c>
      <c r="G81" s="177">
        <v>43.27</v>
      </c>
      <c r="H81" s="214">
        <v>0.91</v>
      </c>
      <c r="I81" s="156">
        <f t="shared" si="21"/>
        <v>1.0900000000000001</v>
      </c>
      <c r="J81" s="156">
        <f t="shared" si="22"/>
        <v>47.16</v>
      </c>
      <c r="K81" s="225">
        <f t="shared" si="23"/>
        <v>2.0743243112328951E-6</v>
      </c>
      <c r="M81" s="163">
        <f t="shared" si="24"/>
        <v>39.375700000000002</v>
      </c>
      <c r="O81" s="163"/>
    </row>
    <row r="82" spans="1:15" x14ac:dyDescent="0.25">
      <c r="A82" s="167" t="s">
        <v>342</v>
      </c>
      <c r="B82" s="335" t="s">
        <v>373</v>
      </c>
      <c r="C82" s="323" t="s">
        <v>166</v>
      </c>
      <c r="D82" s="321" t="s">
        <v>263</v>
      </c>
      <c r="E82" s="154" t="s">
        <v>66</v>
      </c>
      <c r="F82" s="177">
        <v>65</v>
      </c>
      <c r="G82" s="177">
        <v>73</v>
      </c>
      <c r="H82" s="214">
        <v>1550.94</v>
      </c>
      <c r="I82" s="156">
        <f t="shared" si="21"/>
        <v>1872.02</v>
      </c>
      <c r="J82" s="156">
        <f t="shared" si="22"/>
        <v>136657.46</v>
      </c>
      <c r="K82" s="225">
        <f t="shared" si="23"/>
        <v>6.0108543594006979E-3</v>
      </c>
      <c r="M82" s="163">
        <f t="shared" si="24"/>
        <v>113218.62000000001</v>
      </c>
      <c r="O82" s="163"/>
    </row>
    <row r="83" spans="1:15" x14ac:dyDescent="0.25">
      <c r="A83" s="167" t="s">
        <v>343</v>
      </c>
      <c r="B83" s="335">
        <v>2003682</v>
      </c>
      <c r="C83" s="323" t="s">
        <v>166</v>
      </c>
      <c r="D83" s="321" t="s">
        <v>455</v>
      </c>
      <c r="E83" s="154" t="s">
        <v>66</v>
      </c>
      <c r="F83" s="177">
        <v>29</v>
      </c>
      <c r="G83" s="177">
        <v>32</v>
      </c>
      <c r="H83" s="214">
        <v>1729.92</v>
      </c>
      <c r="I83" s="156">
        <f t="shared" si="21"/>
        <v>2088.06</v>
      </c>
      <c r="J83" s="156">
        <f t="shared" si="22"/>
        <v>66817.919999999998</v>
      </c>
      <c r="K83" s="225">
        <f t="shared" si="23"/>
        <v>2.9389744673879283E-3</v>
      </c>
      <c r="M83" s="163">
        <f t="shared" si="24"/>
        <v>55357.440000000002</v>
      </c>
      <c r="O83" s="163"/>
    </row>
    <row r="84" spans="1:15" ht="60" x14ac:dyDescent="0.25">
      <c r="A84" s="167" t="s">
        <v>344</v>
      </c>
      <c r="B84" s="322">
        <v>83627</v>
      </c>
      <c r="C84" s="323" t="s">
        <v>21</v>
      </c>
      <c r="D84" s="321" t="s">
        <v>265</v>
      </c>
      <c r="E84" s="154" t="s">
        <v>66</v>
      </c>
      <c r="F84" s="180">
        <v>29</v>
      </c>
      <c r="G84" s="177">
        <v>32</v>
      </c>
      <c r="H84" s="217">
        <v>451.87</v>
      </c>
      <c r="I84" s="156">
        <f t="shared" si="21"/>
        <v>545.41</v>
      </c>
      <c r="J84" s="156">
        <f t="shared" si="22"/>
        <v>17453.12</v>
      </c>
      <c r="K84" s="225">
        <f t="shared" si="23"/>
        <v>7.676724156671982E-4</v>
      </c>
      <c r="M84" s="163">
        <f t="shared" si="24"/>
        <v>14459.84</v>
      </c>
      <c r="O84" s="163"/>
    </row>
    <row r="85" spans="1:15" ht="45" x14ac:dyDescent="0.25">
      <c r="A85" s="167" t="s">
        <v>345</v>
      </c>
      <c r="B85" s="322">
        <v>98051</v>
      </c>
      <c r="C85" s="323" t="s">
        <v>21</v>
      </c>
      <c r="D85" s="321" t="s">
        <v>264</v>
      </c>
      <c r="E85" s="154" t="s">
        <v>66</v>
      </c>
      <c r="F85" s="180">
        <v>29</v>
      </c>
      <c r="G85" s="177">
        <v>32</v>
      </c>
      <c r="H85" s="217">
        <v>725.08</v>
      </c>
      <c r="I85" s="156">
        <f t="shared" si="21"/>
        <v>875.19</v>
      </c>
      <c r="J85" s="156">
        <f t="shared" si="22"/>
        <v>28006.080000000002</v>
      </c>
      <c r="K85" s="225">
        <f t="shared" si="23"/>
        <v>1.2318425064956186E-3</v>
      </c>
      <c r="M85" s="163">
        <f t="shared" si="24"/>
        <v>23202.560000000001</v>
      </c>
      <c r="O85" s="163"/>
    </row>
    <row r="86" spans="1:15" ht="45" x14ac:dyDescent="0.25">
      <c r="A86" s="167" t="s">
        <v>346</v>
      </c>
      <c r="B86" s="322">
        <v>95878</v>
      </c>
      <c r="C86" s="323" t="s">
        <v>21</v>
      </c>
      <c r="D86" s="321" t="s">
        <v>179</v>
      </c>
      <c r="E86" s="154" t="s">
        <v>10</v>
      </c>
      <c r="F86" s="177">
        <v>11086</v>
      </c>
      <c r="G86" s="177">
        <v>12386.67</v>
      </c>
      <c r="H86" s="214">
        <v>0.76</v>
      </c>
      <c r="I86" s="156">
        <f t="shared" si="21"/>
        <v>0.91</v>
      </c>
      <c r="J86" s="156">
        <f t="shared" si="22"/>
        <v>11271.86</v>
      </c>
      <c r="K86" s="225">
        <f t="shared" si="23"/>
        <v>4.9579078097569174E-4</v>
      </c>
      <c r="M86" s="163">
        <f t="shared" si="24"/>
        <v>9413.869200000001</v>
      </c>
      <c r="O86" s="163"/>
    </row>
    <row r="87" spans="1:15" ht="15.75" customHeight="1" x14ac:dyDescent="0.25">
      <c r="A87" s="167"/>
      <c r="B87" s="336"/>
      <c r="C87" s="323"/>
      <c r="D87" s="321"/>
      <c r="E87" s="154"/>
      <c r="F87" s="177"/>
      <c r="G87" s="177"/>
      <c r="H87" s="214"/>
      <c r="I87" s="156"/>
      <c r="J87" s="156"/>
      <c r="K87" s="225"/>
      <c r="O87" s="163"/>
    </row>
    <row r="88" spans="1:15" ht="15.75" customHeight="1" x14ac:dyDescent="0.25">
      <c r="A88" s="157" t="s">
        <v>300</v>
      </c>
      <c r="B88" s="332"/>
      <c r="C88" s="333"/>
      <c r="D88" s="334" t="s">
        <v>267</v>
      </c>
      <c r="E88" s="164"/>
      <c r="F88" s="176"/>
      <c r="G88" s="176"/>
      <c r="H88" s="213"/>
      <c r="I88" s="159"/>
      <c r="J88" s="160">
        <f>SUM(J89:J91)</f>
        <v>51840</v>
      </c>
      <c r="K88" s="224"/>
      <c r="O88" s="163"/>
    </row>
    <row r="89" spans="1:15" ht="30" x14ac:dyDescent="0.25">
      <c r="A89" s="167" t="s">
        <v>301</v>
      </c>
      <c r="B89" s="335">
        <v>13244</v>
      </c>
      <c r="C89" s="323" t="s">
        <v>21</v>
      </c>
      <c r="D89" s="321" t="s">
        <v>268</v>
      </c>
      <c r="E89" s="154" t="s">
        <v>66</v>
      </c>
      <c r="F89" s="177">
        <v>160</v>
      </c>
      <c r="G89" s="177">
        <v>160</v>
      </c>
      <c r="H89" s="214">
        <v>33.78</v>
      </c>
      <c r="I89" s="156">
        <f>TRUNC((H89*(1+$J$9)),2)</f>
        <v>38.94</v>
      </c>
      <c r="J89" s="156">
        <f t="shared" ref="J89:J90" si="25">TRUNC((G89*I89),2)</f>
        <v>6230.4</v>
      </c>
      <c r="K89" s="225">
        <f t="shared" ref="K89:K90" si="26">J89/$J$101</f>
        <v>2.7404304895473769E-4</v>
      </c>
      <c r="M89" s="163">
        <f t="shared" ref="M89:M90" si="27">G89*H89</f>
        <v>5404.8</v>
      </c>
      <c r="O89" s="163"/>
    </row>
    <row r="90" spans="1:15" ht="15.75" customHeight="1" x14ac:dyDescent="0.25">
      <c r="A90" s="167" t="s">
        <v>302</v>
      </c>
      <c r="B90" s="335" t="s">
        <v>270</v>
      </c>
      <c r="C90" s="323" t="s">
        <v>21</v>
      </c>
      <c r="D90" s="321" t="s">
        <v>271</v>
      </c>
      <c r="E90" s="154" t="s">
        <v>24</v>
      </c>
      <c r="F90" s="177">
        <v>120</v>
      </c>
      <c r="G90" s="177">
        <v>120</v>
      </c>
      <c r="H90" s="214">
        <v>314.89</v>
      </c>
      <c r="I90" s="156">
        <f>TRUNC((H90*(1+$J$8)),2)</f>
        <v>380.08</v>
      </c>
      <c r="J90" s="156">
        <f t="shared" si="25"/>
        <v>45609.599999999999</v>
      </c>
      <c r="K90" s="225">
        <f t="shared" si="26"/>
        <v>2.0061302397287504E-3</v>
      </c>
      <c r="M90" s="163">
        <f t="shared" si="27"/>
        <v>37786.799999999996</v>
      </c>
      <c r="O90" s="163"/>
    </row>
    <row r="91" spans="1:15" ht="15.75" customHeight="1" x14ac:dyDescent="0.25">
      <c r="A91" s="167"/>
      <c r="B91" s="336"/>
      <c r="C91" s="323"/>
      <c r="D91" s="321"/>
      <c r="E91" s="154"/>
      <c r="F91" s="177"/>
      <c r="G91" s="177"/>
      <c r="H91" s="214"/>
      <c r="I91" s="156"/>
      <c r="J91" s="156"/>
      <c r="K91" s="225"/>
      <c r="O91" s="163"/>
    </row>
    <row r="92" spans="1:15" ht="15.75" customHeight="1" x14ac:dyDescent="0.25">
      <c r="A92" s="157" t="s">
        <v>303</v>
      </c>
      <c r="B92" s="332"/>
      <c r="C92" s="333"/>
      <c r="D92" s="334" t="s">
        <v>191</v>
      </c>
      <c r="E92" s="164"/>
      <c r="F92" s="176"/>
      <c r="G92" s="176"/>
      <c r="H92" s="213"/>
      <c r="I92" s="159"/>
      <c r="J92" s="160">
        <f>SUM(J93:J97)</f>
        <v>29690.160000000003</v>
      </c>
      <c r="K92" s="224"/>
      <c r="O92" s="163"/>
    </row>
    <row r="93" spans="1:15" ht="45" x14ac:dyDescent="0.25">
      <c r="A93" s="167" t="s">
        <v>304</v>
      </c>
      <c r="B93" s="335">
        <v>10775</v>
      </c>
      <c r="C93" s="323" t="s">
        <v>21</v>
      </c>
      <c r="D93" s="321" t="s">
        <v>192</v>
      </c>
      <c r="E93" s="154" t="s">
        <v>193</v>
      </c>
      <c r="F93" s="177">
        <v>12</v>
      </c>
      <c r="G93" s="177">
        <v>12</v>
      </c>
      <c r="H93" s="214">
        <v>505</v>
      </c>
      <c r="I93" s="156">
        <f t="shared" ref="I93:I95" si="28">TRUNC((H93*(1+$J$9)),2)</f>
        <v>582.16</v>
      </c>
      <c r="J93" s="156">
        <f t="shared" ref="J93:J96" si="29">TRUNC((G93*I93),2)</f>
        <v>6985.92</v>
      </c>
      <c r="K93" s="227">
        <f t="shared" ref="K93:K96" si="30">J93/$J$101</f>
        <v>3.0727446336573598E-4</v>
      </c>
      <c r="M93" s="163">
        <f>G93*H93</f>
        <v>6060</v>
      </c>
      <c r="O93" s="163"/>
    </row>
    <row r="94" spans="1:15" ht="45" x14ac:dyDescent="0.25">
      <c r="A94" s="167" t="s">
        <v>305</v>
      </c>
      <c r="B94" s="335">
        <v>10775</v>
      </c>
      <c r="C94" s="323" t="s">
        <v>21</v>
      </c>
      <c r="D94" s="321" t="s">
        <v>266</v>
      </c>
      <c r="E94" s="154" t="s">
        <v>193</v>
      </c>
      <c r="F94" s="177">
        <v>12</v>
      </c>
      <c r="G94" s="177">
        <v>12</v>
      </c>
      <c r="H94" s="214">
        <v>505</v>
      </c>
      <c r="I94" s="156">
        <f t="shared" si="28"/>
        <v>582.16</v>
      </c>
      <c r="J94" s="156">
        <f t="shared" si="29"/>
        <v>6985.92</v>
      </c>
      <c r="K94" s="227">
        <f t="shared" si="30"/>
        <v>3.0727446336573598E-4</v>
      </c>
      <c r="M94" s="163">
        <f>G94*H94</f>
        <v>6060</v>
      </c>
      <c r="O94" s="163"/>
    </row>
    <row r="95" spans="1:15" ht="45" x14ac:dyDescent="0.25">
      <c r="A95" s="167" t="s">
        <v>347</v>
      </c>
      <c r="B95" s="335">
        <v>10775</v>
      </c>
      <c r="C95" s="323" t="s">
        <v>21</v>
      </c>
      <c r="D95" s="321" t="s">
        <v>194</v>
      </c>
      <c r="E95" s="154" t="s">
        <v>193</v>
      </c>
      <c r="F95" s="177">
        <v>12</v>
      </c>
      <c r="G95" s="177">
        <v>12</v>
      </c>
      <c r="H95" s="214">
        <v>505</v>
      </c>
      <c r="I95" s="156">
        <f t="shared" si="28"/>
        <v>582.16</v>
      </c>
      <c r="J95" s="156">
        <f t="shared" si="29"/>
        <v>6985.92</v>
      </c>
      <c r="K95" s="227">
        <f t="shared" si="30"/>
        <v>3.0727446336573598E-4</v>
      </c>
      <c r="M95" s="163">
        <f>G95*H95</f>
        <v>6060</v>
      </c>
      <c r="O95" s="163"/>
    </row>
    <row r="96" spans="1:15" ht="45" x14ac:dyDescent="0.25">
      <c r="A96" s="167" t="s">
        <v>348</v>
      </c>
      <c r="B96" s="335">
        <v>10778</v>
      </c>
      <c r="C96" s="323" t="s">
        <v>21</v>
      </c>
      <c r="D96" s="321" t="s">
        <v>195</v>
      </c>
      <c r="E96" s="154" t="s">
        <v>193</v>
      </c>
      <c r="F96" s="177">
        <v>12</v>
      </c>
      <c r="G96" s="177">
        <v>12</v>
      </c>
      <c r="H96" s="214">
        <v>631.25</v>
      </c>
      <c r="I96" s="156">
        <f>TRUNC((H96*(1+$J$9)),2)</f>
        <v>727.7</v>
      </c>
      <c r="J96" s="156">
        <f t="shared" si="29"/>
        <v>8732.4</v>
      </c>
      <c r="K96" s="227">
        <f t="shared" si="30"/>
        <v>3.8409307920716997E-4</v>
      </c>
      <c r="M96" s="163">
        <f>G96*H96</f>
        <v>7575</v>
      </c>
      <c r="O96" s="163"/>
    </row>
    <row r="97" spans="1:15" ht="15.75" customHeight="1" x14ac:dyDescent="0.25">
      <c r="A97" s="167"/>
      <c r="B97" s="336"/>
      <c r="C97" s="323"/>
      <c r="D97" s="321"/>
      <c r="E97" s="154"/>
      <c r="F97" s="177"/>
      <c r="G97" s="177"/>
      <c r="H97" s="214"/>
      <c r="I97" s="172"/>
      <c r="J97" s="172"/>
      <c r="K97" s="227"/>
      <c r="M97" s="163"/>
      <c r="O97" s="163"/>
    </row>
    <row r="98" spans="1:15" ht="15.75" customHeight="1" x14ac:dyDescent="0.25">
      <c r="A98" s="157" t="s">
        <v>306</v>
      </c>
      <c r="B98" s="332"/>
      <c r="C98" s="333"/>
      <c r="D98" s="334" t="s">
        <v>196</v>
      </c>
      <c r="E98" s="164"/>
      <c r="F98" s="176"/>
      <c r="G98" s="176"/>
      <c r="H98" s="213"/>
      <c r="I98" s="159"/>
      <c r="J98" s="160">
        <f>SUM(J99:J100)</f>
        <v>600053.04</v>
      </c>
      <c r="K98" s="224"/>
      <c r="O98" s="163"/>
    </row>
    <row r="99" spans="1:15" ht="15.75" customHeight="1" x14ac:dyDescent="0.25">
      <c r="A99" s="167" t="s">
        <v>307</v>
      </c>
      <c r="B99" s="322" t="s">
        <v>370</v>
      </c>
      <c r="C99" s="323" t="s">
        <v>21</v>
      </c>
      <c r="D99" s="321" t="s">
        <v>190</v>
      </c>
      <c r="E99" s="154" t="s">
        <v>193</v>
      </c>
      <c r="F99" s="177">
        <v>12</v>
      </c>
      <c r="G99" s="177">
        <v>12</v>
      </c>
      <c r="H99" s="214">
        <v>41427.75</v>
      </c>
      <c r="I99" s="156">
        <f>TRUNC((H99*(1+$J$8)),2)</f>
        <v>50004.42</v>
      </c>
      <c r="J99" s="156">
        <f>TRUNC((G99*I99),2)</f>
        <v>600053.04</v>
      </c>
      <c r="K99" s="227">
        <f>J99/$J$101</f>
        <v>2.6393227500025554E-2</v>
      </c>
      <c r="M99" s="163">
        <f>G99*H99</f>
        <v>497133</v>
      </c>
      <c r="O99" s="163"/>
    </row>
    <row r="100" spans="1:15" ht="15.75" customHeight="1" x14ac:dyDescent="0.25">
      <c r="A100" s="167"/>
      <c r="B100" s="323"/>
      <c r="C100" s="323"/>
      <c r="D100" s="321"/>
      <c r="E100" s="154"/>
      <c r="F100" s="175"/>
      <c r="G100" s="175"/>
      <c r="H100" s="155"/>
      <c r="I100" s="156"/>
      <c r="J100" s="156"/>
      <c r="O100" s="163"/>
    </row>
    <row r="101" spans="1:15" s="181" customFormat="1" ht="15.75" customHeight="1" x14ac:dyDescent="0.25">
      <c r="A101" s="183"/>
      <c r="B101" s="184"/>
      <c r="C101" s="184"/>
      <c r="D101" s="221" t="s">
        <v>185</v>
      </c>
      <c r="E101" s="184"/>
      <c r="F101" s="184"/>
      <c r="G101" s="184"/>
      <c r="H101" s="184"/>
      <c r="I101" s="185"/>
      <c r="J101" s="186">
        <f>J19+J26+J33+J41+J46+J55+J60+J88+J92+J98</f>
        <v>22735114.149999999</v>
      </c>
      <c r="K101" s="229"/>
      <c r="L101" s="182"/>
      <c r="M101" s="186">
        <f>SUM(M19:M100)</f>
        <v>18856724.733800005</v>
      </c>
      <c r="O101" s="182"/>
    </row>
    <row r="105" spans="1:15" x14ac:dyDescent="0.25">
      <c r="J105" s="163"/>
    </row>
    <row r="106" spans="1:15" x14ac:dyDescent="0.25">
      <c r="J106" s="163"/>
    </row>
    <row r="111" spans="1:15" x14ac:dyDescent="0.25">
      <c r="B111" s="339"/>
    </row>
  </sheetData>
  <mergeCells count="9">
    <mergeCell ref="A4:J4"/>
    <mergeCell ref="A5:J5"/>
    <mergeCell ref="A14:J14"/>
    <mergeCell ref="B6:D6"/>
    <mergeCell ref="B7:D7"/>
    <mergeCell ref="B8:D8"/>
    <mergeCell ref="B9:D9"/>
    <mergeCell ref="B10:D12"/>
    <mergeCell ref="A10:A12"/>
  </mergeCells>
  <pageMargins left="0.511811024" right="0.511811024" top="0.78740157499999996" bottom="0.78740157499999996" header="0.31496062000000002" footer="0.31496062000000002"/>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1"/>
  <sheetViews>
    <sheetView topLeftCell="A16" zoomScale="130" zoomScaleNormal="130" workbookViewId="0">
      <selection activeCell="F26" sqref="F26"/>
    </sheetView>
  </sheetViews>
  <sheetFormatPr defaultRowHeight="12.75" x14ac:dyDescent="0.2"/>
  <cols>
    <col min="1" max="1" width="5.85546875" style="66" customWidth="1"/>
    <col min="2" max="2" width="6.140625" style="66" customWidth="1"/>
    <col min="3" max="3" width="23.5703125" style="66" customWidth="1"/>
    <col min="4" max="4" width="10.28515625" style="66" customWidth="1"/>
    <col min="5" max="5" width="12.5703125" style="66" customWidth="1"/>
    <col min="6" max="41" width="6.7109375" style="66" customWidth="1"/>
    <col min="42" max="42" width="14" style="66" bestFit="1" customWidth="1"/>
    <col min="43" max="43" width="18.7109375" style="66" customWidth="1"/>
    <col min="44" max="274" width="9.140625" style="66"/>
    <col min="275" max="275" width="5.85546875" style="66" customWidth="1"/>
    <col min="276" max="276" width="6.140625" style="66" customWidth="1"/>
    <col min="277" max="277" width="28.5703125" style="66" customWidth="1"/>
    <col min="278" max="278" width="12.42578125" style="66" bestFit="1" customWidth="1"/>
    <col min="279" max="279" width="13.85546875" style="66" customWidth="1"/>
    <col min="280" max="297" width="6.7109375" style="66" customWidth="1"/>
    <col min="298" max="298" width="11.7109375" style="66" bestFit="1" customWidth="1"/>
    <col min="299" max="299" width="18.7109375" style="66" customWidth="1"/>
    <col min="300" max="530" width="9.140625" style="66"/>
    <col min="531" max="531" width="5.85546875" style="66" customWidth="1"/>
    <col min="532" max="532" width="6.140625" style="66" customWidth="1"/>
    <col min="533" max="533" width="28.5703125" style="66" customWidth="1"/>
    <col min="534" max="534" width="12.42578125" style="66" bestFit="1" customWidth="1"/>
    <col min="535" max="535" width="13.85546875" style="66" customWidth="1"/>
    <col min="536" max="553" width="6.7109375" style="66" customWidth="1"/>
    <col min="554" max="554" width="11.7109375" style="66" bestFit="1" customWidth="1"/>
    <col min="555" max="555" width="18.7109375" style="66" customWidth="1"/>
    <col min="556" max="786" width="9.140625" style="66"/>
    <col min="787" max="787" width="5.85546875" style="66" customWidth="1"/>
    <col min="788" max="788" width="6.140625" style="66" customWidth="1"/>
    <col min="789" max="789" width="28.5703125" style="66" customWidth="1"/>
    <col min="790" max="790" width="12.42578125" style="66" bestFit="1" customWidth="1"/>
    <col min="791" max="791" width="13.85546875" style="66" customWidth="1"/>
    <col min="792" max="809" width="6.7109375" style="66" customWidth="1"/>
    <col min="810" max="810" width="11.7109375" style="66" bestFit="1" customWidth="1"/>
    <col min="811" max="811" width="18.7109375" style="66" customWidth="1"/>
    <col min="812" max="1042" width="9.140625" style="66"/>
    <col min="1043" max="1043" width="5.85546875" style="66" customWidth="1"/>
    <col min="1044" max="1044" width="6.140625" style="66" customWidth="1"/>
    <col min="1045" max="1045" width="28.5703125" style="66" customWidth="1"/>
    <col min="1046" max="1046" width="12.42578125" style="66" bestFit="1" customWidth="1"/>
    <col min="1047" max="1047" width="13.85546875" style="66" customWidth="1"/>
    <col min="1048" max="1065" width="6.7109375" style="66" customWidth="1"/>
    <col min="1066" max="1066" width="11.7109375" style="66" bestFit="1" customWidth="1"/>
    <col min="1067" max="1067" width="18.7109375" style="66" customWidth="1"/>
    <col min="1068" max="1298" width="9.140625" style="66"/>
    <col min="1299" max="1299" width="5.85546875" style="66" customWidth="1"/>
    <col min="1300" max="1300" width="6.140625" style="66" customWidth="1"/>
    <col min="1301" max="1301" width="28.5703125" style="66" customWidth="1"/>
    <col min="1302" max="1302" width="12.42578125" style="66" bestFit="1" customWidth="1"/>
    <col min="1303" max="1303" width="13.85546875" style="66" customWidth="1"/>
    <col min="1304" max="1321" width="6.7109375" style="66" customWidth="1"/>
    <col min="1322" max="1322" width="11.7109375" style="66" bestFit="1" customWidth="1"/>
    <col min="1323" max="1323" width="18.7109375" style="66" customWidth="1"/>
    <col min="1324" max="1554" width="9.140625" style="66"/>
    <col min="1555" max="1555" width="5.85546875" style="66" customWidth="1"/>
    <col min="1556" max="1556" width="6.140625" style="66" customWidth="1"/>
    <col min="1557" max="1557" width="28.5703125" style="66" customWidth="1"/>
    <col min="1558" max="1558" width="12.42578125" style="66" bestFit="1" customWidth="1"/>
    <col min="1559" max="1559" width="13.85546875" style="66" customWidth="1"/>
    <col min="1560" max="1577" width="6.7109375" style="66" customWidth="1"/>
    <col min="1578" max="1578" width="11.7109375" style="66" bestFit="1" customWidth="1"/>
    <col min="1579" max="1579" width="18.7109375" style="66" customWidth="1"/>
    <col min="1580" max="1810" width="9.140625" style="66"/>
    <col min="1811" max="1811" width="5.85546875" style="66" customWidth="1"/>
    <col min="1812" max="1812" width="6.140625" style="66" customWidth="1"/>
    <col min="1813" max="1813" width="28.5703125" style="66" customWidth="1"/>
    <col min="1814" max="1814" width="12.42578125" style="66" bestFit="1" customWidth="1"/>
    <col min="1815" max="1815" width="13.85546875" style="66" customWidth="1"/>
    <col min="1816" max="1833" width="6.7109375" style="66" customWidth="1"/>
    <col min="1834" max="1834" width="11.7109375" style="66" bestFit="1" customWidth="1"/>
    <col min="1835" max="1835" width="18.7109375" style="66" customWidth="1"/>
    <col min="1836" max="2066" width="9.140625" style="66"/>
    <col min="2067" max="2067" width="5.85546875" style="66" customWidth="1"/>
    <col min="2068" max="2068" width="6.140625" style="66" customWidth="1"/>
    <col min="2069" max="2069" width="28.5703125" style="66" customWidth="1"/>
    <col min="2070" max="2070" width="12.42578125" style="66" bestFit="1" customWidth="1"/>
    <col min="2071" max="2071" width="13.85546875" style="66" customWidth="1"/>
    <col min="2072" max="2089" width="6.7109375" style="66" customWidth="1"/>
    <col min="2090" max="2090" width="11.7109375" style="66" bestFit="1" customWidth="1"/>
    <col min="2091" max="2091" width="18.7109375" style="66" customWidth="1"/>
    <col min="2092" max="2322" width="9.140625" style="66"/>
    <col min="2323" max="2323" width="5.85546875" style="66" customWidth="1"/>
    <col min="2324" max="2324" width="6.140625" style="66" customWidth="1"/>
    <col min="2325" max="2325" width="28.5703125" style="66" customWidth="1"/>
    <col min="2326" max="2326" width="12.42578125" style="66" bestFit="1" customWidth="1"/>
    <col min="2327" max="2327" width="13.85546875" style="66" customWidth="1"/>
    <col min="2328" max="2345" width="6.7109375" style="66" customWidth="1"/>
    <col min="2346" max="2346" width="11.7109375" style="66" bestFit="1" customWidth="1"/>
    <col min="2347" max="2347" width="18.7109375" style="66" customWidth="1"/>
    <col min="2348" max="2578" width="9.140625" style="66"/>
    <col min="2579" max="2579" width="5.85546875" style="66" customWidth="1"/>
    <col min="2580" max="2580" width="6.140625" style="66" customWidth="1"/>
    <col min="2581" max="2581" width="28.5703125" style="66" customWidth="1"/>
    <col min="2582" max="2582" width="12.42578125" style="66" bestFit="1" customWidth="1"/>
    <col min="2583" max="2583" width="13.85546875" style="66" customWidth="1"/>
    <col min="2584" max="2601" width="6.7109375" style="66" customWidth="1"/>
    <col min="2602" max="2602" width="11.7109375" style="66" bestFit="1" customWidth="1"/>
    <col min="2603" max="2603" width="18.7109375" style="66" customWidth="1"/>
    <col min="2604" max="2834" width="9.140625" style="66"/>
    <col min="2835" max="2835" width="5.85546875" style="66" customWidth="1"/>
    <col min="2836" max="2836" width="6.140625" style="66" customWidth="1"/>
    <col min="2837" max="2837" width="28.5703125" style="66" customWidth="1"/>
    <col min="2838" max="2838" width="12.42578125" style="66" bestFit="1" customWidth="1"/>
    <col min="2839" max="2839" width="13.85546875" style="66" customWidth="1"/>
    <col min="2840" max="2857" width="6.7109375" style="66" customWidth="1"/>
    <col min="2858" max="2858" width="11.7109375" style="66" bestFit="1" customWidth="1"/>
    <col min="2859" max="2859" width="18.7109375" style="66" customWidth="1"/>
    <col min="2860" max="3090" width="9.140625" style="66"/>
    <col min="3091" max="3091" width="5.85546875" style="66" customWidth="1"/>
    <col min="3092" max="3092" width="6.140625" style="66" customWidth="1"/>
    <col min="3093" max="3093" width="28.5703125" style="66" customWidth="1"/>
    <col min="3094" max="3094" width="12.42578125" style="66" bestFit="1" customWidth="1"/>
    <col min="3095" max="3095" width="13.85546875" style="66" customWidth="1"/>
    <col min="3096" max="3113" width="6.7109375" style="66" customWidth="1"/>
    <col min="3114" max="3114" width="11.7109375" style="66" bestFit="1" customWidth="1"/>
    <col min="3115" max="3115" width="18.7109375" style="66" customWidth="1"/>
    <col min="3116" max="3346" width="9.140625" style="66"/>
    <col min="3347" max="3347" width="5.85546875" style="66" customWidth="1"/>
    <col min="3348" max="3348" width="6.140625" style="66" customWidth="1"/>
    <col min="3349" max="3349" width="28.5703125" style="66" customWidth="1"/>
    <col min="3350" max="3350" width="12.42578125" style="66" bestFit="1" customWidth="1"/>
    <col min="3351" max="3351" width="13.85546875" style="66" customWidth="1"/>
    <col min="3352" max="3369" width="6.7109375" style="66" customWidth="1"/>
    <col min="3370" max="3370" width="11.7109375" style="66" bestFit="1" customWidth="1"/>
    <col min="3371" max="3371" width="18.7109375" style="66" customWidth="1"/>
    <col min="3372" max="3602" width="9.140625" style="66"/>
    <col min="3603" max="3603" width="5.85546875" style="66" customWidth="1"/>
    <col min="3604" max="3604" width="6.140625" style="66" customWidth="1"/>
    <col min="3605" max="3605" width="28.5703125" style="66" customWidth="1"/>
    <col min="3606" max="3606" width="12.42578125" style="66" bestFit="1" customWidth="1"/>
    <col min="3607" max="3607" width="13.85546875" style="66" customWidth="1"/>
    <col min="3608" max="3625" width="6.7109375" style="66" customWidth="1"/>
    <col min="3626" max="3626" width="11.7109375" style="66" bestFit="1" customWidth="1"/>
    <col min="3627" max="3627" width="18.7109375" style="66" customWidth="1"/>
    <col min="3628" max="3858" width="9.140625" style="66"/>
    <col min="3859" max="3859" width="5.85546875" style="66" customWidth="1"/>
    <col min="3860" max="3860" width="6.140625" style="66" customWidth="1"/>
    <col min="3861" max="3861" width="28.5703125" style="66" customWidth="1"/>
    <col min="3862" max="3862" width="12.42578125" style="66" bestFit="1" customWidth="1"/>
    <col min="3863" max="3863" width="13.85546875" style="66" customWidth="1"/>
    <col min="3864" max="3881" width="6.7109375" style="66" customWidth="1"/>
    <col min="3882" max="3882" width="11.7109375" style="66" bestFit="1" customWidth="1"/>
    <col min="3883" max="3883" width="18.7109375" style="66" customWidth="1"/>
    <col min="3884" max="4114" width="9.140625" style="66"/>
    <col min="4115" max="4115" width="5.85546875" style="66" customWidth="1"/>
    <col min="4116" max="4116" width="6.140625" style="66" customWidth="1"/>
    <col min="4117" max="4117" width="28.5703125" style="66" customWidth="1"/>
    <col min="4118" max="4118" width="12.42578125" style="66" bestFit="1" customWidth="1"/>
    <col min="4119" max="4119" width="13.85546875" style="66" customWidth="1"/>
    <col min="4120" max="4137" width="6.7109375" style="66" customWidth="1"/>
    <col min="4138" max="4138" width="11.7109375" style="66" bestFit="1" customWidth="1"/>
    <col min="4139" max="4139" width="18.7109375" style="66" customWidth="1"/>
    <col min="4140" max="4370" width="9.140625" style="66"/>
    <col min="4371" max="4371" width="5.85546875" style="66" customWidth="1"/>
    <col min="4372" max="4372" width="6.140625" style="66" customWidth="1"/>
    <col min="4373" max="4373" width="28.5703125" style="66" customWidth="1"/>
    <col min="4374" max="4374" width="12.42578125" style="66" bestFit="1" customWidth="1"/>
    <col min="4375" max="4375" width="13.85546875" style="66" customWidth="1"/>
    <col min="4376" max="4393" width="6.7109375" style="66" customWidth="1"/>
    <col min="4394" max="4394" width="11.7109375" style="66" bestFit="1" customWidth="1"/>
    <col min="4395" max="4395" width="18.7109375" style="66" customWidth="1"/>
    <col min="4396" max="4626" width="9.140625" style="66"/>
    <col min="4627" max="4627" width="5.85546875" style="66" customWidth="1"/>
    <col min="4628" max="4628" width="6.140625" style="66" customWidth="1"/>
    <col min="4629" max="4629" width="28.5703125" style="66" customWidth="1"/>
    <col min="4630" max="4630" width="12.42578125" style="66" bestFit="1" customWidth="1"/>
    <col min="4631" max="4631" width="13.85546875" style="66" customWidth="1"/>
    <col min="4632" max="4649" width="6.7109375" style="66" customWidth="1"/>
    <col min="4650" max="4650" width="11.7109375" style="66" bestFit="1" customWidth="1"/>
    <col min="4651" max="4651" width="18.7109375" style="66" customWidth="1"/>
    <col min="4652" max="4882" width="9.140625" style="66"/>
    <col min="4883" max="4883" width="5.85546875" style="66" customWidth="1"/>
    <col min="4884" max="4884" width="6.140625" style="66" customWidth="1"/>
    <col min="4885" max="4885" width="28.5703125" style="66" customWidth="1"/>
    <col min="4886" max="4886" width="12.42578125" style="66" bestFit="1" customWidth="1"/>
    <col min="4887" max="4887" width="13.85546875" style="66" customWidth="1"/>
    <col min="4888" max="4905" width="6.7109375" style="66" customWidth="1"/>
    <col min="4906" max="4906" width="11.7109375" style="66" bestFit="1" customWidth="1"/>
    <col min="4907" max="4907" width="18.7109375" style="66" customWidth="1"/>
    <col min="4908" max="5138" width="9.140625" style="66"/>
    <col min="5139" max="5139" width="5.85546875" style="66" customWidth="1"/>
    <col min="5140" max="5140" width="6.140625" style="66" customWidth="1"/>
    <col min="5141" max="5141" width="28.5703125" style="66" customWidth="1"/>
    <col min="5142" max="5142" width="12.42578125" style="66" bestFit="1" customWidth="1"/>
    <col min="5143" max="5143" width="13.85546875" style="66" customWidth="1"/>
    <col min="5144" max="5161" width="6.7109375" style="66" customWidth="1"/>
    <col min="5162" max="5162" width="11.7109375" style="66" bestFit="1" customWidth="1"/>
    <col min="5163" max="5163" width="18.7109375" style="66" customWidth="1"/>
    <col min="5164" max="5394" width="9.140625" style="66"/>
    <col min="5395" max="5395" width="5.85546875" style="66" customWidth="1"/>
    <col min="5396" max="5396" width="6.140625" style="66" customWidth="1"/>
    <col min="5397" max="5397" width="28.5703125" style="66" customWidth="1"/>
    <col min="5398" max="5398" width="12.42578125" style="66" bestFit="1" customWidth="1"/>
    <col min="5399" max="5399" width="13.85546875" style="66" customWidth="1"/>
    <col min="5400" max="5417" width="6.7109375" style="66" customWidth="1"/>
    <col min="5418" max="5418" width="11.7109375" style="66" bestFit="1" customWidth="1"/>
    <col min="5419" max="5419" width="18.7109375" style="66" customWidth="1"/>
    <col min="5420" max="5650" width="9.140625" style="66"/>
    <col min="5651" max="5651" width="5.85546875" style="66" customWidth="1"/>
    <col min="5652" max="5652" width="6.140625" style="66" customWidth="1"/>
    <col min="5653" max="5653" width="28.5703125" style="66" customWidth="1"/>
    <col min="5654" max="5654" width="12.42578125" style="66" bestFit="1" customWidth="1"/>
    <col min="5655" max="5655" width="13.85546875" style="66" customWidth="1"/>
    <col min="5656" max="5673" width="6.7109375" style="66" customWidth="1"/>
    <col min="5674" max="5674" width="11.7109375" style="66" bestFit="1" customWidth="1"/>
    <col min="5675" max="5675" width="18.7109375" style="66" customWidth="1"/>
    <col min="5676" max="5906" width="9.140625" style="66"/>
    <col min="5907" max="5907" width="5.85546875" style="66" customWidth="1"/>
    <col min="5908" max="5908" width="6.140625" style="66" customWidth="1"/>
    <col min="5909" max="5909" width="28.5703125" style="66" customWidth="1"/>
    <col min="5910" max="5910" width="12.42578125" style="66" bestFit="1" customWidth="1"/>
    <col min="5911" max="5911" width="13.85546875" style="66" customWidth="1"/>
    <col min="5912" max="5929" width="6.7109375" style="66" customWidth="1"/>
    <col min="5930" max="5930" width="11.7109375" style="66" bestFit="1" customWidth="1"/>
    <col min="5931" max="5931" width="18.7109375" style="66" customWidth="1"/>
    <col min="5932" max="6162" width="9.140625" style="66"/>
    <col min="6163" max="6163" width="5.85546875" style="66" customWidth="1"/>
    <col min="6164" max="6164" width="6.140625" style="66" customWidth="1"/>
    <col min="6165" max="6165" width="28.5703125" style="66" customWidth="1"/>
    <col min="6166" max="6166" width="12.42578125" style="66" bestFit="1" customWidth="1"/>
    <col min="6167" max="6167" width="13.85546875" style="66" customWidth="1"/>
    <col min="6168" max="6185" width="6.7109375" style="66" customWidth="1"/>
    <col min="6186" max="6186" width="11.7109375" style="66" bestFit="1" customWidth="1"/>
    <col min="6187" max="6187" width="18.7109375" style="66" customWidth="1"/>
    <col min="6188" max="6418" width="9.140625" style="66"/>
    <col min="6419" max="6419" width="5.85546875" style="66" customWidth="1"/>
    <col min="6420" max="6420" width="6.140625" style="66" customWidth="1"/>
    <col min="6421" max="6421" width="28.5703125" style="66" customWidth="1"/>
    <col min="6422" max="6422" width="12.42578125" style="66" bestFit="1" customWidth="1"/>
    <col min="6423" max="6423" width="13.85546875" style="66" customWidth="1"/>
    <col min="6424" max="6441" width="6.7109375" style="66" customWidth="1"/>
    <col min="6442" max="6442" width="11.7109375" style="66" bestFit="1" customWidth="1"/>
    <col min="6443" max="6443" width="18.7109375" style="66" customWidth="1"/>
    <col min="6444" max="6674" width="9.140625" style="66"/>
    <col min="6675" max="6675" width="5.85546875" style="66" customWidth="1"/>
    <col min="6676" max="6676" width="6.140625" style="66" customWidth="1"/>
    <col min="6677" max="6677" width="28.5703125" style="66" customWidth="1"/>
    <col min="6678" max="6678" width="12.42578125" style="66" bestFit="1" customWidth="1"/>
    <col min="6679" max="6679" width="13.85546875" style="66" customWidth="1"/>
    <col min="6680" max="6697" width="6.7109375" style="66" customWidth="1"/>
    <col min="6698" max="6698" width="11.7109375" style="66" bestFit="1" customWidth="1"/>
    <col min="6699" max="6699" width="18.7109375" style="66" customWidth="1"/>
    <col min="6700" max="6930" width="9.140625" style="66"/>
    <col min="6931" max="6931" width="5.85546875" style="66" customWidth="1"/>
    <col min="6932" max="6932" width="6.140625" style="66" customWidth="1"/>
    <col min="6933" max="6933" width="28.5703125" style="66" customWidth="1"/>
    <col min="6934" max="6934" width="12.42578125" style="66" bestFit="1" customWidth="1"/>
    <col min="6935" max="6935" width="13.85546875" style="66" customWidth="1"/>
    <col min="6936" max="6953" width="6.7109375" style="66" customWidth="1"/>
    <col min="6954" max="6954" width="11.7109375" style="66" bestFit="1" customWidth="1"/>
    <col min="6955" max="6955" width="18.7109375" style="66" customWidth="1"/>
    <col min="6956" max="7186" width="9.140625" style="66"/>
    <col min="7187" max="7187" width="5.85546875" style="66" customWidth="1"/>
    <col min="7188" max="7188" width="6.140625" style="66" customWidth="1"/>
    <col min="7189" max="7189" width="28.5703125" style="66" customWidth="1"/>
    <col min="7190" max="7190" width="12.42578125" style="66" bestFit="1" customWidth="1"/>
    <col min="7191" max="7191" width="13.85546875" style="66" customWidth="1"/>
    <col min="7192" max="7209" width="6.7109375" style="66" customWidth="1"/>
    <col min="7210" max="7210" width="11.7109375" style="66" bestFit="1" customWidth="1"/>
    <col min="7211" max="7211" width="18.7109375" style="66" customWidth="1"/>
    <col min="7212" max="7442" width="9.140625" style="66"/>
    <col min="7443" max="7443" width="5.85546875" style="66" customWidth="1"/>
    <col min="7444" max="7444" width="6.140625" style="66" customWidth="1"/>
    <col min="7445" max="7445" width="28.5703125" style="66" customWidth="1"/>
    <col min="7446" max="7446" width="12.42578125" style="66" bestFit="1" customWidth="1"/>
    <col min="7447" max="7447" width="13.85546875" style="66" customWidth="1"/>
    <col min="7448" max="7465" width="6.7109375" style="66" customWidth="1"/>
    <col min="7466" max="7466" width="11.7109375" style="66" bestFit="1" customWidth="1"/>
    <col min="7467" max="7467" width="18.7109375" style="66" customWidth="1"/>
    <col min="7468" max="7698" width="9.140625" style="66"/>
    <col min="7699" max="7699" width="5.85546875" style="66" customWidth="1"/>
    <col min="7700" max="7700" width="6.140625" style="66" customWidth="1"/>
    <col min="7701" max="7701" width="28.5703125" style="66" customWidth="1"/>
    <col min="7702" max="7702" width="12.42578125" style="66" bestFit="1" customWidth="1"/>
    <col min="7703" max="7703" width="13.85546875" style="66" customWidth="1"/>
    <col min="7704" max="7721" width="6.7109375" style="66" customWidth="1"/>
    <col min="7722" max="7722" width="11.7109375" style="66" bestFit="1" customWidth="1"/>
    <col min="7723" max="7723" width="18.7109375" style="66" customWidth="1"/>
    <col min="7724" max="7954" width="9.140625" style="66"/>
    <col min="7955" max="7955" width="5.85546875" style="66" customWidth="1"/>
    <col min="7956" max="7956" width="6.140625" style="66" customWidth="1"/>
    <col min="7957" max="7957" width="28.5703125" style="66" customWidth="1"/>
    <col min="7958" max="7958" width="12.42578125" style="66" bestFit="1" customWidth="1"/>
    <col min="7959" max="7959" width="13.85546875" style="66" customWidth="1"/>
    <col min="7960" max="7977" width="6.7109375" style="66" customWidth="1"/>
    <col min="7978" max="7978" width="11.7109375" style="66" bestFit="1" customWidth="1"/>
    <col min="7979" max="7979" width="18.7109375" style="66" customWidth="1"/>
    <col min="7980" max="8210" width="9.140625" style="66"/>
    <col min="8211" max="8211" width="5.85546875" style="66" customWidth="1"/>
    <col min="8212" max="8212" width="6.140625" style="66" customWidth="1"/>
    <col min="8213" max="8213" width="28.5703125" style="66" customWidth="1"/>
    <col min="8214" max="8214" width="12.42578125" style="66" bestFit="1" customWidth="1"/>
    <col min="8215" max="8215" width="13.85546875" style="66" customWidth="1"/>
    <col min="8216" max="8233" width="6.7109375" style="66" customWidth="1"/>
    <col min="8234" max="8234" width="11.7109375" style="66" bestFit="1" customWidth="1"/>
    <col min="8235" max="8235" width="18.7109375" style="66" customWidth="1"/>
    <col min="8236" max="8466" width="9.140625" style="66"/>
    <col min="8467" max="8467" width="5.85546875" style="66" customWidth="1"/>
    <col min="8468" max="8468" width="6.140625" style="66" customWidth="1"/>
    <col min="8469" max="8469" width="28.5703125" style="66" customWidth="1"/>
    <col min="8470" max="8470" width="12.42578125" style="66" bestFit="1" customWidth="1"/>
    <col min="8471" max="8471" width="13.85546875" style="66" customWidth="1"/>
    <col min="8472" max="8489" width="6.7109375" style="66" customWidth="1"/>
    <col min="8490" max="8490" width="11.7109375" style="66" bestFit="1" customWidth="1"/>
    <col min="8491" max="8491" width="18.7109375" style="66" customWidth="1"/>
    <col min="8492" max="8722" width="9.140625" style="66"/>
    <col min="8723" max="8723" width="5.85546875" style="66" customWidth="1"/>
    <col min="8724" max="8724" width="6.140625" style="66" customWidth="1"/>
    <col min="8725" max="8725" width="28.5703125" style="66" customWidth="1"/>
    <col min="8726" max="8726" width="12.42578125" style="66" bestFit="1" customWidth="1"/>
    <col min="8727" max="8727" width="13.85546875" style="66" customWidth="1"/>
    <col min="8728" max="8745" width="6.7109375" style="66" customWidth="1"/>
    <col min="8746" max="8746" width="11.7109375" style="66" bestFit="1" customWidth="1"/>
    <col min="8747" max="8747" width="18.7109375" style="66" customWidth="1"/>
    <col min="8748" max="8978" width="9.140625" style="66"/>
    <col min="8979" max="8979" width="5.85546875" style="66" customWidth="1"/>
    <col min="8980" max="8980" width="6.140625" style="66" customWidth="1"/>
    <col min="8981" max="8981" width="28.5703125" style="66" customWidth="1"/>
    <col min="8982" max="8982" width="12.42578125" style="66" bestFit="1" customWidth="1"/>
    <col min="8983" max="8983" width="13.85546875" style="66" customWidth="1"/>
    <col min="8984" max="9001" width="6.7109375" style="66" customWidth="1"/>
    <col min="9002" max="9002" width="11.7109375" style="66" bestFit="1" customWidth="1"/>
    <col min="9003" max="9003" width="18.7109375" style="66" customWidth="1"/>
    <col min="9004" max="9234" width="9.140625" style="66"/>
    <col min="9235" max="9235" width="5.85546875" style="66" customWidth="1"/>
    <col min="9236" max="9236" width="6.140625" style="66" customWidth="1"/>
    <col min="9237" max="9237" width="28.5703125" style="66" customWidth="1"/>
    <col min="9238" max="9238" width="12.42578125" style="66" bestFit="1" customWidth="1"/>
    <col min="9239" max="9239" width="13.85546875" style="66" customWidth="1"/>
    <col min="9240" max="9257" width="6.7109375" style="66" customWidth="1"/>
    <col min="9258" max="9258" width="11.7109375" style="66" bestFit="1" customWidth="1"/>
    <col min="9259" max="9259" width="18.7109375" style="66" customWidth="1"/>
    <col min="9260" max="9490" width="9.140625" style="66"/>
    <col min="9491" max="9491" width="5.85546875" style="66" customWidth="1"/>
    <col min="9492" max="9492" width="6.140625" style="66" customWidth="1"/>
    <col min="9493" max="9493" width="28.5703125" style="66" customWidth="1"/>
    <col min="9494" max="9494" width="12.42578125" style="66" bestFit="1" customWidth="1"/>
    <col min="9495" max="9495" width="13.85546875" style="66" customWidth="1"/>
    <col min="9496" max="9513" width="6.7109375" style="66" customWidth="1"/>
    <col min="9514" max="9514" width="11.7109375" style="66" bestFit="1" customWidth="1"/>
    <col min="9515" max="9515" width="18.7109375" style="66" customWidth="1"/>
    <col min="9516" max="9746" width="9.140625" style="66"/>
    <col min="9747" max="9747" width="5.85546875" style="66" customWidth="1"/>
    <col min="9748" max="9748" width="6.140625" style="66" customWidth="1"/>
    <col min="9749" max="9749" width="28.5703125" style="66" customWidth="1"/>
    <col min="9750" max="9750" width="12.42578125" style="66" bestFit="1" customWidth="1"/>
    <col min="9751" max="9751" width="13.85546875" style="66" customWidth="1"/>
    <col min="9752" max="9769" width="6.7109375" style="66" customWidth="1"/>
    <col min="9770" max="9770" width="11.7109375" style="66" bestFit="1" customWidth="1"/>
    <col min="9771" max="9771" width="18.7109375" style="66" customWidth="1"/>
    <col min="9772" max="10002" width="9.140625" style="66"/>
    <col min="10003" max="10003" width="5.85546875" style="66" customWidth="1"/>
    <col min="10004" max="10004" width="6.140625" style="66" customWidth="1"/>
    <col min="10005" max="10005" width="28.5703125" style="66" customWidth="1"/>
    <col min="10006" max="10006" width="12.42578125" style="66" bestFit="1" customWidth="1"/>
    <col min="10007" max="10007" width="13.85546875" style="66" customWidth="1"/>
    <col min="10008" max="10025" width="6.7109375" style="66" customWidth="1"/>
    <col min="10026" max="10026" width="11.7109375" style="66" bestFit="1" customWidth="1"/>
    <col min="10027" max="10027" width="18.7109375" style="66" customWidth="1"/>
    <col min="10028" max="10258" width="9.140625" style="66"/>
    <col min="10259" max="10259" width="5.85546875" style="66" customWidth="1"/>
    <col min="10260" max="10260" width="6.140625" style="66" customWidth="1"/>
    <col min="10261" max="10261" width="28.5703125" style="66" customWidth="1"/>
    <col min="10262" max="10262" width="12.42578125" style="66" bestFit="1" customWidth="1"/>
    <col min="10263" max="10263" width="13.85546875" style="66" customWidth="1"/>
    <col min="10264" max="10281" width="6.7109375" style="66" customWidth="1"/>
    <col min="10282" max="10282" width="11.7109375" style="66" bestFit="1" customWidth="1"/>
    <col min="10283" max="10283" width="18.7109375" style="66" customWidth="1"/>
    <col min="10284" max="10514" width="9.140625" style="66"/>
    <col min="10515" max="10515" width="5.85546875" style="66" customWidth="1"/>
    <col min="10516" max="10516" width="6.140625" style="66" customWidth="1"/>
    <col min="10517" max="10517" width="28.5703125" style="66" customWidth="1"/>
    <col min="10518" max="10518" width="12.42578125" style="66" bestFit="1" customWidth="1"/>
    <col min="10519" max="10519" width="13.85546875" style="66" customWidth="1"/>
    <col min="10520" max="10537" width="6.7109375" style="66" customWidth="1"/>
    <col min="10538" max="10538" width="11.7109375" style="66" bestFit="1" customWidth="1"/>
    <col min="10539" max="10539" width="18.7109375" style="66" customWidth="1"/>
    <col min="10540" max="10770" width="9.140625" style="66"/>
    <col min="10771" max="10771" width="5.85546875" style="66" customWidth="1"/>
    <col min="10772" max="10772" width="6.140625" style="66" customWidth="1"/>
    <col min="10773" max="10773" width="28.5703125" style="66" customWidth="1"/>
    <col min="10774" max="10774" width="12.42578125" style="66" bestFit="1" customWidth="1"/>
    <col min="10775" max="10775" width="13.85546875" style="66" customWidth="1"/>
    <col min="10776" max="10793" width="6.7109375" style="66" customWidth="1"/>
    <col min="10794" max="10794" width="11.7109375" style="66" bestFit="1" customWidth="1"/>
    <col min="10795" max="10795" width="18.7109375" style="66" customWidth="1"/>
    <col min="10796" max="11026" width="9.140625" style="66"/>
    <col min="11027" max="11027" width="5.85546875" style="66" customWidth="1"/>
    <col min="11028" max="11028" width="6.140625" style="66" customWidth="1"/>
    <col min="11029" max="11029" width="28.5703125" style="66" customWidth="1"/>
    <col min="11030" max="11030" width="12.42578125" style="66" bestFit="1" customWidth="1"/>
    <col min="11031" max="11031" width="13.85546875" style="66" customWidth="1"/>
    <col min="11032" max="11049" width="6.7109375" style="66" customWidth="1"/>
    <col min="11050" max="11050" width="11.7109375" style="66" bestFit="1" customWidth="1"/>
    <col min="11051" max="11051" width="18.7109375" style="66" customWidth="1"/>
    <col min="11052" max="11282" width="9.140625" style="66"/>
    <col min="11283" max="11283" width="5.85546875" style="66" customWidth="1"/>
    <col min="11284" max="11284" width="6.140625" style="66" customWidth="1"/>
    <col min="11285" max="11285" width="28.5703125" style="66" customWidth="1"/>
    <col min="11286" max="11286" width="12.42578125" style="66" bestFit="1" customWidth="1"/>
    <col min="11287" max="11287" width="13.85546875" style="66" customWidth="1"/>
    <col min="11288" max="11305" width="6.7109375" style="66" customWidth="1"/>
    <col min="11306" max="11306" width="11.7109375" style="66" bestFit="1" customWidth="1"/>
    <col min="11307" max="11307" width="18.7109375" style="66" customWidth="1"/>
    <col min="11308" max="11538" width="9.140625" style="66"/>
    <col min="11539" max="11539" width="5.85546875" style="66" customWidth="1"/>
    <col min="11540" max="11540" width="6.140625" style="66" customWidth="1"/>
    <col min="11541" max="11541" width="28.5703125" style="66" customWidth="1"/>
    <col min="11542" max="11542" width="12.42578125" style="66" bestFit="1" customWidth="1"/>
    <col min="11543" max="11543" width="13.85546875" style="66" customWidth="1"/>
    <col min="11544" max="11561" width="6.7109375" style="66" customWidth="1"/>
    <col min="11562" max="11562" width="11.7109375" style="66" bestFit="1" customWidth="1"/>
    <col min="11563" max="11563" width="18.7109375" style="66" customWidth="1"/>
    <col min="11564" max="11794" width="9.140625" style="66"/>
    <col min="11795" max="11795" width="5.85546875" style="66" customWidth="1"/>
    <col min="11796" max="11796" width="6.140625" style="66" customWidth="1"/>
    <col min="11797" max="11797" width="28.5703125" style="66" customWidth="1"/>
    <col min="11798" max="11798" width="12.42578125" style="66" bestFit="1" customWidth="1"/>
    <col min="11799" max="11799" width="13.85546875" style="66" customWidth="1"/>
    <col min="11800" max="11817" width="6.7109375" style="66" customWidth="1"/>
    <col min="11818" max="11818" width="11.7109375" style="66" bestFit="1" customWidth="1"/>
    <col min="11819" max="11819" width="18.7109375" style="66" customWidth="1"/>
    <col min="11820" max="12050" width="9.140625" style="66"/>
    <col min="12051" max="12051" width="5.85546875" style="66" customWidth="1"/>
    <col min="12052" max="12052" width="6.140625" style="66" customWidth="1"/>
    <col min="12053" max="12053" width="28.5703125" style="66" customWidth="1"/>
    <col min="12054" max="12054" width="12.42578125" style="66" bestFit="1" customWidth="1"/>
    <col min="12055" max="12055" width="13.85546875" style="66" customWidth="1"/>
    <col min="12056" max="12073" width="6.7109375" style="66" customWidth="1"/>
    <col min="12074" max="12074" width="11.7109375" style="66" bestFit="1" customWidth="1"/>
    <col min="12075" max="12075" width="18.7109375" style="66" customWidth="1"/>
    <col min="12076" max="12306" width="9.140625" style="66"/>
    <col min="12307" max="12307" width="5.85546875" style="66" customWidth="1"/>
    <col min="12308" max="12308" width="6.140625" style="66" customWidth="1"/>
    <col min="12309" max="12309" width="28.5703125" style="66" customWidth="1"/>
    <col min="12310" max="12310" width="12.42578125" style="66" bestFit="1" customWidth="1"/>
    <col min="12311" max="12311" width="13.85546875" style="66" customWidth="1"/>
    <col min="12312" max="12329" width="6.7109375" style="66" customWidth="1"/>
    <col min="12330" max="12330" width="11.7109375" style="66" bestFit="1" customWidth="1"/>
    <col min="12331" max="12331" width="18.7109375" style="66" customWidth="1"/>
    <col min="12332" max="12562" width="9.140625" style="66"/>
    <col min="12563" max="12563" width="5.85546875" style="66" customWidth="1"/>
    <col min="12564" max="12564" width="6.140625" style="66" customWidth="1"/>
    <col min="12565" max="12565" width="28.5703125" style="66" customWidth="1"/>
    <col min="12566" max="12566" width="12.42578125" style="66" bestFit="1" customWidth="1"/>
    <col min="12567" max="12567" width="13.85546875" style="66" customWidth="1"/>
    <col min="12568" max="12585" width="6.7109375" style="66" customWidth="1"/>
    <col min="12586" max="12586" width="11.7109375" style="66" bestFit="1" customWidth="1"/>
    <col min="12587" max="12587" width="18.7109375" style="66" customWidth="1"/>
    <col min="12588" max="12818" width="9.140625" style="66"/>
    <col min="12819" max="12819" width="5.85546875" style="66" customWidth="1"/>
    <col min="12820" max="12820" width="6.140625" style="66" customWidth="1"/>
    <col min="12821" max="12821" width="28.5703125" style="66" customWidth="1"/>
    <col min="12822" max="12822" width="12.42578125" style="66" bestFit="1" customWidth="1"/>
    <col min="12823" max="12823" width="13.85546875" style="66" customWidth="1"/>
    <col min="12824" max="12841" width="6.7109375" style="66" customWidth="1"/>
    <col min="12842" max="12842" width="11.7109375" style="66" bestFit="1" customWidth="1"/>
    <col min="12843" max="12843" width="18.7109375" style="66" customWidth="1"/>
    <col min="12844" max="13074" width="9.140625" style="66"/>
    <col min="13075" max="13075" width="5.85546875" style="66" customWidth="1"/>
    <col min="13076" max="13076" width="6.140625" style="66" customWidth="1"/>
    <col min="13077" max="13077" width="28.5703125" style="66" customWidth="1"/>
    <col min="13078" max="13078" width="12.42578125" style="66" bestFit="1" customWidth="1"/>
    <col min="13079" max="13079" width="13.85546875" style="66" customWidth="1"/>
    <col min="13080" max="13097" width="6.7109375" style="66" customWidth="1"/>
    <col min="13098" max="13098" width="11.7109375" style="66" bestFit="1" customWidth="1"/>
    <col min="13099" max="13099" width="18.7109375" style="66" customWidth="1"/>
    <col min="13100" max="13330" width="9.140625" style="66"/>
    <col min="13331" max="13331" width="5.85546875" style="66" customWidth="1"/>
    <col min="13332" max="13332" width="6.140625" style="66" customWidth="1"/>
    <col min="13333" max="13333" width="28.5703125" style="66" customWidth="1"/>
    <col min="13334" max="13334" width="12.42578125" style="66" bestFit="1" customWidth="1"/>
    <col min="13335" max="13335" width="13.85546875" style="66" customWidth="1"/>
    <col min="13336" max="13353" width="6.7109375" style="66" customWidth="1"/>
    <col min="13354" max="13354" width="11.7109375" style="66" bestFit="1" customWidth="1"/>
    <col min="13355" max="13355" width="18.7109375" style="66" customWidth="1"/>
    <col min="13356" max="13586" width="9.140625" style="66"/>
    <col min="13587" max="13587" width="5.85546875" style="66" customWidth="1"/>
    <col min="13588" max="13588" width="6.140625" style="66" customWidth="1"/>
    <col min="13589" max="13589" width="28.5703125" style="66" customWidth="1"/>
    <col min="13590" max="13590" width="12.42578125" style="66" bestFit="1" customWidth="1"/>
    <col min="13591" max="13591" width="13.85546875" style="66" customWidth="1"/>
    <col min="13592" max="13609" width="6.7109375" style="66" customWidth="1"/>
    <col min="13610" max="13610" width="11.7109375" style="66" bestFit="1" customWidth="1"/>
    <col min="13611" max="13611" width="18.7109375" style="66" customWidth="1"/>
    <col min="13612" max="13842" width="9.140625" style="66"/>
    <col min="13843" max="13843" width="5.85546875" style="66" customWidth="1"/>
    <col min="13844" max="13844" width="6.140625" style="66" customWidth="1"/>
    <col min="13845" max="13845" width="28.5703125" style="66" customWidth="1"/>
    <col min="13846" max="13846" width="12.42578125" style="66" bestFit="1" customWidth="1"/>
    <col min="13847" max="13847" width="13.85546875" style="66" customWidth="1"/>
    <col min="13848" max="13865" width="6.7109375" style="66" customWidth="1"/>
    <col min="13866" max="13866" width="11.7109375" style="66" bestFit="1" customWidth="1"/>
    <col min="13867" max="13867" width="18.7109375" style="66" customWidth="1"/>
    <col min="13868" max="14098" width="9.140625" style="66"/>
    <col min="14099" max="14099" width="5.85546875" style="66" customWidth="1"/>
    <col min="14100" max="14100" width="6.140625" style="66" customWidth="1"/>
    <col min="14101" max="14101" width="28.5703125" style="66" customWidth="1"/>
    <col min="14102" max="14102" width="12.42578125" style="66" bestFit="1" customWidth="1"/>
    <col min="14103" max="14103" width="13.85546875" style="66" customWidth="1"/>
    <col min="14104" max="14121" width="6.7109375" style="66" customWidth="1"/>
    <col min="14122" max="14122" width="11.7109375" style="66" bestFit="1" customWidth="1"/>
    <col min="14123" max="14123" width="18.7109375" style="66" customWidth="1"/>
    <col min="14124" max="14354" width="9.140625" style="66"/>
    <col min="14355" max="14355" width="5.85546875" style="66" customWidth="1"/>
    <col min="14356" max="14356" width="6.140625" style="66" customWidth="1"/>
    <col min="14357" max="14357" width="28.5703125" style="66" customWidth="1"/>
    <col min="14358" max="14358" width="12.42578125" style="66" bestFit="1" customWidth="1"/>
    <col min="14359" max="14359" width="13.85546875" style="66" customWidth="1"/>
    <col min="14360" max="14377" width="6.7109375" style="66" customWidth="1"/>
    <col min="14378" max="14378" width="11.7109375" style="66" bestFit="1" customWidth="1"/>
    <col min="14379" max="14379" width="18.7109375" style="66" customWidth="1"/>
    <col min="14380" max="14610" width="9.140625" style="66"/>
    <col min="14611" max="14611" width="5.85546875" style="66" customWidth="1"/>
    <col min="14612" max="14612" width="6.140625" style="66" customWidth="1"/>
    <col min="14613" max="14613" width="28.5703125" style="66" customWidth="1"/>
    <col min="14614" max="14614" width="12.42578125" style="66" bestFit="1" customWidth="1"/>
    <col min="14615" max="14615" width="13.85546875" style="66" customWidth="1"/>
    <col min="14616" max="14633" width="6.7109375" style="66" customWidth="1"/>
    <col min="14634" max="14634" width="11.7109375" style="66" bestFit="1" customWidth="1"/>
    <col min="14635" max="14635" width="18.7109375" style="66" customWidth="1"/>
    <col min="14636" max="14866" width="9.140625" style="66"/>
    <col min="14867" max="14867" width="5.85546875" style="66" customWidth="1"/>
    <col min="14868" max="14868" width="6.140625" style="66" customWidth="1"/>
    <col min="14869" max="14869" width="28.5703125" style="66" customWidth="1"/>
    <col min="14870" max="14870" width="12.42578125" style="66" bestFit="1" customWidth="1"/>
    <col min="14871" max="14871" width="13.85546875" style="66" customWidth="1"/>
    <col min="14872" max="14889" width="6.7109375" style="66" customWidth="1"/>
    <col min="14890" max="14890" width="11.7109375" style="66" bestFit="1" customWidth="1"/>
    <col min="14891" max="14891" width="18.7109375" style="66" customWidth="1"/>
    <col min="14892" max="15122" width="9.140625" style="66"/>
    <col min="15123" max="15123" width="5.85546875" style="66" customWidth="1"/>
    <col min="15124" max="15124" width="6.140625" style="66" customWidth="1"/>
    <col min="15125" max="15125" width="28.5703125" style="66" customWidth="1"/>
    <col min="15126" max="15126" width="12.42578125" style="66" bestFit="1" customWidth="1"/>
    <col min="15127" max="15127" width="13.85546875" style="66" customWidth="1"/>
    <col min="15128" max="15145" width="6.7109375" style="66" customWidth="1"/>
    <col min="15146" max="15146" width="11.7109375" style="66" bestFit="1" customWidth="1"/>
    <col min="15147" max="15147" width="18.7109375" style="66" customWidth="1"/>
    <col min="15148" max="15378" width="9.140625" style="66"/>
    <col min="15379" max="15379" width="5.85546875" style="66" customWidth="1"/>
    <col min="15380" max="15380" width="6.140625" style="66" customWidth="1"/>
    <col min="15381" max="15381" width="28.5703125" style="66" customWidth="1"/>
    <col min="15382" max="15382" width="12.42578125" style="66" bestFit="1" customWidth="1"/>
    <col min="15383" max="15383" width="13.85546875" style="66" customWidth="1"/>
    <col min="15384" max="15401" width="6.7109375" style="66" customWidth="1"/>
    <col min="15402" max="15402" width="11.7109375" style="66" bestFit="1" customWidth="1"/>
    <col min="15403" max="15403" width="18.7109375" style="66" customWidth="1"/>
    <col min="15404" max="15634" width="9.140625" style="66"/>
    <col min="15635" max="15635" width="5.85546875" style="66" customWidth="1"/>
    <col min="15636" max="15636" width="6.140625" style="66" customWidth="1"/>
    <col min="15637" max="15637" width="28.5703125" style="66" customWidth="1"/>
    <col min="15638" max="15638" width="12.42578125" style="66" bestFit="1" customWidth="1"/>
    <col min="15639" max="15639" width="13.85546875" style="66" customWidth="1"/>
    <col min="15640" max="15657" width="6.7109375" style="66" customWidth="1"/>
    <col min="15658" max="15658" width="11.7109375" style="66" bestFit="1" customWidth="1"/>
    <col min="15659" max="15659" width="18.7109375" style="66" customWidth="1"/>
    <col min="15660" max="15890" width="9.140625" style="66"/>
    <col min="15891" max="15891" width="5.85546875" style="66" customWidth="1"/>
    <col min="15892" max="15892" width="6.140625" style="66" customWidth="1"/>
    <col min="15893" max="15893" width="28.5703125" style="66" customWidth="1"/>
    <col min="15894" max="15894" width="12.42578125" style="66" bestFit="1" customWidth="1"/>
    <col min="15895" max="15895" width="13.85546875" style="66" customWidth="1"/>
    <col min="15896" max="15913" width="6.7109375" style="66" customWidth="1"/>
    <col min="15914" max="15914" width="11.7109375" style="66" bestFit="1" customWidth="1"/>
    <col min="15915" max="15915" width="18.7109375" style="66" customWidth="1"/>
    <col min="15916" max="16146" width="9.140625" style="66"/>
    <col min="16147" max="16147" width="5.85546875" style="66" customWidth="1"/>
    <col min="16148" max="16148" width="6.140625" style="66" customWidth="1"/>
    <col min="16149" max="16149" width="28.5703125" style="66" customWidth="1"/>
    <col min="16150" max="16150" width="12.42578125" style="66" bestFit="1" customWidth="1"/>
    <col min="16151" max="16151" width="13.85546875" style="66" customWidth="1"/>
    <col min="16152" max="16169" width="6.7109375" style="66" customWidth="1"/>
    <col min="16170" max="16170" width="11.7109375" style="66" bestFit="1" customWidth="1"/>
    <col min="16171" max="16171" width="18.7109375" style="66" customWidth="1"/>
    <col min="16172" max="16384" width="9.140625" style="66"/>
  </cols>
  <sheetData>
    <row r="1" spans="1:43" ht="12.75" customHeight="1" x14ac:dyDescent="0.2">
      <c r="A1" s="469" t="s">
        <v>358</v>
      </c>
      <c r="B1" s="470"/>
      <c r="C1" s="470"/>
      <c r="D1" s="470"/>
      <c r="E1" s="471"/>
      <c r="F1" s="478" t="s">
        <v>386</v>
      </c>
      <c r="G1" s="479"/>
      <c r="H1" s="479"/>
      <c r="I1" s="479"/>
      <c r="J1" s="479"/>
      <c r="K1" s="479"/>
      <c r="L1" s="479"/>
      <c r="M1" s="479"/>
      <c r="N1" s="479"/>
      <c r="O1" s="479"/>
      <c r="P1" s="479"/>
      <c r="Q1" s="479"/>
      <c r="R1" s="479"/>
      <c r="S1" s="479"/>
      <c r="T1" s="479"/>
      <c r="U1" s="479"/>
      <c r="V1" s="479"/>
      <c r="W1" s="480"/>
      <c r="X1" s="265"/>
      <c r="Y1" s="265"/>
      <c r="Z1" s="265"/>
      <c r="AA1" s="265"/>
      <c r="AB1" s="265"/>
      <c r="AC1" s="265"/>
      <c r="AD1" s="265"/>
      <c r="AE1" s="265"/>
      <c r="AF1" s="265"/>
      <c r="AG1" s="265"/>
      <c r="AH1" s="265"/>
      <c r="AI1" s="265"/>
      <c r="AJ1" s="265"/>
      <c r="AK1" s="265"/>
      <c r="AL1" s="265"/>
      <c r="AM1" s="265"/>
      <c r="AN1" s="265"/>
      <c r="AO1" s="265"/>
    </row>
    <row r="2" spans="1:43" ht="12.75" customHeight="1" x14ac:dyDescent="0.2">
      <c r="A2" s="472"/>
      <c r="B2" s="473"/>
      <c r="C2" s="473"/>
      <c r="D2" s="473"/>
      <c r="E2" s="474"/>
      <c r="F2" s="481"/>
      <c r="G2" s="482"/>
      <c r="H2" s="482"/>
      <c r="I2" s="482"/>
      <c r="J2" s="482"/>
      <c r="K2" s="482"/>
      <c r="L2" s="482"/>
      <c r="M2" s="482"/>
      <c r="N2" s="482"/>
      <c r="O2" s="482"/>
      <c r="P2" s="482"/>
      <c r="Q2" s="482"/>
      <c r="R2" s="482"/>
      <c r="S2" s="482"/>
      <c r="T2" s="482"/>
      <c r="U2" s="482"/>
      <c r="V2" s="482"/>
      <c r="W2" s="483"/>
      <c r="X2" s="265"/>
      <c r="Y2" s="265"/>
      <c r="Z2" s="265"/>
      <c r="AA2" s="265"/>
      <c r="AB2" s="265"/>
      <c r="AC2" s="265"/>
      <c r="AD2" s="265"/>
      <c r="AE2" s="265"/>
      <c r="AF2" s="265"/>
      <c r="AG2" s="265"/>
      <c r="AH2" s="265"/>
      <c r="AI2" s="265"/>
      <c r="AJ2" s="265"/>
      <c r="AK2" s="265"/>
      <c r="AL2" s="265"/>
      <c r="AM2" s="265"/>
      <c r="AN2" s="265"/>
      <c r="AO2" s="265"/>
    </row>
    <row r="3" spans="1:43" ht="12.75" customHeight="1" x14ac:dyDescent="0.2">
      <c r="A3" s="475"/>
      <c r="B3" s="476"/>
      <c r="C3" s="476"/>
      <c r="D3" s="476"/>
      <c r="E3" s="477"/>
      <c r="F3" s="484"/>
      <c r="G3" s="485"/>
      <c r="H3" s="485"/>
      <c r="I3" s="485"/>
      <c r="J3" s="485"/>
      <c r="K3" s="485"/>
      <c r="L3" s="485"/>
      <c r="M3" s="485"/>
      <c r="N3" s="485"/>
      <c r="O3" s="485"/>
      <c r="P3" s="485"/>
      <c r="Q3" s="485"/>
      <c r="R3" s="485"/>
      <c r="S3" s="485"/>
      <c r="T3" s="485"/>
      <c r="U3" s="485"/>
      <c r="V3" s="485"/>
      <c r="W3" s="486"/>
      <c r="X3" s="265"/>
      <c r="Y3" s="265"/>
      <c r="Z3" s="265"/>
      <c r="AA3" s="265"/>
      <c r="AB3" s="265"/>
      <c r="AC3" s="265"/>
      <c r="AD3" s="265"/>
      <c r="AE3" s="265"/>
      <c r="AF3" s="265"/>
      <c r="AG3" s="265"/>
      <c r="AH3" s="265"/>
      <c r="AI3" s="265"/>
      <c r="AJ3" s="265"/>
      <c r="AK3" s="265"/>
      <c r="AL3" s="265"/>
      <c r="AM3" s="265"/>
      <c r="AN3" s="265"/>
      <c r="AO3" s="265"/>
    </row>
    <row r="4" spans="1:43" ht="18" x14ac:dyDescent="0.2">
      <c r="A4" s="487" t="s">
        <v>446</v>
      </c>
      <c r="B4" s="488"/>
      <c r="C4" s="488"/>
      <c r="D4" s="488"/>
      <c r="E4" s="488"/>
      <c r="F4" s="488"/>
      <c r="G4" s="488"/>
      <c r="H4" s="488"/>
      <c r="I4" s="488"/>
      <c r="J4" s="488"/>
      <c r="K4" s="488"/>
      <c r="L4" s="488"/>
      <c r="M4" s="488"/>
      <c r="N4" s="488"/>
      <c r="O4" s="488"/>
      <c r="P4" s="488"/>
      <c r="Q4" s="488"/>
      <c r="R4" s="488"/>
      <c r="S4" s="488"/>
      <c r="T4" s="488"/>
      <c r="U4" s="488"/>
      <c r="V4" s="488"/>
      <c r="W4" s="489"/>
      <c r="X4" s="265"/>
      <c r="Y4" s="265"/>
      <c r="Z4" s="265"/>
      <c r="AA4" s="265"/>
      <c r="AB4" s="265"/>
      <c r="AC4" s="265"/>
      <c r="AD4" s="265"/>
      <c r="AE4" s="265"/>
      <c r="AF4" s="265"/>
      <c r="AG4" s="265"/>
      <c r="AH4" s="265"/>
      <c r="AI4" s="265"/>
      <c r="AJ4" s="265"/>
      <c r="AK4" s="265"/>
      <c r="AL4" s="265"/>
      <c r="AM4" s="265"/>
      <c r="AN4" s="265"/>
      <c r="AO4" s="265"/>
    </row>
    <row r="5" spans="1:43" ht="15.75" x14ac:dyDescent="0.25">
      <c r="A5" s="490"/>
      <c r="B5" s="491"/>
      <c r="C5" s="491"/>
      <c r="D5" s="491"/>
      <c r="E5" s="492"/>
      <c r="F5" s="493" t="s">
        <v>359</v>
      </c>
      <c r="G5" s="493"/>
      <c r="H5" s="493"/>
      <c r="I5" s="493"/>
      <c r="J5" s="493"/>
      <c r="K5" s="493"/>
      <c r="L5" s="493"/>
      <c r="M5" s="493"/>
      <c r="N5" s="493"/>
      <c r="O5" s="493"/>
      <c r="P5" s="493"/>
      <c r="Q5" s="493"/>
      <c r="R5" s="493"/>
      <c r="S5" s="493"/>
      <c r="T5" s="493"/>
      <c r="U5" s="493"/>
      <c r="V5" s="493"/>
      <c r="W5" s="494"/>
      <c r="X5" s="266"/>
      <c r="Y5" s="266"/>
      <c r="Z5" s="266"/>
      <c r="AA5" s="266"/>
      <c r="AB5" s="266"/>
      <c r="AC5" s="266"/>
      <c r="AD5" s="266"/>
      <c r="AE5" s="266"/>
      <c r="AF5" s="266"/>
      <c r="AG5" s="266"/>
      <c r="AH5" s="266"/>
      <c r="AI5" s="266"/>
      <c r="AJ5" s="266"/>
      <c r="AK5" s="266"/>
      <c r="AL5" s="266"/>
      <c r="AM5" s="266"/>
      <c r="AN5" s="266"/>
      <c r="AO5" s="266"/>
    </row>
    <row r="6" spans="1:43" x14ac:dyDescent="0.2">
      <c r="A6" s="251" t="s">
        <v>360</v>
      </c>
      <c r="B6" s="495" t="s">
        <v>361</v>
      </c>
      <c r="C6" s="496"/>
      <c r="D6" s="251" t="s">
        <v>316</v>
      </c>
      <c r="E6" s="251" t="s">
        <v>362</v>
      </c>
      <c r="F6" s="497">
        <v>30</v>
      </c>
      <c r="G6" s="497"/>
      <c r="H6" s="497"/>
      <c r="I6" s="497">
        <v>60</v>
      </c>
      <c r="J6" s="497"/>
      <c r="K6" s="497"/>
      <c r="L6" s="497">
        <v>90</v>
      </c>
      <c r="M6" s="497"/>
      <c r="N6" s="497"/>
      <c r="O6" s="498">
        <v>120</v>
      </c>
      <c r="P6" s="497"/>
      <c r="Q6" s="497"/>
      <c r="R6" s="498">
        <v>150</v>
      </c>
      <c r="S6" s="497"/>
      <c r="T6" s="497"/>
      <c r="U6" s="497">
        <v>180</v>
      </c>
      <c r="V6" s="497"/>
      <c r="W6" s="497"/>
      <c r="X6" s="497">
        <v>210</v>
      </c>
      <c r="Y6" s="497"/>
      <c r="Z6" s="497"/>
      <c r="AA6" s="497">
        <v>240</v>
      </c>
      <c r="AB6" s="497"/>
      <c r="AC6" s="497"/>
      <c r="AD6" s="497">
        <v>270</v>
      </c>
      <c r="AE6" s="497"/>
      <c r="AF6" s="497"/>
      <c r="AG6" s="497">
        <v>300</v>
      </c>
      <c r="AH6" s="497"/>
      <c r="AI6" s="497"/>
      <c r="AJ6" s="497">
        <v>330</v>
      </c>
      <c r="AK6" s="497"/>
      <c r="AL6" s="497"/>
      <c r="AM6" s="497">
        <v>360</v>
      </c>
      <c r="AN6" s="497"/>
      <c r="AO6" s="497"/>
    </row>
    <row r="7" spans="1:43" x14ac:dyDescent="0.2">
      <c r="A7" s="499" t="s">
        <v>208</v>
      </c>
      <c r="B7" s="501" t="str">
        <f>RESUMO!B20</f>
        <v>RECAPEAMENTO (E=5CM)</v>
      </c>
      <c r="C7" s="502"/>
      <c r="D7" s="505">
        <f>E7/$E$37</f>
        <v>0.6443661946601662</v>
      </c>
      <c r="E7" s="507">
        <f>RESUMO!C20</f>
        <v>14649738.989999998</v>
      </c>
      <c r="F7" s="510">
        <f>$E$7*F9</f>
        <v>1464973.899</v>
      </c>
      <c r="G7" s="511"/>
      <c r="H7" s="512"/>
      <c r="I7" s="510">
        <f t="shared" ref="I7" si="0">$E$7*I9</f>
        <v>1464973.899</v>
      </c>
      <c r="J7" s="511"/>
      <c r="K7" s="512"/>
      <c r="L7" s="510">
        <f t="shared" ref="L7" si="1">$E$7*L9</f>
        <v>1464973.899</v>
      </c>
      <c r="M7" s="511"/>
      <c r="N7" s="512"/>
      <c r="O7" s="510">
        <f t="shared" ref="O7" si="2">$E$7*O9</f>
        <v>1464973.899</v>
      </c>
      <c r="P7" s="511"/>
      <c r="Q7" s="512"/>
      <c r="R7" s="510">
        <f t="shared" ref="R7" si="3">$E$7*R9</f>
        <v>1464973.899</v>
      </c>
      <c r="S7" s="511"/>
      <c r="T7" s="512"/>
      <c r="U7" s="510">
        <f t="shared" ref="U7" si="4">$E$7*U9</f>
        <v>1464973.899</v>
      </c>
      <c r="V7" s="511"/>
      <c r="W7" s="512"/>
      <c r="X7" s="510">
        <f t="shared" ref="X7" si="5">$E$7*X9</f>
        <v>1464973.899</v>
      </c>
      <c r="Y7" s="511"/>
      <c r="Z7" s="512"/>
      <c r="AA7" s="510">
        <f t="shared" ref="AA7" si="6">$E$7*AA9</f>
        <v>1464973.899</v>
      </c>
      <c r="AB7" s="511"/>
      <c r="AC7" s="512"/>
      <c r="AD7" s="510">
        <f t="shared" ref="AD7" si="7">$E$7*AD9</f>
        <v>1464973.899</v>
      </c>
      <c r="AE7" s="511"/>
      <c r="AF7" s="512"/>
      <c r="AG7" s="510">
        <f t="shared" ref="AG7" si="8">$E$7*AG9</f>
        <v>1464973.899</v>
      </c>
      <c r="AH7" s="511"/>
      <c r="AI7" s="512"/>
      <c r="AJ7" s="510">
        <f t="shared" ref="AJ7" si="9">$E$7*AJ9</f>
        <v>0</v>
      </c>
      <c r="AK7" s="511"/>
      <c r="AL7" s="512"/>
      <c r="AM7" s="510">
        <f t="shared" ref="AM7" si="10">$E$7*AM9</f>
        <v>0</v>
      </c>
      <c r="AN7" s="511"/>
      <c r="AO7" s="512"/>
      <c r="AP7" s="268">
        <f>SUM(F7:AO7)</f>
        <v>14649738.99</v>
      </c>
      <c r="AQ7" s="252">
        <f>AP7-E7</f>
        <v>0</v>
      </c>
    </row>
    <row r="8" spans="1:43" x14ac:dyDescent="0.2">
      <c r="A8" s="500"/>
      <c r="B8" s="503"/>
      <c r="C8" s="504"/>
      <c r="D8" s="506"/>
      <c r="E8" s="508"/>
      <c r="F8" s="513"/>
      <c r="G8" s="514"/>
      <c r="H8" s="515"/>
      <c r="I8" s="513"/>
      <c r="J8" s="514"/>
      <c r="K8" s="515"/>
      <c r="L8" s="513"/>
      <c r="M8" s="514"/>
      <c r="N8" s="515"/>
      <c r="O8" s="513"/>
      <c r="P8" s="514"/>
      <c r="Q8" s="515"/>
      <c r="R8" s="513"/>
      <c r="S8" s="514"/>
      <c r="T8" s="515"/>
      <c r="U8" s="513"/>
      <c r="V8" s="514"/>
      <c r="W8" s="515"/>
      <c r="X8" s="513"/>
      <c r="Y8" s="514"/>
      <c r="Z8" s="515"/>
      <c r="AA8" s="513"/>
      <c r="AB8" s="514"/>
      <c r="AC8" s="515"/>
      <c r="AD8" s="513"/>
      <c r="AE8" s="514"/>
      <c r="AF8" s="515"/>
      <c r="AG8" s="513"/>
      <c r="AH8" s="514"/>
      <c r="AI8" s="515"/>
      <c r="AJ8" s="513"/>
      <c r="AK8" s="514"/>
      <c r="AL8" s="515"/>
      <c r="AM8" s="513"/>
      <c r="AN8" s="514"/>
      <c r="AO8" s="515"/>
    </row>
    <row r="9" spans="1:43" x14ac:dyDescent="0.2">
      <c r="A9" s="500"/>
      <c r="B9" s="503"/>
      <c r="C9" s="504"/>
      <c r="D9" s="506"/>
      <c r="E9" s="509"/>
      <c r="F9" s="516">
        <v>0.1</v>
      </c>
      <c r="G9" s="517"/>
      <c r="H9" s="518"/>
      <c r="I9" s="516">
        <v>0.1</v>
      </c>
      <c r="J9" s="517"/>
      <c r="K9" s="518"/>
      <c r="L9" s="516">
        <v>0.1</v>
      </c>
      <c r="M9" s="517"/>
      <c r="N9" s="518"/>
      <c r="O9" s="516">
        <v>0.1</v>
      </c>
      <c r="P9" s="517"/>
      <c r="Q9" s="518"/>
      <c r="R9" s="516">
        <v>0.1</v>
      </c>
      <c r="S9" s="517"/>
      <c r="T9" s="518"/>
      <c r="U9" s="516">
        <v>0.1</v>
      </c>
      <c r="V9" s="517"/>
      <c r="W9" s="518"/>
      <c r="X9" s="516">
        <v>0.1</v>
      </c>
      <c r="Y9" s="517"/>
      <c r="Z9" s="518"/>
      <c r="AA9" s="516">
        <v>0.1</v>
      </c>
      <c r="AB9" s="517"/>
      <c r="AC9" s="518"/>
      <c r="AD9" s="516">
        <v>0.1</v>
      </c>
      <c r="AE9" s="517"/>
      <c r="AF9" s="518"/>
      <c r="AG9" s="516">
        <v>0.1</v>
      </c>
      <c r="AH9" s="517"/>
      <c r="AI9" s="518"/>
      <c r="AJ9" s="516">
        <v>0</v>
      </c>
      <c r="AK9" s="517"/>
      <c r="AL9" s="518"/>
      <c r="AM9" s="516">
        <v>0</v>
      </c>
      <c r="AN9" s="517"/>
      <c r="AO9" s="518"/>
      <c r="AP9" s="256">
        <f>SUM(F9:AO9)</f>
        <v>0.99999999999999989</v>
      </c>
    </row>
    <row r="10" spans="1:43" x14ac:dyDescent="0.2">
      <c r="A10" s="499" t="s">
        <v>217</v>
      </c>
      <c r="B10" s="501" t="str">
        <f>RESUMO!B23</f>
        <v>REPERFILAMENTO (E=3CM)</v>
      </c>
      <c r="C10" s="502"/>
      <c r="D10" s="505">
        <f>E10/$E$37</f>
        <v>5.3937658368871669E-2</v>
      </c>
      <c r="E10" s="507">
        <f>RESUMO!C23</f>
        <v>1226278.82</v>
      </c>
      <c r="F10" s="510">
        <f>$E$10*F12</f>
        <v>122627.88200000001</v>
      </c>
      <c r="G10" s="511"/>
      <c r="H10" s="512"/>
      <c r="I10" s="510">
        <f t="shared" ref="I10" si="11">$E$10*I12</f>
        <v>122627.88200000001</v>
      </c>
      <c r="J10" s="511"/>
      <c r="K10" s="512"/>
      <c r="L10" s="510">
        <f t="shared" ref="L10" si="12">$E$10*L12</f>
        <v>122627.88200000001</v>
      </c>
      <c r="M10" s="511"/>
      <c r="N10" s="512"/>
      <c r="O10" s="510">
        <f t="shared" ref="O10" si="13">$E$10*O12</f>
        <v>122627.88200000001</v>
      </c>
      <c r="P10" s="511"/>
      <c r="Q10" s="512"/>
      <c r="R10" s="510">
        <f t="shared" ref="R10" si="14">$E$10*R12</f>
        <v>122627.88200000001</v>
      </c>
      <c r="S10" s="511"/>
      <c r="T10" s="512"/>
      <c r="U10" s="510">
        <f t="shared" ref="U10" si="15">$E$10*U12</f>
        <v>122627.88200000001</v>
      </c>
      <c r="V10" s="511"/>
      <c r="W10" s="512"/>
      <c r="X10" s="510">
        <f t="shared" ref="X10" si="16">$E$10*X12</f>
        <v>122627.88200000001</v>
      </c>
      <c r="Y10" s="511"/>
      <c r="Z10" s="512"/>
      <c r="AA10" s="510">
        <f t="shared" ref="AA10" si="17">$E$10*AA12</f>
        <v>122627.88200000001</v>
      </c>
      <c r="AB10" s="511"/>
      <c r="AC10" s="512"/>
      <c r="AD10" s="510">
        <f t="shared" ref="AD10" si="18">$E$10*AD12</f>
        <v>122627.88200000001</v>
      </c>
      <c r="AE10" s="511"/>
      <c r="AF10" s="512"/>
      <c r="AG10" s="510">
        <f t="shared" ref="AG10" si="19">$E$10*AG12</f>
        <v>122627.88200000001</v>
      </c>
      <c r="AH10" s="511"/>
      <c r="AI10" s="512"/>
      <c r="AJ10" s="510">
        <f t="shared" ref="AJ10" si="20">$E$10*AJ12</f>
        <v>0</v>
      </c>
      <c r="AK10" s="511"/>
      <c r="AL10" s="512"/>
      <c r="AM10" s="510">
        <f t="shared" ref="AM10" si="21">$E$10*AM12</f>
        <v>0</v>
      </c>
      <c r="AN10" s="511"/>
      <c r="AO10" s="512"/>
      <c r="AP10" s="268">
        <f>SUM(F10:AO10)</f>
        <v>1226278.82</v>
      </c>
      <c r="AQ10" s="252">
        <f>AP10-E10</f>
        <v>0</v>
      </c>
    </row>
    <row r="11" spans="1:43" x14ac:dyDescent="0.2">
      <c r="A11" s="500"/>
      <c r="B11" s="503"/>
      <c r="C11" s="504"/>
      <c r="D11" s="506"/>
      <c r="E11" s="508"/>
      <c r="F11" s="513"/>
      <c r="G11" s="514"/>
      <c r="H11" s="515"/>
      <c r="I11" s="513"/>
      <c r="J11" s="514"/>
      <c r="K11" s="515"/>
      <c r="L11" s="513"/>
      <c r="M11" s="514"/>
      <c r="N11" s="515"/>
      <c r="O11" s="513"/>
      <c r="P11" s="514"/>
      <c r="Q11" s="515"/>
      <c r="R11" s="513"/>
      <c r="S11" s="514"/>
      <c r="T11" s="515"/>
      <c r="U11" s="513"/>
      <c r="V11" s="514"/>
      <c r="W11" s="515"/>
      <c r="X11" s="513"/>
      <c r="Y11" s="514"/>
      <c r="Z11" s="515"/>
      <c r="AA11" s="513"/>
      <c r="AB11" s="514"/>
      <c r="AC11" s="515"/>
      <c r="AD11" s="513"/>
      <c r="AE11" s="514"/>
      <c r="AF11" s="515"/>
      <c r="AG11" s="513"/>
      <c r="AH11" s="514"/>
      <c r="AI11" s="515"/>
      <c r="AJ11" s="513"/>
      <c r="AK11" s="514"/>
      <c r="AL11" s="515"/>
      <c r="AM11" s="513"/>
      <c r="AN11" s="514"/>
      <c r="AO11" s="515"/>
    </row>
    <row r="12" spans="1:43" x14ac:dyDescent="0.2">
      <c r="A12" s="500"/>
      <c r="B12" s="503"/>
      <c r="C12" s="504"/>
      <c r="D12" s="506"/>
      <c r="E12" s="509"/>
      <c r="F12" s="516">
        <v>0.1</v>
      </c>
      <c r="G12" s="517"/>
      <c r="H12" s="518"/>
      <c r="I12" s="516">
        <v>0.1</v>
      </c>
      <c r="J12" s="517"/>
      <c r="K12" s="518"/>
      <c r="L12" s="516">
        <v>0.1</v>
      </c>
      <c r="M12" s="517"/>
      <c r="N12" s="518"/>
      <c r="O12" s="516">
        <v>0.1</v>
      </c>
      <c r="P12" s="517"/>
      <c r="Q12" s="518"/>
      <c r="R12" s="516">
        <v>0.1</v>
      </c>
      <c r="S12" s="517"/>
      <c r="T12" s="518"/>
      <c r="U12" s="516">
        <v>0.1</v>
      </c>
      <c r="V12" s="517"/>
      <c r="W12" s="518"/>
      <c r="X12" s="516">
        <v>0.1</v>
      </c>
      <c r="Y12" s="517"/>
      <c r="Z12" s="518"/>
      <c r="AA12" s="516">
        <v>0.1</v>
      </c>
      <c r="AB12" s="517"/>
      <c r="AC12" s="518"/>
      <c r="AD12" s="516">
        <v>0.1</v>
      </c>
      <c r="AE12" s="517"/>
      <c r="AF12" s="518"/>
      <c r="AG12" s="516">
        <v>0.1</v>
      </c>
      <c r="AH12" s="517"/>
      <c r="AI12" s="518"/>
      <c r="AJ12" s="516">
        <v>0</v>
      </c>
      <c r="AK12" s="517"/>
      <c r="AL12" s="518"/>
      <c r="AM12" s="516">
        <v>0</v>
      </c>
      <c r="AN12" s="517"/>
      <c r="AO12" s="518"/>
      <c r="AP12" s="256">
        <f>SUM(F12:AO12)</f>
        <v>0.99999999999999989</v>
      </c>
    </row>
    <row r="13" spans="1:43" ht="12.75" customHeight="1" x14ac:dyDescent="0.2">
      <c r="A13" s="499" t="s">
        <v>221</v>
      </c>
      <c r="B13" s="501" t="str">
        <f>RESUMO!B26</f>
        <v>TAPA BURACO -  C/ MBUQ</v>
      </c>
      <c r="C13" s="502"/>
      <c r="D13" s="505">
        <f>E13/$E$37</f>
        <v>7.1252559336720991E-2</v>
      </c>
      <c r="E13" s="507">
        <f>RESUMO!C26</f>
        <v>1619935.07</v>
      </c>
      <c r="F13" s="510">
        <f>$E$13*F15</f>
        <v>161993.50700000001</v>
      </c>
      <c r="G13" s="511"/>
      <c r="H13" s="512"/>
      <c r="I13" s="510">
        <f t="shared" ref="I13" si="22">$E$13*I15</f>
        <v>161993.50700000001</v>
      </c>
      <c r="J13" s="511"/>
      <c r="K13" s="512"/>
      <c r="L13" s="510">
        <f t="shared" ref="L13" si="23">$E$13*L15</f>
        <v>161993.50700000001</v>
      </c>
      <c r="M13" s="511"/>
      <c r="N13" s="512"/>
      <c r="O13" s="510">
        <f t="shared" ref="O13" si="24">$E$13*O15</f>
        <v>161993.50700000001</v>
      </c>
      <c r="P13" s="511"/>
      <c r="Q13" s="512"/>
      <c r="R13" s="510">
        <f t="shared" ref="R13" si="25">$E$13*R15</f>
        <v>161993.50700000001</v>
      </c>
      <c r="S13" s="511"/>
      <c r="T13" s="512"/>
      <c r="U13" s="510">
        <f t="shared" ref="U13" si="26">$E$13*U15</f>
        <v>161993.50700000001</v>
      </c>
      <c r="V13" s="511"/>
      <c r="W13" s="512"/>
      <c r="X13" s="510">
        <f t="shared" ref="X13" si="27">$E$13*X15</f>
        <v>161993.50700000001</v>
      </c>
      <c r="Y13" s="511"/>
      <c r="Z13" s="512"/>
      <c r="AA13" s="510">
        <f t="shared" ref="AA13" si="28">$E$13*AA15</f>
        <v>161993.50700000001</v>
      </c>
      <c r="AB13" s="511"/>
      <c r="AC13" s="512"/>
      <c r="AD13" s="510">
        <f t="shared" ref="AD13" si="29">$E$13*AD15</f>
        <v>161993.50700000001</v>
      </c>
      <c r="AE13" s="511"/>
      <c r="AF13" s="512"/>
      <c r="AG13" s="510">
        <f t="shared" ref="AG13" si="30">$E$13*AG15</f>
        <v>161993.50700000001</v>
      </c>
      <c r="AH13" s="511"/>
      <c r="AI13" s="512"/>
      <c r="AJ13" s="510">
        <f t="shared" ref="AJ13" si="31">$E$13*AJ15</f>
        <v>0</v>
      </c>
      <c r="AK13" s="511"/>
      <c r="AL13" s="512"/>
      <c r="AM13" s="510">
        <f t="shared" ref="AM13" si="32">$E$13*AM15</f>
        <v>0</v>
      </c>
      <c r="AN13" s="511"/>
      <c r="AO13" s="512"/>
      <c r="AP13" s="268">
        <f>SUM(F13:AO13)</f>
        <v>1619935.07</v>
      </c>
      <c r="AQ13" s="252">
        <f>AP13-E13</f>
        <v>0</v>
      </c>
    </row>
    <row r="14" spans="1:43" x14ac:dyDescent="0.2">
      <c r="A14" s="500"/>
      <c r="B14" s="503"/>
      <c r="C14" s="504"/>
      <c r="D14" s="506"/>
      <c r="E14" s="508"/>
      <c r="F14" s="513"/>
      <c r="G14" s="514"/>
      <c r="H14" s="515"/>
      <c r="I14" s="513"/>
      <c r="J14" s="514"/>
      <c r="K14" s="515"/>
      <c r="L14" s="513"/>
      <c r="M14" s="514"/>
      <c r="N14" s="515"/>
      <c r="O14" s="513"/>
      <c r="P14" s="514"/>
      <c r="Q14" s="515"/>
      <c r="R14" s="513"/>
      <c r="S14" s="514"/>
      <c r="T14" s="515"/>
      <c r="U14" s="513"/>
      <c r="V14" s="514"/>
      <c r="W14" s="515"/>
      <c r="X14" s="513"/>
      <c r="Y14" s="514"/>
      <c r="Z14" s="515"/>
      <c r="AA14" s="513"/>
      <c r="AB14" s="514"/>
      <c r="AC14" s="515"/>
      <c r="AD14" s="513"/>
      <c r="AE14" s="514"/>
      <c r="AF14" s="515"/>
      <c r="AG14" s="513"/>
      <c r="AH14" s="514"/>
      <c r="AI14" s="515"/>
      <c r="AJ14" s="513"/>
      <c r="AK14" s="514"/>
      <c r="AL14" s="515"/>
      <c r="AM14" s="513"/>
      <c r="AN14" s="514"/>
      <c r="AO14" s="515"/>
    </row>
    <row r="15" spans="1:43" x14ac:dyDescent="0.2">
      <c r="A15" s="500"/>
      <c r="B15" s="503"/>
      <c r="C15" s="504"/>
      <c r="D15" s="506"/>
      <c r="E15" s="509"/>
      <c r="F15" s="516">
        <v>0.1</v>
      </c>
      <c r="G15" s="517"/>
      <c r="H15" s="518"/>
      <c r="I15" s="516">
        <v>0.1</v>
      </c>
      <c r="J15" s="517"/>
      <c r="K15" s="518"/>
      <c r="L15" s="516">
        <v>0.1</v>
      </c>
      <c r="M15" s="517"/>
      <c r="N15" s="518"/>
      <c r="O15" s="516">
        <v>0.1</v>
      </c>
      <c r="P15" s="517"/>
      <c r="Q15" s="518"/>
      <c r="R15" s="516">
        <v>0.1</v>
      </c>
      <c r="S15" s="517"/>
      <c r="T15" s="518"/>
      <c r="U15" s="516">
        <v>0.1</v>
      </c>
      <c r="V15" s="517"/>
      <c r="W15" s="518"/>
      <c r="X15" s="516">
        <v>0.1</v>
      </c>
      <c r="Y15" s="517"/>
      <c r="Z15" s="518"/>
      <c r="AA15" s="516">
        <v>0.1</v>
      </c>
      <c r="AB15" s="517"/>
      <c r="AC15" s="518"/>
      <c r="AD15" s="516">
        <v>0.1</v>
      </c>
      <c r="AE15" s="517"/>
      <c r="AF15" s="518"/>
      <c r="AG15" s="516">
        <v>0.1</v>
      </c>
      <c r="AH15" s="517"/>
      <c r="AI15" s="518"/>
      <c r="AJ15" s="516">
        <v>0</v>
      </c>
      <c r="AK15" s="517"/>
      <c r="AL15" s="518"/>
      <c r="AM15" s="516">
        <v>0</v>
      </c>
      <c r="AN15" s="517"/>
      <c r="AO15" s="518"/>
      <c r="AP15" s="256">
        <f>SUM(F15:AO15)</f>
        <v>0.99999999999999989</v>
      </c>
    </row>
    <row r="16" spans="1:43" x14ac:dyDescent="0.2">
      <c r="A16" s="499" t="s">
        <v>377</v>
      </c>
      <c r="B16" s="501" t="str">
        <f>RESUMO!B29</f>
        <v xml:space="preserve">FRESAGEM E DEMOLIÇÃO DE CBUQ </v>
      </c>
      <c r="C16" s="502"/>
      <c r="D16" s="505">
        <f>E16/$E$37</f>
        <v>1.2379757503878644E-2</v>
      </c>
      <c r="E16" s="507">
        <f>RESUMO!C30</f>
        <v>281455.2</v>
      </c>
      <c r="F16" s="510">
        <f>$E$16*F18</f>
        <v>70363.8</v>
      </c>
      <c r="G16" s="511"/>
      <c r="H16" s="512"/>
      <c r="I16" s="510">
        <f>$E$16*I18</f>
        <v>70363.8</v>
      </c>
      <c r="J16" s="511"/>
      <c r="K16" s="512"/>
      <c r="L16" s="510">
        <f>$E$16*L18</f>
        <v>70363.8</v>
      </c>
      <c r="M16" s="511"/>
      <c r="N16" s="512"/>
      <c r="O16" s="510">
        <f>$E$16*O18</f>
        <v>70363.8</v>
      </c>
      <c r="P16" s="511"/>
      <c r="Q16" s="512"/>
      <c r="R16" s="510"/>
      <c r="S16" s="511"/>
      <c r="T16" s="512"/>
      <c r="U16" s="510"/>
      <c r="V16" s="511"/>
      <c r="W16" s="512"/>
      <c r="X16" s="510"/>
      <c r="Y16" s="511"/>
      <c r="Z16" s="512"/>
      <c r="AA16" s="510"/>
      <c r="AB16" s="511"/>
      <c r="AC16" s="512"/>
      <c r="AD16" s="510"/>
      <c r="AE16" s="511"/>
      <c r="AF16" s="512"/>
      <c r="AG16" s="510"/>
      <c r="AH16" s="511"/>
      <c r="AI16" s="512"/>
      <c r="AJ16" s="510"/>
      <c r="AK16" s="511"/>
      <c r="AL16" s="512"/>
      <c r="AM16" s="510"/>
      <c r="AN16" s="511"/>
      <c r="AO16" s="512"/>
      <c r="AP16" s="268">
        <f>SUM(F16:AO16)</f>
        <v>281455.2</v>
      </c>
    </row>
    <row r="17" spans="1:43" x14ac:dyDescent="0.2">
      <c r="A17" s="500"/>
      <c r="B17" s="503"/>
      <c r="C17" s="504"/>
      <c r="D17" s="506"/>
      <c r="E17" s="508"/>
      <c r="F17" s="513"/>
      <c r="G17" s="514"/>
      <c r="H17" s="515"/>
      <c r="I17" s="253"/>
      <c r="J17" s="253"/>
      <c r="K17" s="254"/>
      <c r="L17" s="255"/>
      <c r="M17" s="253"/>
      <c r="N17" s="254"/>
      <c r="O17" s="253"/>
      <c r="P17" s="253"/>
      <c r="Q17" s="254"/>
      <c r="R17" s="257"/>
      <c r="S17" s="257"/>
      <c r="T17" s="257"/>
      <c r="U17" s="519"/>
      <c r="V17" s="520"/>
      <c r="W17" s="521"/>
      <c r="X17" s="519"/>
      <c r="Y17" s="520"/>
      <c r="Z17" s="521"/>
      <c r="AA17" s="519"/>
      <c r="AB17" s="520"/>
      <c r="AC17" s="521"/>
      <c r="AD17" s="519"/>
      <c r="AE17" s="520"/>
      <c r="AF17" s="521"/>
      <c r="AG17" s="519"/>
      <c r="AH17" s="520"/>
      <c r="AI17" s="521"/>
      <c r="AJ17" s="519"/>
      <c r="AK17" s="520"/>
      <c r="AL17" s="521"/>
      <c r="AM17" s="519"/>
      <c r="AN17" s="520"/>
      <c r="AO17" s="521"/>
    </row>
    <row r="18" spans="1:43" x14ac:dyDescent="0.2">
      <c r="A18" s="500"/>
      <c r="B18" s="503"/>
      <c r="C18" s="504"/>
      <c r="D18" s="506"/>
      <c r="E18" s="509"/>
      <c r="F18" s="516">
        <v>0.25</v>
      </c>
      <c r="G18" s="517"/>
      <c r="H18" s="518"/>
      <c r="I18" s="516">
        <v>0.25</v>
      </c>
      <c r="J18" s="517"/>
      <c r="K18" s="518"/>
      <c r="L18" s="516">
        <v>0.25</v>
      </c>
      <c r="M18" s="517"/>
      <c r="N18" s="518"/>
      <c r="O18" s="516">
        <v>0.25</v>
      </c>
      <c r="P18" s="517"/>
      <c r="Q18" s="518"/>
      <c r="R18" s="516"/>
      <c r="S18" s="517"/>
      <c r="T18" s="518"/>
      <c r="U18" s="516"/>
      <c r="V18" s="517"/>
      <c r="W18" s="518"/>
      <c r="X18" s="516"/>
      <c r="Y18" s="517"/>
      <c r="Z18" s="518"/>
      <c r="AA18" s="516"/>
      <c r="AB18" s="517"/>
      <c r="AC18" s="518"/>
      <c r="AD18" s="516"/>
      <c r="AE18" s="517"/>
      <c r="AF18" s="518"/>
      <c r="AG18" s="516"/>
      <c r="AH18" s="517"/>
      <c r="AI18" s="518"/>
      <c r="AJ18" s="516"/>
      <c r="AK18" s="517"/>
      <c r="AL18" s="518"/>
      <c r="AM18" s="516"/>
      <c r="AN18" s="517"/>
      <c r="AO18" s="518"/>
      <c r="AP18" s="256">
        <f>SUM(F18:AO18)</f>
        <v>1</v>
      </c>
    </row>
    <row r="19" spans="1:43" x14ac:dyDescent="0.2">
      <c r="A19" s="499" t="s">
        <v>378</v>
      </c>
      <c r="B19" s="501" t="str">
        <f>RESUMO!B32</f>
        <v xml:space="preserve">RECUPERAÇÃO DE BASE </v>
      </c>
      <c r="C19" s="502"/>
      <c r="D19" s="505">
        <f>E19/$E$37</f>
        <v>2.9539218302099445E-2</v>
      </c>
      <c r="E19" s="507">
        <f>RESUMO!C33</f>
        <v>671577.5</v>
      </c>
      <c r="F19" s="510">
        <f>$E$19*F21</f>
        <v>167894.375</v>
      </c>
      <c r="G19" s="511"/>
      <c r="H19" s="512"/>
      <c r="I19" s="510">
        <f>$E$19*I21</f>
        <v>167894.375</v>
      </c>
      <c r="J19" s="511"/>
      <c r="K19" s="512"/>
      <c r="L19" s="510">
        <f>$E$19*L21</f>
        <v>167894.375</v>
      </c>
      <c r="M19" s="511"/>
      <c r="N19" s="512"/>
      <c r="O19" s="510">
        <f>$E$19*O21</f>
        <v>167894.375</v>
      </c>
      <c r="P19" s="511"/>
      <c r="Q19" s="512"/>
      <c r="R19" s="522"/>
      <c r="S19" s="523"/>
      <c r="T19" s="524"/>
      <c r="U19" s="510"/>
      <c r="V19" s="511"/>
      <c r="W19" s="512"/>
      <c r="X19" s="510"/>
      <c r="Y19" s="511"/>
      <c r="Z19" s="512"/>
      <c r="AA19" s="510"/>
      <c r="AB19" s="511"/>
      <c r="AC19" s="512"/>
      <c r="AD19" s="510"/>
      <c r="AE19" s="511"/>
      <c r="AF19" s="512"/>
      <c r="AG19" s="510"/>
      <c r="AH19" s="511"/>
      <c r="AI19" s="512"/>
      <c r="AJ19" s="510"/>
      <c r="AK19" s="511"/>
      <c r="AL19" s="512"/>
      <c r="AM19" s="510"/>
      <c r="AN19" s="511"/>
      <c r="AO19" s="512"/>
      <c r="AP19" s="268">
        <f>SUM(F19:AO19)</f>
        <v>671577.5</v>
      </c>
      <c r="AQ19" s="252">
        <f>AP19-E19</f>
        <v>0</v>
      </c>
    </row>
    <row r="20" spans="1:43" x14ac:dyDescent="0.2">
      <c r="A20" s="500"/>
      <c r="B20" s="503"/>
      <c r="C20" s="504"/>
      <c r="D20" s="506"/>
      <c r="E20" s="508"/>
      <c r="F20" s="513"/>
      <c r="G20" s="514"/>
      <c r="H20" s="515"/>
      <c r="I20" s="253"/>
      <c r="J20" s="253"/>
      <c r="K20" s="254"/>
      <c r="L20" s="255"/>
      <c r="M20" s="253"/>
      <c r="N20" s="254"/>
      <c r="O20" s="253"/>
      <c r="P20" s="253"/>
      <c r="Q20" s="254"/>
      <c r="R20" s="257"/>
      <c r="S20" s="257"/>
      <c r="T20" s="257"/>
      <c r="U20" s="258"/>
      <c r="V20" s="257"/>
      <c r="W20" s="259"/>
      <c r="X20" s="258"/>
      <c r="Y20" s="257"/>
      <c r="Z20" s="259"/>
      <c r="AA20" s="258"/>
      <c r="AB20" s="257"/>
      <c r="AC20" s="259"/>
      <c r="AD20" s="258"/>
      <c r="AE20" s="257"/>
      <c r="AF20" s="259"/>
      <c r="AG20" s="258"/>
      <c r="AH20" s="257"/>
      <c r="AI20" s="259"/>
      <c r="AJ20" s="258"/>
      <c r="AK20" s="257"/>
      <c r="AL20" s="259"/>
      <c r="AM20" s="258"/>
      <c r="AN20" s="257"/>
      <c r="AO20" s="259"/>
    </row>
    <row r="21" spans="1:43" x14ac:dyDescent="0.2">
      <c r="A21" s="500"/>
      <c r="B21" s="503"/>
      <c r="C21" s="504"/>
      <c r="D21" s="506"/>
      <c r="E21" s="509"/>
      <c r="F21" s="516">
        <v>0.25</v>
      </c>
      <c r="G21" s="517"/>
      <c r="H21" s="518"/>
      <c r="I21" s="516">
        <v>0.25</v>
      </c>
      <c r="J21" s="517"/>
      <c r="K21" s="518"/>
      <c r="L21" s="516">
        <v>0.25</v>
      </c>
      <c r="M21" s="517"/>
      <c r="N21" s="518"/>
      <c r="O21" s="516">
        <v>0.25</v>
      </c>
      <c r="P21" s="517"/>
      <c r="Q21" s="518"/>
      <c r="R21" s="525"/>
      <c r="S21" s="526"/>
      <c r="T21" s="527"/>
      <c r="U21" s="528"/>
      <c r="V21" s="529"/>
      <c r="W21" s="530"/>
      <c r="X21" s="528"/>
      <c r="Y21" s="529"/>
      <c r="Z21" s="530"/>
      <c r="AA21" s="528"/>
      <c r="AB21" s="529"/>
      <c r="AC21" s="530"/>
      <c r="AD21" s="528"/>
      <c r="AE21" s="529"/>
      <c r="AF21" s="530"/>
      <c r="AG21" s="528"/>
      <c r="AH21" s="529"/>
      <c r="AI21" s="530"/>
      <c r="AJ21" s="528"/>
      <c r="AK21" s="529"/>
      <c r="AL21" s="530"/>
      <c r="AM21" s="528"/>
      <c r="AN21" s="529"/>
      <c r="AO21" s="530"/>
      <c r="AP21" s="256">
        <f>SUM(F21:AO21)</f>
        <v>1</v>
      </c>
    </row>
    <row r="22" spans="1:43" ht="15" customHeight="1" x14ac:dyDescent="0.2">
      <c r="A22" s="499" t="s">
        <v>379</v>
      </c>
      <c r="B22" s="501" t="str">
        <f>RESUMO!B35</f>
        <v>SERVIÇOS COMPLEMENTARES</v>
      </c>
      <c r="C22" s="502"/>
      <c r="D22" s="505">
        <f>E22/$E$37</f>
        <v>0.10118662852634061</v>
      </c>
      <c r="E22" s="507">
        <f>RESUMO!C36</f>
        <v>2300489.5499999998</v>
      </c>
      <c r="F22" s="522">
        <f t="shared" ref="F22" si="33">$E$22*F24</f>
        <v>230048.95499999999</v>
      </c>
      <c r="G22" s="523"/>
      <c r="H22" s="524"/>
      <c r="I22" s="522">
        <f t="shared" ref="I22" si="34">$E$22*I24</f>
        <v>230048.95499999999</v>
      </c>
      <c r="J22" s="523"/>
      <c r="K22" s="524"/>
      <c r="L22" s="522">
        <f t="shared" ref="L22" si="35">$E$22*L24</f>
        <v>230048.95499999999</v>
      </c>
      <c r="M22" s="523"/>
      <c r="N22" s="524"/>
      <c r="O22" s="522">
        <f t="shared" ref="O22" si="36">$E$22*O24</f>
        <v>230048.95499999999</v>
      </c>
      <c r="P22" s="523"/>
      <c r="Q22" s="524"/>
      <c r="R22" s="522">
        <f t="shared" ref="R22" si="37">$E$22*R24</f>
        <v>230048.95499999999</v>
      </c>
      <c r="S22" s="523"/>
      <c r="T22" s="524"/>
      <c r="U22" s="522">
        <f t="shared" ref="U22" si="38">$E$22*U24</f>
        <v>230048.95499999999</v>
      </c>
      <c r="V22" s="523"/>
      <c r="W22" s="524"/>
      <c r="X22" s="522">
        <f t="shared" ref="X22" si="39">$E$22*X24</f>
        <v>230048.95499999999</v>
      </c>
      <c r="Y22" s="523"/>
      <c r="Z22" s="524"/>
      <c r="AA22" s="522">
        <f t="shared" ref="AA22" si="40">$E$22*AA24</f>
        <v>230048.95499999999</v>
      </c>
      <c r="AB22" s="523"/>
      <c r="AC22" s="524"/>
      <c r="AD22" s="522">
        <f t="shared" ref="AD22" si="41">$E$22*AD24</f>
        <v>230048.95499999999</v>
      </c>
      <c r="AE22" s="523"/>
      <c r="AF22" s="524"/>
      <c r="AG22" s="522">
        <f t="shared" ref="AG22" si="42">$E$22*AG24</f>
        <v>230048.95499999999</v>
      </c>
      <c r="AH22" s="523"/>
      <c r="AI22" s="524"/>
      <c r="AJ22" s="522">
        <f t="shared" ref="AJ22" si="43">$E$22*AJ24</f>
        <v>0</v>
      </c>
      <c r="AK22" s="523"/>
      <c r="AL22" s="524"/>
      <c r="AM22" s="522">
        <f t="shared" ref="AM22" si="44">$E$22*AM24</f>
        <v>0</v>
      </c>
      <c r="AN22" s="523"/>
      <c r="AO22" s="524"/>
      <c r="AP22" s="268">
        <f>SUM(F22:AO22)</f>
        <v>2300489.5500000003</v>
      </c>
      <c r="AQ22" s="252">
        <f>AP22-E22</f>
        <v>0</v>
      </c>
    </row>
    <row r="23" spans="1:43" x14ac:dyDescent="0.2">
      <c r="A23" s="500"/>
      <c r="B23" s="503"/>
      <c r="C23" s="504"/>
      <c r="D23" s="506"/>
      <c r="E23" s="508"/>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row>
    <row r="24" spans="1:43" x14ac:dyDescent="0.2">
      <c r="A24" s="500"/>
      <c r="B24" s="503"/>
      <c r="C24" s="504"/>
      <c r="D24" s="506"/>
      <c r="E24" s="509"/>
      <c r="F24" s="525">
        <v>0.1</v>
      </c>
      <c r="G24" s="526"/>
      <c r="H24" s="527"/>
      <c r="I24" s="525">
        <v>0.1</v>
      </c>
      <c r="J24" s="526"/>
      <c r="K24" s="527"/>
      <c r="L24" s="525">
        <v>0.1</v>
      </c>
      <c r="M24" s="526"/>
      <c r="N24" s="527"/>
      <c r="O24" s="525">
        <v>0.1</v>
      </c>
      <c r="P24" s="526"/>
      <c r="Q24" s="527"/>
      <c r="R24" s="525">
        <v>0.1</v>
      </c>
      <c r="S24" s="526"/>
      <c r="T24" s="527"/>
      <c r="U24" s="525">
        <v>0.1</v>
      </c>
      <c r="V24" s="526"/>
      <c r="W24" s="527"/>
      <c r="X24" s="525">
        <v>0.1</v>
      </c>
      <c r="Y24" s="526"/>
      <c r="Z24" s="527"/>
      <c r="AA24" s="525">
        <v>0.1</v>
      </c>
      <c r="AB24" s="526"/>
      <c r="AC24" s="527"/>
      <c r="AD24" s="525">
        <v>0.1</v>
      </c>
      <c r="AE24" s="526"/>
      <c r="AF24" s="527"/>
      <c r="AG24" s="525">
        <v>0.1</v>
      </c>
      <c r="AH24" s="526"/>
      <c r="AI24" s="527"/>
      <c r="AJ24" s="525">
        <v>0</v>
      </c>
      <c r="AK24" s="526"/>
      <c r="AL24" s="527"/>
      <c r="AM24" s="525">
        <v>0</v>
      </c>
      <c r="AN24" s="526"/>
      <c r="AO24" s="527"/>
      <c r="AP24" s="256">
        <f>SUM(F24:AO24)</f>
        <v>0.99999999999999989</v>
      </c>
    </row>
    <row r="25" spans="1:43" x14ac:dyDescent="0.2">
      <c r="A25" s="499" t="s">
        <v>380</v>
      </c>
      <c r="B25" s="501" t="str">
        <f>RESUMO!B38</f>
        <v>RECUPERAÇÃO DE DRENAGEM</v>
      </c>
      <c r="C25" s="502"/>
      <c r="D25" s="505">
        <f>E25/$E$37</f>
        <v>5.7358666043908997E-2</v>
      </c>
      <c r="E25" s="507">
        <f>RESUMO!C39</f>
        <v>1304055.8199999998</v>
      </c>
      <c r="F25" s="522">
        <f>$E$25*F27</f>
        <v>260811.16399999999</v>
      </c>
      <c r="G25" s="523"/>
      <c r="H25" s="524"/>
      <c r="I25" s="522">
        <f>$E$25*I27</f>
        <v>260811.16399999999</v>
      </c>
      <c r="J25" s="523"/>
      <c r="K25" s="524"/>
      <c r="L25" s="522">
        <f>$E$25*L27</f>
        <v>260811.16399999999</v>
      </c>
      <c r="M25" s="523"/>
      <c r="N25" s="524"/>
      <c r="O25" s="522">
        <f>$E$25*O27</f>
        <v>260811.16399999999</v>
      </c>
      <c r="P25" s="523"/>
      <c r="Q25" s="524"/>
      <c r="R25" s="522">
        <f>$E$25*R27</f>
        <v>260811.16399999999</v>
      </c>
      <c r="S25" s="523"/>
      <c r="T25" s="524"/>
      <c r="U25" s="522"/>
      <c r="V25" s="523"/>
      <c r="W25" s="524"/>
      <c r="X25" s="522"/>
      <c r="Y25" s="523"/>
      <c r="Z25" s="524"/>
      <c r="AA25" s="522"/>
      <c r="AB25" s="523"/>
      <c r="AC25" s="524"/>
      <c r="AD25" s="522"/>
      <c r="AE25" s="523"/>
      <c r="AF25" s="524"/>
      <c r="AG25" s="522"/>
      <c r="AH25" s="523"/>
      <c r="AI25" s="524"/>
      <c r="AJ25" s="522"/>
      <c r="AK25" s="523"/>
      <c r="AL25" s="524"/>
      <c r="AM25" s="522"/>
      <c r="AN25" s="523"/>
      <c r="AO25" s="524"/>
      <c r="AP25" s="268">
        <f>SUM(F25:AO25)</f>
        <v>1304055.8199999998</v>
      </c>
      <c r="AQ25" s="252">
        <f>AP25-E25</f>
        <v>0</v>
      </c>
    </row>
    <row r="26" spans="1:43" x14ac:dyDescent="0.2">
      <c r="A26" s="500"/>
      <c r="B26" s="503"/>
      <c r="C26" s="504"/>
      <c r="D26" s="506"/>
      <c r="E26" s="508"/>
      <c r="F26" s="253"/>
      <c r="G26" s="253"/>
      <c r="H26" s="254"/>
      <c r="I26" s="253"/>
      <c r="J26" s="253"/>
      <c r="K26" s="254"/>
      <c r="L26" s="253"/>
      <c r="M26" s="253"/>
      <c r="N26" s="254"/>
      <c r="O26" s="253"/>
      <c r="P26" s="253"/>
      <c r="Q26" s="254"/>
      <c r="R26" s="253"/>
      <c r="S26" s="253"/>
      <c r="T26" s="254"/>
      <c r="U26" s="510"/>
      <c r="V26" s="511"/>
      <c r="W26" s="512"/>
      <c r="X26" s="510"/>
      <c r="Y26" s="511"/>
      <c r="Z26" s="512"/>
      <c r="AA26" s="510"/>
      <c r="AB26" s="511"/>
      <c r="AC26" s="512"/>
      <c r="AD26" s="510"/>
      <c r="AE26" s="511"/>
      <c r="AF26" s="512"/>
      <c r="AG26" s="510"/>
      <c r="AH26" s="511"/>
      <c r="AI26" s="512"/>
      <c r="AJ26" s="510"/>
      <c r="AK26" s="511"/>
      <c r="AL26" s="512"/>
      <c r="AM26" s="510"/>
      <c r="AN26" s="511"/>
      <c r="AO26" s="512"/>
    </row>
    <row r="27" spans="1:43" x14ac:dyDescent="0.2">
      <c r="A27" s="500"/>
      <c r="B27" s="503"/>
      <c r="C27" s="504"/>
      <c r="D27" s="506"/>
      <c r="E27" s="509"/>
      <c r="F27" s="525">
        <v>0.2</v>
      </c>
      <c r="G27" s="526"/>
      <c r="H27" s="527"/>
      <c r="I27" s="525">
        <v>0.2</v>
      </c>
      <c r="J27" s="526"/>
      <c r="K27" s="527"/>
      <c r="L27" s="525">
        <v>0.2</v>
      </c>
      <c r="M27" s="526"/>
      <c r="N27" s="527"/>
      <c r="O27" s="525">
        <v>0.2</v>
      </c>
      <c r="P27" s="526"/>
      <c r="Q27" s="527"/>
      <c r="R27" s="525">
        <v>0.2</v>
      </c>
      <c r="S27" s="526"/>
      <c r="T27" s="527"/>
      <c r="U27" s="525"/>
      <c r="V27" s="526"/>
      <c r="W27" s="527"/>
      <c r="X27" s="525"/>
      <c r="Y27" s="526"/>
      <c r="Z27" s="527"/>
      <c r="AA27" s="525"/>
      <c r="AB27" s="526"/>
      <c r="AC27" s="527"/>
      <c r="AD27" s="525"/>
      <c r="AE27" s="526"/>
      <c r="AF27" s="527"/>
      <c r="AG27" s="525"/>
      <c r="AH27" s="526"/>
      <c r="AI27" s="527"/>
      <c r="AJ27" s="525"/>
      <c r="AK27" s="526"/>
      <c r="AL27" s="527"/>
      <c r="AM27" s="525"/>
      <c r="AN27" s="526"/>
      <c r="AO27" s="527"/>
      <c r="AP27" s="256">
        <f>SUM(F27:AO27)</f>
        <v>1</v>
      </c>
    </row>
    <row r="28" spans="1:43" x14ac:dyDescent="0.2">
      <c r="A28" s="499" t="s">
        <v>381</v>
      </c>
      <c r="B28" s="501" t="str">
        <f>RESUMO!B41</f>
        <v xml:space="preserve">SINALIZAÇÃO </v>
      </c>
      <c r="C28" s="502"/>
      <c r="D28" s="505">
        <f>E28/$E$37</f>
        <v>2.2801732886834881E-3</v>
      </c>
      <c r="E28" s="507">
        <f>RESUMO!C42</f>
        <v>51840</v>
      </c>
      <c r="F28" s="531"/>
      <c r="G28" s="532"/>
      <c r="H28" s="533"/>
      <c r="I28" s="522">
        <f>$E$28*I30</f>
        <v>15552</v>
      </c>
      <c r="J28" s="523"/>
      <c r="K28" s="524"/>
      <c r="L28" s="522">
        <f>$E$28*L30</f>
        <v>7776</v>
      </c>
      <c r="M28" s="523"/>
      <c r="N28" s="524"/>
      <c r="O28" s="522">
        <f>$E$28*O30</f>
        <v>10368</v>
      </c>
      <c r="P28" s="523"/>
      <c r="Q28" s="524"/>
      <c r="R28" s="522">
        <f>$E$28*R30</f>
        <v>10368</v>
      </c>
      <c r="S28" s="523"/>
      <c r="T28" s="524"/>
      <c r="U28" s="522">
        <f>$E$28*U30</f>
        <v>7776</v>
      </c>
      <c r="V28" s="523"/>
      <c r="W28" s="524"/>
      <c r="X28" s="522"/>
      <c r="Y28" s="523"/>
      <c r="Z28" s="524"/>
      <c r="AA28" s="522"/>
      <c r="AB28" s="523"/>
      <c r="AC28" s="524"/>
      <c r="AD28" s="522"/>
      <c r="AE28" s="523"/>
      <c r="AF28" s="524"/>
      <c r="AG28" s="522"/>
      <c r="AH28" s="523"/>
      <c r="AI28" s="524"/>
      <c r="AJ28" s="522"/>
      <c r="AK28" s="523"/>
      <c r="AL28" s="524"/>
      <c r="AM28" s="522"/>
      <c r="AN28" s="523"/>
      <c r="AO28" s="524"/>
      <c r="AP28" s="268">
        <f>SUM(F28:AO28)</f>
        <v>51840</v>
      </c>
      <c r="AQ28" s="252">
        <f>AP28-E28</f>
        <v>0</v>
      </c>
    </row>
    <row r="29" spans="1:43" x14ac:dyDescent="0.2">
      <c r="A29" s="500"/>
      <c r="B29" s="503"/>
      <c r="C29" s="504"/>
      <c r="D29" s="506"/>
      <c r="E29" s="508"/>
      <c r="F29" s="260"/>
      <c r="G29" s="261"/>
      <c r="H29" s="261"/>
      <c r="I29" s="255"/>
      <c r="J29" s="253"/>
      <c r="K29" s="254"/>
      <c r="L29" s="255"/>
      <c r="M29" s="253"/>
      <c r="N29" s="254"/>
      <c r="O29" s="253"/>
      <c r="P29" s="253"/>
      <c r="Q29" s="254"/>
      <c r="R29" s="253"/>
      <c r="S29" s="253"/>
      <c r="T29" s="253"/>
      <c r="U29" s="255"/>
      <c r="V29" s="253"/>
      <c r="W29" s="254"/>
      <c r="X29" s="525"/>
      <c r="Y29" s="526"/>
      <c r="Z29" s="527"/>
      <c r="AA29" s="525"/>
      <c r="AB29" s="526"/>
      <c r="AC29" s="527"/>
      <c r="AD29" s="525"/>
      <c r="AE29" s="526"/>
      <c r="AF29" s="527"/>
      <c r="AG29" s="525"/>
      <c r="AH29" s="526"/>
      <c r="AI29" s="527"/>
      <c r="AJ29" s="525"/>
      <c r="AK29" s="526"/>
      <c r="AL29" s="527"/>
      <c r="AM29" s="525"/>
      <c r="AN29" s="526"/>
      <c r="AO29" s="527"/>
    </row>
    <row r="30" spans="1:43" x14ac:dyDescent="0.2">
      <c r="A30" s="500"/>
      <c r="B30" s="503"/>
      <c r="C30" s="504"/>
      <c r="D30" s="506"/>
      <c r="E30" s="509"/>
      <c r="F30" s="534"/>
      <c r="G30" s="535"/>
      <c r="H30" s="536"/>
      <c r="I30" s="525">
        <v>0.3</v>
      </c>
      <c r="J30" s="526"/>
      <c r="K30" s="527"/>
      <c r="L30" s="525">
        <v>0.15</v>
      </c>
      <c r="M30" s="526"/>
      <c r="N30" s="527"/>
      <c r="O30" s="525">
        <v>0.2</v>
      </c>
      <c r="P30" s="526"/>
      <c r="Q30" s="527"/>
      <c r="R30" s="525">
        <v>0.2</v>
      </c>
      <c r="S30" s="526"/>
      <c r="T30" s="527"/>
      <c r="U30" s="528">
        <v>0.15</v>
      </c>
      <c r="V30" s="529"/>
      <c r="W30" s="530"/>
      <c r="X30" s="528"/>
      <c r="Y30" s="529"/>
      <c r="Z30" s="530"/>
      <c r="AA30" s="528"/>
      <c r="AB30" s="529"/>
      <c r="AC30" s="530"/>
      <c r="AD30" s="528"/>
      <c r="AE30" s="529"/>
      <c r="AF30" s="530"/>
      <c r="AG30" s="528"/>
      <c r="AH30" s="529"/>
      <c r="AI30" s="530"/>
      <c r="AJ30" s="528"/>
      <c r="AK30" s="529"/>
      <c r="AL30" s="530"/>
      <c r="AM30" s="528"/>
      <c r="AN30" s="529"/>
      <c r="AO30" s="530"/>
      <c r="AP30" s="256">
        <f>SUM(F30:AO30)</f>
        <v>0.99999999999999989</v>
      </c>
    </row>
    <row r="31" spans="1:43" ht="12.75" customHeight="1" x14ac:dyDescent="0.2">
      <c r="A31" s="499" t="s">
        <v>382</v>
      </c>
      <c r="B31" s="501" t="str">
        <f>RESUMO!B44</f>
        <v>CANTEIRO DE OBRAS</v>
      </c>
      <c r="C31" s="502"/>
      <c r="D31" s="505">
        <f>E31/$E$37</f>
        <v>1.305916469304378E-3</v>
      </c>
      <c r="E31" s="507">
        <f>RESUMO!C45</f>
        <v>29690.160000000003</v>
      </c>
      <c r="F31" s="522">
        <f>$E$31*F33</f>
        <v>2474.1800000000003</v>
      </c>
      <c r="G31" s="523"/>
      <c r="H31" s="524"/>
      <c r="I31" s="522">
        <f>$E$31*I33</f>
        <v>2474.1800000000003</v>
      </c>
      <c r="J31" s="523"/>
      <c r="K31" s="524"/>
      <c r="L31" s="522">
        <f>$E$31*L33</f>
        <v>2474.1800000000003</v>
      </c>
      <c r="M31" s="523"/>
      <c r="N31" s="524"/>
      <c r="O31" s="522">
        <f>$E$31*O33</f>
        <v>2474.1800000000003</v>
      </c>
      <c r="P31" s="523"/>
      <c r="Q31" s="524"/>
      <c r="R31" s="522">
        <f>$E$31*R33</f>
        <v>2474.1800000000003</v>
      </c>
      <c r="S31" s="523"/>
      <c r="T31" s="524"/>
      <c r="U31" s="522">
        <f>$E$31*U33</f>
        <v>2474.1800000000003</v>
      </c>
      <c r="V31" s="523"/>
      <c r="W31" s="524"/>
      <c r="X31" s="522">
        <f t="shared" ref="X31" si="45">$E$31*X33</f>
        <v>2474.1800000000003</v>
      </c>
      <c r="Y31" s="523"/>
      <c r="Z31" s="524"/>
      <c r="AA31" s="522">
        <f t="shared" ref="AA31" si="46">$E$31*AA33</f>
        <v>2474.1800000000003</v>
      </c>
      <c r="AB31" s="523"/>
      <c r="AC31" s="524"/>
      <c r="AD31" s="522">
        <f t="shared" ref="AD31" si="47">$E$31*AD33</f>
        <v>2474.1800000000003</v>
      </c>
      <c r="AE31" s="523"/>
      <c r="AF31" s="524"/>
      <c r="AG31" s="522">
        <f t="shared" ref="AG31" si="48">$E$31*AG33</f>
        <v>2474.1800000000003</v>
      </c>
      <c r="AH31" s="523"/>
      <c r="AI31" s="524"/>
      <c r="AJ31" s="522">
        <f t="shared" ref="AJ31" si="49">$E$31*AJ33</f>
        <v>2474.1800000000003</v>
      </c>
      <c r="AK31" s="523"/>
      <c r="AL31" s="524"/>
      <c r="AM31" s="522">
        <f t="shared" ref="AM31" si="50">$E$31*AM33</f>
        <v>2474.1800000000003</v>
      </c>
      <c r="AN31" s="523"/>
      <c r="AO31" s="524"/>
      <c r="AP31" s="268">
        <f>SUM(F31:AO31)</f>
        <v>29690.160000000003</v>
      </c>
      <c r="AQ31" s="252">
        <f>AP31-E31</f>
        <v>0</v>
      </c>
    </row>
    <row r="32" spans="1:43" x14ac:dyDescent="0.2">
      <c r="A32" s="500"/>
      <c r="B32" s="503"/>
      <c r="C32" s="504"/>
      <c r="D32" s="506"/>
      <c r="E32" s="508"/>
      <c r="F32" s="255"/>
      <c r="G32" s="253"/>
      <c r="H32" s="254"/>
      <c r="I32" s="255"/>
      <c r="J32" s="253"/>
      <c r="K32" s="254"/>
      <c r="L32" s="255"/>
      <c r="M32" s="253"/>
      <c r="N32" s="254"/>
      <c r="O32" s="255"/>
      <c r="P32" s="253"/>
      <c r="Q32" s="254"/>
      <c r="R32" s="255"/>
      <c r="S32" s="253"/>
      <c r="T32" s="254"/>
      <c r="U32" s="255"/>
      <c r="V32" s="253"/>
      <c r="W32" s="254"/>
      <c r="X32" s="255"/>
      <c r="Y32" s="253"/>
      <c r="Z32" s="254"/>
      <c r="AA32" s="255"/>
      <c r="AB32" s="253"/>
      <c r="AC32" s="254"/>
      <c r="AD32" s="255"/>
      <c r="AE32" s="253"/>
      <c r="AF32" s="254"/>
      <c r="AG32" s="255"/>
      <c r="AH32" s="253"/>
      <c r="AI32" s="254"/>
      <c r="AJ32" s="255"/>
      <c r="AK32" s="253"/>
      <c r="AL32" s="254"/>
      <c r="AM32" s="255"/>
      <c r="AN32" s="253"/>
      <c r="AO32" s="254"/>
    </row>
    <row r="33" spans="1:43" x14ac:dyDescent="0.2">
      <c r="A33" s="500"/>
      <c r="B33" s="503"/>
      <c r="C33" s="504"/>
      <c r="D33" s="506"/>
      <c r="E33" s="509"/>
      <c r="F33" s="537">
        <f>1/12</f>
        <v>8.3333333333333329E-2</v>
      </c>
      <c r="G33" s="538"/>
      <c r="H33" s="539"/>
      <c r="I33" s="537">
        <f t="shared" ref="I33" si="51">1/12</f>
        <v>8.3333333333333329E-2</v>
      </c>
      <c r="J33" s="538"/>
      <c r="K33" s="539"/>
      <c r="L33" s="537">
        <f t="shared" ref="L33" si="52">1/12</f>
        <v>8.3333333333333329E-2</v>
      </c>
      <c r="M33" s="538"/>
      <c r="N33" s="539"/>
      <c r="O33" s="537">
        <f t="shared" ref="O33" si="53">1/12</f>
        <v>8.3333333333333329E-2</v>
      </c>
      <c r="P33" s="538"/>
      <c r="Q33" s="539"/>
      <c r="R33" s="537">
        <f t="shared" ref="R33" si="54">1/12</f>
        <v>8.3333333333333329E-2</v>
      </c>
      <c r="S33" s="538"/>
      <c r="T33" s="539"/>
      <c r="U33" s="537">
        <f t="shared" ref="U33" si="55">1/12</f>
        <v>8.3333333333333329E-2</v>
      </c>
      <c r="V33" s="538"/>
      <c r="W33" s="539"/>
      <c r="X33" s="537">
        <f t="shared" ref="X33" si="56">1/12</f>
        <v>8.3333333333333329E-2</v>
      </c>
      <c r="Y33" s="538"/>
      <c r="Z33" s="539"/>
      <c r="AA33" s="537">
        <f t="shared" ref="AA33" si="57">1/12</f>
        <v>8.3333333333333329E-2</v>
      </c>
      <c r="AB33" s="538"/>
      <c r="AC33" s="539"/>
      <c r="AD33" s="537">
        <f t="shared" ref="AD33" si="58">1/12</f>
        <v>8.3333333333333329E-2</v>
      </c>
      <c r="AE33" s="538"/>
      <c r="AF33" s="539"/>
      <c r="AG33" s="537">
        <f t="shared" ref="AG33" si="59">1/12</f>
        <v>8.3333333333333329E-2</v>
      </c>
      <c r="AH33" s="538"/>
      <c r="AI33" s="539"/>
      <c r="AJ33" s="537">
        <f t="shared" ref="AJ33" si="60">1/12</f>
        <v>8.3333333333333329E-2</v>
      </c>
      <c r="AK33" s="538"/>
      <c r="AL33" s="539"/>
      <c r="AM33" s="537">
        <f t="shared" ref="AM33" si="61">1/12</f>
        <v>8.3333333333333329E-2</v>
      </c>
      <c r="AN33" s="538"/>
      <c r="AO33" s="539"/>
      <c r="AP33" s="256">
        <f>SUM(F33:AO33)</f>
        <v>1</v>
      </c>
    </row>
    <row r="34" spans="1:43" ht="12.75" customHeight="1" x14ac:dyDescent="0.2">
      <c r="A34" s="499" t="s">
        <v>383</v>
      </c>
      <c r="B34" s="501" t="str">
        <f>RESUMO!B47</f>
        <v xml:space="preserve">ADMINISTRAÇÃO LOCAL </v>
      </c>
      <c r="C34" s="502"/>
      <c r="D34" s="505">
        <f>E34/$E$37</f>
        <v>2.6393227500025554E-2</v>
      </c>
      <c r="E34" s="507">
        <f>RESUMO!C48</f>
        <v>600053.04</v>
      </c>
      <c r="F34" s="522">
        <f>$E$34*F36</f>
        <v>50004.42</v>
      </c>
      <c r="G34" s="523"/>
      <c r="H34" s="524"/>
      <c r="I34" s="522">
        <f>$E$34*I36</f>
        <v>50004.42</v>
      </c>
      <c r="J34" s="523"/>
      <c r="K34" s="524"/>
      <c r="L34" s="522">
        <f>$E$34*L36</f>
        <v>50004.42</v>
      </c>
      <c r="M34" s="523"/>
      <c r="N34" s="524"/>
      <c r="O34" s="522">
        <f>$E$34*O36</f>
        <v>50004.42</v>
      </c>
      <c r="P34" s="523"/>
      <c r="Q34" s="524"/>
      <c r="R34" s="522">
        <f t="shared" ref="R34" si="62">$E$34*R36</f>
        <v>50004.42</v>
      </c>
      <c r="S34" s="523"/>
      <c r="T34" s="524"/>
      <c r="U34" s="522">
        <f t="shared" ref="U34" si="63">$E$34*U36</f>
        <v>50004.42</v>
      </c>
      <c r="V34" s="523"/>
      <c r="W34" s="524"/>
      <c r="X34" s="522">
        <f t="shared" ref="X34" si="64">$E$34*X36</f>
        <v>50004.42</v>
      </c>
      <c r="Y34" s="523"/>
      <c r="Z34" s="524"/>
      <c r="AA34" s="522">
        <f t="shared" ref="AA34" si="65">$E$34*AA36</f>
        <v>50004.42</v>
      </c>
      <c r="AB34" s="523"/>
      <c r="AC34" s="524"/>
      <c r="AD34" s="522">
        <f t="shared" ref="AD34" si="66">$E$34*AD36</f>
        <v>50004.42</v>
      </c>
      <c r="AE34" s="523"/>
      <c r="AF34" s="524"/>
      <c r="AG34" s="522">
        <f t="shared" ref="AG34" si="67">$E$34*AG36</f>
        <v>50004.42</v>
      </c>
      <c r="AH34" s="523"/>
      <c r="AI34" s="524"/>
      <c r="AJ34" s="522">
        <f t="shared" ref="AJ34" si="68">$E$34*AJ36</f>
        <v>50004.42</v>
      </c>
      <c r="AK34" s="523"/>
      <c r="AL34" s="524"/>
      <c r="AM34" s="522">
        <f t="shared" ref="AM34" si="69">$E$34*AM36</f>
        <v>50004.42</v>
      </c>
      <c r="AN34" s="523"/>
      <c r="AO34" s="524"/>
      <c r="AP34" s="268">
        <f>SUM(F34:AO34)</f>
        <v>600053.03999999992</v>
      </c>
      <c r="AQ34" s="252">
        <f>AP34-E34</f>
        <v>0</v>
      </c>
    </row>
    <row r="35" spans="1:43" x14ac:dyDescent="0.2">
      <c r="A35" s="500"/>
      <c r="B35" s="503"/>
      <c r="C35" s="504"/>
      <c r="D35" s="506"/>
      <c r="E35" s="508"/>
      <c r="F35" s="255"/>
      <c r="G35" s="253"/>
      <c r="H35" s="254"/>
      <c r="I35" s="255"/>
      <c r="J35" s="253"/>
      <c r="K35" s="254"/>
      <c r="L35" s="255"/>
      <c r="M35" s="253"/>
      <c r="N35" s="254"/>
      <c r="O35" s="253"/>
      <c r="P35" s="253"/>
      <c r="Q35" s="254"/>
      <c r="R35" s="255"/>
      <c r="S35" s="253"/>
      <c r="T35" s="254"/>
      <c r="U35" s="255"/>
      <c r="V35" s="253"/>
      <c r="W35" s="254"/>
      <c r="X35" s="255"/>
      <c r="Y35" s="253"/>
      <c r="Z35" s="254"/>
      <c r="AA35" s="255"/>
      <c r="AB35" s="253"/>
      <c r="AC35" s="254"/>
      <c r="AD35" s="255"/>
      <c r="AE35" s="253"/>
      <c r="AF35" s="254"/>
      <c r="AG35" s="255"/>
      <c r="AH35" s="253"/>
      <c r="AI35" s="254"/>
      <c r="AJ35" s="255"/>
      <c r="AK35" s="253"/>
      <c r="AL35" s="254"/>
      <c r="AM35" s="255"/>
      <c r="AN35" s="253"/>
      <c r="AO35" s="254"/>
    </row>
    <row r="36" spans="1:43" x14ac:dyDescent="0.2">
      <c r="A36" s="500"/>
      <c r="B36" s="503"/>
      <c r="C36" s="504"/>
      <c r="D36" s="506"/>
      <c r="E36" s="509"/>
      <c r="F36" s="537">
        <f>1/12</f>
        <v>8.3333333333333329E-2</v>
      </c>
      <c r="G36" s="538"/>
      <c r="H36" s="539"/>
      <c r="I36" s="537">
        <f t="shared" ref="I36" si="70">1/12</f>
        <v>8.3333333333333329E-2</v>
      </c>
      <c r="J36" s="538"/>
      <c r="K36" s="539"/>
      <c r="L36" s="537">
        <f t="shared" ref="L36" si="71">1/12</f>
        <v>8.3333333333333329E-2</v>
      </c>
      <c r="M36" s="538"/>
      <c r="N36" s="539"/>
      <c r="O36" s="537">
        <f t="shared" ref="O36" si="72">1/12</f>
        <v>8.3333333333333329E-2</v>
      </c>
      <c r="P36" s="538"/>
      <c r="Q36" s="539"/>
      <c r="R36" s="537">
        <f t="shared" ref="R36" si="73">1/12</f>
        <v>8.3333333333333329E-2</v>
      </c>
      <c r="S36" s="538"/>
      <c r="T36" s="539"/>
      <c r="U36" s="537">
        <f t="shared" ref="U36" si="74">1/12</f>
        <v>8.3333333333333329E-2</v>
      </c>
      <c r="V36" s="538"/>
      <c r="W36" s="539"/>
      <c r="X36" s="537">
        <f t="shared" ref="X36" si="75">1/12</f>
        <v>8.3333333333333329E-2</v>
      </c>
      <c r="Y36" s="538"/>
      <c r="Z36" s="539"/>
      <c r="AA36" s="537">
        <f t="shared" ref="AA36" si="76">1/12</f>
        <v>8.3333333333333329E-2</v>
      </c>
      <c r="AB36" s="538"/>
      <c r="AC36" s="539"/>
      <c r="AD36" s="537">
        <f t="shared" ref="AD36" si="77">1/12</f>
        <v>8.3333333333333329E-2</v>
      </c>
      <c r="AE36" s="538"/>
      <c r="AF36" s="539"/>
      <c r="AG36" s="537">
        <f t="shared" ref="AG36" si="78">1/12</f>
        <v>8.3333333333333329E-2</v>
      </c>
      <c r="AH36" s="538"/>
      <c r="AI36" s="539"/>
      <c r="AJ36" s="537">
        <f t="shared" ref="AJ36" si="79">1/12</f>
        <v>8.3333333333333329E-2</v>
      </c>
      <c r="AK36" s="538"/>
      <c r="AL36" s="539"/>
      <c r="AM36" s="537">
        <f t="shared" ref="AM36" si="80">1/12</f>
        <v>8.3333333333333329E-2</v>
      </c>
      <c r="AN36" s="538"/>
      <c r="AO36" s="539"/>
      <c r="AP36" s="256">
        <f>SUM(F36:AO36)</f>
        <v>1</v>
      </c>
    </row>
    <row r="37" spans="1:43" x14ac:dyDescent="0.2">
      <c r="A37" s="543" t="s">
        <v>363</v>
      </c>
      <c r="B37" s="544"/>
      <c r="C37" s="545"/>
      <c r="D37" s="267">
        <f>SUM(D7:D36)</f>
        <v>1</v>
      </c>
      <c r="E37" s="262">
        <f>SUM(E7:E36)</f>
        <v>22735114.149999999</v>
      </c>
      <c r="F37" s="537">
        <f>F38/$E$37</f>
        <v>0.11133404324693044</v>
      </c>
      <c r="G37" s="538"/>
      <c r="H37" s="539"/>
      <c r="I37" s="537">
        <f>I38/$E$37</f>
        <v>0.11201809523353548</v>
      </c>
      <c r="J37" s="538"/>
      <c r="K37" s="539"/>
      <c r="L37" s="537">
        <f>L38/$E$37</f>
        <v>0.11167606924023296</v>
      </c>
      <c r="M37" s="538"/>
      <c r="N37" s="539"/>
      <c r="O37" s="537">
        <f>O38/$E$37</f>
        <v>0.11179007790466713</v>
      </c>
      <c r="P37" s="538"/>
      <c r="Q37" s="539"/>
      <c r="R37" s="537">
        <f>R38/$E$37</f>
        <v>0.10131033395317263</v>
      </c>
      <c r="S37" s="538"/>
      <c r="T37" s="539"/>
      <c r="U37" s="537">
        <f>U38/$E$37</f>
        <v>8.972459207995663E-2</v>
      </c>
      <c r="V37" s="538"/>
      <c r="W37" s="539"/>
      <c r="X37" s="537">
        <f>X38/$E$37</f>
        <v>8.9382566086654111E-2</v>
      </c>
      <c r="Y37" s="538"/>
      <c r="Z37" s="539"/>
      <c r="AA37" s="537">
        <f>AA38/$E$37</f>
        <v>8.9382566086654111E-2</v>
      </c>
      <c r="AB37" s="538"/>
      <c r="AC37" s="539"/>
      <c r="AD37" s="537">
        <f>AD38/$E$37</f>
        <v>8.9382566086654111E-2</v>
      </c>
      <c r="AE37" s="538"/>
      <c r="AF37" s="539"/>
      <c r="AG37" s="537">
        <f>AG38/$E$37</f>
        <v>8.9382566086654111E-2</v>
      </c>
      <c r="AH37" s="538"/>
      <c r="AI37" s="539"/>
      <c r="AJ37" s="537">
        <f>AJ38/$E$37</f>
        <v>2.3082619974441605E-3</v>
      </c>
      <c r="AK37" s="538"/>
      <c r="AL37" s="539"/>
      <c r="AM37" s="537">
        <f>AM38/$E$37</f>
        <v>2.3082619974441605E-3</v>
      </c>
      <c r="AN37" s="538"/>
      <c r="AO37" s="539"/>
      <c r="AP37" s="256">
        <f>SUM(F37:AO37)</f>
        <v>0.99999999999999989</v>
      </c>
      <c r="AQ37" s="252">
        <f>SUM(AP34+AP31+AP28+AP25+AP22+AP19+AP13+AP10+AP7+AP16)</f>
        <v>22735114.150000002</v>
      </c>
    </row>
    <row r="38" spans="1:43" x14ac:dyDescent="0.2">
      <c r="A38" s="543" t="s">
        <v>364</v>
      </c>
      <c r="B38" s="544"/>
      <c r="C38" s="545"/>
      <c r="D38" s="549" t="s">
        <v>365</v>
      </c>
      <c r="E38" s="550"/>
      <c r="F38" s="540">
        <f>F19+F16+F13+F10+F7+F22+F25+F28+F31+F34</f>
        <v>2531192.182</v>
      </c>
      <c r="G38" s="541"/>
      <c r="H38" s="542"/>
      <c r="I38" s="540">
        <f>I19+I16+I13+I10+I7+I22+I25+I28+I31+I34</f>
        <v>2546744.182</v>
      </c>
      <c r="J38" s="541"/>
      <c r="K38" s="542"/>
      <c r="L38" s="540">
        <f>L19+L16+L13+L10+L7+L22+L25+L28+L31+L34</f>
        <v>2538968.182</v>
      </c>
      <c r="M38" s="541"/>
      <c r="N38" s="542"/>
      <c r="O38" s="540">
        <f>O19+O16+O13+O10+O7+O22+O25+O28+O31+O34</f>
        <v>2541560.182</v>
      </c>
      <c r="P38" s="541"/>
      <c r="Q38" s="542"/>
      <c r="R38" s="540">
        <f>R19+R16+R13+R10+R7+R22+R25+R28+R31+R34</f>
        <v>2303302.0070000002</v>
      </c>
      <c r="S38" s="541"/>
      <c r="T38" s="542"/>
      <c r="U38" s="540">
        <f>U19+U16+U13+U10+U7+U22+U25+U28+U31+U34</f>
        <v>2039898.8429999999</v>
      </c>
      <c r="V38" s="541"/>
      <c r="W38" s="542"/>
      <c r="X38" s="540">
        <f>X19+X16+X13+X10+X7+X22+X25+X28+X31+X34</f>
        <v>2032122.8429999999</v>
      </c>
      <c r="Y38" s="541"/>
      <c r="Z38" s="542"/>
      <c r="AA38" s="540">
        <f>AA19+AA16+AA13+AA10+AA7+AA22+AA25+AA28+AA31+AA34</f>
        <v>2032122.8429999999</v>
      </c>
      <c r="AB38" s="541"/>
      <c r="AC38" s="542"/>
      <c r="AD38" s="540">
        <f>AD19+AD16+AD13+AD10+AD7+AD22+AD25+AD28+AD31+AD34</f>
        <v>2032122.8429999999</v>
      </c>
      <c r="AE38" s="541"/>
      <c r="AF38" s="542"/>
      <c r="AG38" s="540">
        <f>AG19+AG16+AG13+AG10+AG7+AG22+AG25+AG28+AG31+AG34</f>
        <v>2032122.8429999999</v>
      </c>
      <c r="AH38" s="541"/>
      <c r="AI38" s="542"/>
      <c r="AJ38" s="540">
        <f>AJ19+AJ16+AJ13+AJ10+AJ7+AJ22+AJ25+AJ28+AJ31+AJ34</f>
        <v>52478.6</v>
      </c>
      <c r="AK38" s="541"/>
      <c r="AL38" s="542"/>
      <c r="AM38" s="540">
        <f>AM19+AM16+AM13+AM10+AM7+AM22+AM25+AM28+AM31+AM34</f>
        <v>52478.6</v>
      </c>
      <c r="AN38" s="541"/>
      <c r="AO38" s="542"/>
      <c r="AP38" s="268">
        <f>SUM(F38:AO38)</f>
        <v>22735114.149999999</v>
      </c>
    </row>
    <row r="39" spans="1:43" x14ac:dyDescent="0.2">
      <c r="A39" s="546"/>
      <c r="B39" s="547"/>
      <c r="C39" s="548"/>
      <c r="D39" s="551" t="s">
        <v>366</v>
      </c>
      <c r="E39" s="552"/>
      <c r="F39" s="540">
        <f>F38</f>
        <v>2531192.182</v>
      </c>
      <c r="G39" s="541"/>
      <c r="H39" s="542"/>
      <c r="I39" s="540">
        <f>F39+I38</f>
        <v>5077936.3640000001</v>
      </c>
      <c r="J39" s="541"/>
      <c r="K39" s="542"/>
      <c r="L39" s="540">
        <f>I39+L38</f>
        <v>7616904.5460000001</v>
      </c>
      <c r="M39" s="541"/>
      <c r="N39" s="542"/>
      <c r="O39" s="540">
        <f>L39+O38</f>
        <v>10158464.728</v>
      </c>
      <c r="P39" s="541"/>
      <c r="Q39" s="542"/>
      <c r="R39" s="540">
        <f>O39+R38</f>
        <v>12461766.734999999</v>
      </c>
      <c r="S39" s="541"/>
      <c r="T39" s="542"/>
      <c r="U39" s="540">
        <f>R39+U38</f>
        <v>14501665.578</v>
      </c>
      <c r="V39" s="541"/>
      <c r="W39" s="542"/>
      <c r="X39" s="540">
        <f>U39+X38</f>
        <v>16533788.421</v>
      </c>
      <c r="Y39" s="541"/>
      <c r="Z39" s="542"/>
      <c r="AA39" s="540">
        <f>X39+AA38</f>
        <v>18565911.263999999</v>
      </c>
      <c r="AB39" s="541"/>
      <c r="AC39" s="542"/>
      <c r="AD39" s="540">
        <f>AA39+AD38</f>
        <v>20598034.106999997</v>
      </c>
      <c r="AE39" s="541"/>
      <c r="AF39" s="542"/>
      <c r="AG39" s="540">
        <f>AD39+AG38</f>
        <v>22630156.949999996</v>
      </c>
      <c r="AH39" s="541"/>
      <c r="AI39" s="542"/>
      <c r="AJ39" s="540">
        <f>AG39+AJ38</f>
        <v>22682635.549999997</v>
      </c>
      <c r="AK39" s="541"/>
      <c r="AL39" s="542"/>
      <c r="AM39" s="540">
        <f>AJ39+AM38</f>
        <v>22735114.149999999</v>
      </c>
      <c r="AN39" s="541"/>
      <c r="AO39" s="542"/>
      <c r="AQ39" s="252"/>
    </row>
    <row r="41" spans="1:43" x14ac:dyDescent="0.2">
      <c r="E41" s="263">
        <f>SUM(E7:E36)</f>
        <v>22735114.149999999</v>
      </c>
      <c r="L41" s="66" t="s">
        <v>367</v>
      </c>
      <c r="V41" s="264"/>
      <c r="AQ41" s="264"/>
    </row>
  </sheetData>
  <mergeCells count="396">
    <mergeCell ref="AG26:AI26"/>
    <mergeCell ref="AJ26:AL26"/>
    <mergeCell ref="AM26:AO26"/>
    <mergeCell ref="X29:Z29"/>
    <mergeCell ref="AA29:AC29"/>
    <mergeCell ref="AD29:AF29"/>
    <mergeCell ref="AG29:AI29"/>
    <mergeCell ref="AJ29:AL29"/>
    <mergeCell ref="AM29:AO29"/>
    <mergeCell ref="X28:Z28"/>
    <mergeCell ref="AA28:AC28"/>
    <mergeCell ref="AD28:AF28"/>
    <mergeCell ref="AG28:AI28"/>
    <mergeCell ref="AJ28:AL28"/>
    <mergeCell ref="AM28:AO28"/>
    <mergeCell ref="X27:Z27"/>
    <mergeCell ref="AA27:AC27"/>
    <mergeCell ref="AD27:AF27"/>
    <mergeCell ref="AG27:AI27"/>
    <mergeCell ref="AJ27:AL27"/>
    <mergeCell ref="AM27:AO27"/>
    <mergeCell ref="X26:Z26"/>
    <mergeCell ref="AA26:AC26"/>
    <mergeCell ref="AD26:AF26"/>
    <mergeCell ref="X37:Z37"/>
    <mergeCell ref="AA37:AC37"/>
    <mergeCell ref="AD37:AF37"/>
    <mergeCell ref="AG37:AI37"/>
    <mergeCell ref="AJ37:AL37"/>
    <mergeCell ref="AM37:AO37"/>
    <mergeCell ref="X36:Z36"/>
    <mergeCell ref="AA36:AC36"/>
    <mergeCell ref="AD36:AF36"/>
    <mergeCell ref="AG36:AI36"/>
    <mergeCell ref="AJ36:AL36"/>
    <mergeCell ref="AM36:AO36"/>
    <mergeCell ref="X39:Z39"/>
    <mergeCell ref="AA39:AC39"/>
    <mergeCell ref="AD39:AF39"/>
    <mergeCell ref="AG39:AI39"/>
    <mergeCell ref="AJ39:AL39"/>
    <mergeCell ref="AM39:AO39"/>
    <mergeCell ref="X38:Z38"/>
    <mergeCell ref="AA38:AC38"/>
    <mergeCell ref="AD38:AF38"/>
    <mergeCell ref="AG38:AI38"/>
    <mergeCell ref="AJ38:AL38"/>
    <mergeCell ref="AM38:AO38"/>
    <mergeCell ref="X34:Z34"/>
    <mergeCell ref="AA34:AC34"/>
    <mergeCell ref="AD34:AF34"/>
    <mergeCell ref="AG34:AI34"/>
    <mergeCell ref="AJ34:AL34"/>
    <mergeCell ref="AM34:AO34"/>
    <mergeCell ref="X33:Z33"/>
    <mergeCell ref="AA33:AC33"/>
    <mergeCell ref="AD33:AF33"/>
    <mergeCell ref="AG33:AI33"/>
    <mergeCell ref="AJ33:AL33"/>
    <mergeCell ref="AM33:AO33"/>
    <mergeCell ref="X31:Z31"/>
    <mergeCell ref="AA31:AC31"/>
    <mergeCell ref="AD31:AF31"/>
    <mergeCell ref="AG31:AI31"/>
    <mergeCell ref="AJ31:AL31"/>
    <mergeCell ref="AM31:AO31"/>
    <mergeCell ref="X30:Z30"/>
    <mergeCell ref="AA30:AC30"/>
    <mergeCell ref="AD30:AF30"/>
    <mergeCell ref="AG30:AI30"/>
    <mergeCell ref="AJ30:AL30"/>
    <mergeCell ref="AM30:AO30"/>
    <mergeCell ref="AG25:AI25"/>
    <mergeCell ref="AJ25:AL25"/>
    <mergeCell ref="AM25:AO25"/>
    <mergeCell ref="X24:Z24"/>
    <mergeCell ref="AA24:AC24"/>
    <mergeCell ref="AD24:AF24"/>
    <mergeCell ref="AG24:AI24"/>
    <mergeCell ref="AJ24:AL24"/>
    <mergeCell ref="AM24:AO24"/>
    <mergeCell ref="X25:Z25"/>
    <mergeCell ref="AA25:AC25"/>
    <mergeCell ref="AD25:AF25"/>
    <mergeCell ref="AG22:AI22"/>
    <mergeCell ref="AJ22:AL22"/>
    <mergeCell ref="AM22:AO22"/>
    <mergeCell ref="X21:Z21"/>
    <mergeCell ref="AA21:AC21"/>
    <mergeCell ref="AD21:AF21"/>
    <mergeCell ref="AG21:AI21"/>
    <mergeCell ref="AJ21:AL21"/>
    <mergeCell ref="AM21:AO21"/>
    <mergeCell ref="X22:Z22"/>
    <mergeCell ref="AA22:AC22"/>
    <mergeCell ref="AD22:AF22"/>
    <mergeCell ref="AG19:AI19"/>
    <mergeCell ref="AJ19:AL19"/>
    <mergeCell ref="AM19:AO19"/>
    <mergeCell ref="X18:Z18"/>
    <mergeCell ref="AA18:AC18"/>
    <mergeCell ref="AD18:AF18"/>
    <mergeCell ref="AG18:AI18"/>
    <mergeCell ref="AJ18:AL18"/>
    <mergeCell ref="AM18:AO18"/>
    <mergeCell ref="X19:Z19"/>
    <mergeCell ref="AA19:AC19"/>
    <mergeCell ref="AD19:AF19"/>
    <mergeCell ref="AA17:AC17"/>
    <mergeCell ref="AD17:AF17"/>
    <mergeCell ref="AG17:AI17"/>
    <mergeCell ref="AJ17:AL17"/>
    <mergeCell ref="AM17:AO17"/>
    <mergeCell ref="X16:Z16"/>
    <mergeCell ref="AA16:AC16"/>
    <mergeCell ref="AD16:AF16"/>
    <mergeCell ref="AG16:AI16"/>
    <mergeCell ref="AJ16:AL16"/>
    <mergeCell ref="AM16:AO16"/>
    <mergeCell ref="X17:Z17"/>
    <mergeCell ref="X15:Z15"/>
    <mergeCell ref="AA15:AC15"/>
    <mergeCell ref="AD15:AF15"/>
    <mergeCell ref="AG15:AI15"/>
    <mergeCell ref="AJ15:AL15"/>
    <mergeCell ref="AM15:AO15"/>
    <mergeCell ref="X14:Z14"/>
    <mergeCell ref="AA14:AC14"/>
    <mergeCell ref="AD14:AF14"/>
    <mergeCell ref="AG14:AI14"/>
    <mergeCell ref="AJ14:AL14"/>
    <mergeCell ref="AM14:AO14"/>
    <mergeCell ref="X13:Z13"/>
    <mergeCell ref="AA13:AC13"/>
    <mergeCell ref="AD13:AF13"/>
    <mergeCell ref="AG13:AI13"/>
    <mergeCell ref="AJ13:AL13"/>
    <mergeCell ref="AM13:AO13"/>
    <mergeCell ref="X12:Z12"/>
    <mergeCell ref="AA12:AC12"/>
    <mergeCell ref="AD12:AF12"/>
    <mergeCell ref="AG12:AI12"/>
    <mergeCell ref="AJ12:AL12"/>
    <mergeCell ref="AM12:AO12"/>
    <mergeCell ref="X11:Z11"/>
    <mergeCell ref="AA11:AC11"/>
    <mergeCell ref="AD11:AF11"/>
    <mergeCell ref="AG11:AI11"/>
    <mergeCell ref="AJ11:AL11"/>
    <mergeCell ref="AM11:AO11"/>
    <mergeCell ref="X10:Z10"/>
    <mergeCell ref="AA10:AC10"/>
    <mergeCell ref="AD10:AF10"/>
    <mergeCell ref="AG10:AI10"/>
    <mergeCell ref="AJ10:AL10"/>
    <mergeCell ref="AM10:AO10"/>
    <mergeCell ref="X9:Z9"/>
    <mergeCell ref="AA9:AC9"/>
    <mergeCell ref="AD9:AF9"/>
    <mergeCell ref="AG9:AI9"/>
    <mergeCell ref="AJ9:AL9"/>
    <mergeCell ref="AM9:AO9"/>
    <mergeCell ref="X8:Z8"/>
    <mergeCell ref="AA8:AC8"/>
    <mergeCell ref="AD8:AF8"/>
    <mergeCell ref="AG8:AI8"/>
    <mergeCell ref="AJ8:AL8"/>
    <mergeCell ref="AM8:AO8"/>
    <mergeCell ref="AG6:AI6"/>
    <mergeCell ref="AJ6:AL6"/>
    <mergeCell ref="AM6:AO6"/>
    <mergeCell ref="AG7:AI7"/>
    <mergeCell ref="AJ7:AL7"/>
    <mergeCell ref="AM7:AO7"/>
    <mergeCell ref="X6:Z6"/>
    <mergeCell ref="AA6:AC6"/>
    <mergeCell ref="AD6:AF6"/>
    <mergeCell ref="X7:Z7"/>
    <mergeCell ref="AA7:AC7"/>
    <mergeCell ref="AD7:AF7"/>
    <mergeCell ref="F39:H39"/>
    <mergeCell ref="I39:K39"/>
    <mergeCell ref="L39:N39"/>
    <mergeCell ref="O39:Q39"/>
    <mergeCell ref="R39:T39"/>
    <mergeCell ref="U39:W39"/>
    <mergeCell ref="U37:W37"/>
    <mergeCell ref="A38:C39"/>
    <mergeCell ref="D38:E38"/>
    <mergeCell ref="F38:H38"/>
    <mergeCell ref="I38:K38"/>
    <mergeCell ref="L38:N38"/>
    <mergeCell ref="O38:Q38"/>
    <mergeCell ref="R38:T38"/>
    <mergeCell ref="U38:W38"/>
    <mergeCell ref="D39:E39"/>
    <mergeCell ref="A37:C37"/>
    <mergeCell ref="F37:H37"/>
    <mergeCell ref="I37:K37"/>
    <mergeCell ref="L37:N37"/>
    <mergeCell ref="O37:Q37"/>
    <mergeCell ref="R37:T37"/>
    <mergeCell ref="L34:N34"/>
    <mergeCell ref="O34:Q34"/>
    <mergeCell ref="R34:T34"/>
    <mergeCell ref="U34:W34"/>
    <mergeCell ref="F36:H36"/>
    <mergeCell ref="I36:K36"/>
    <mergeCell ref="L36:N36"/>
    <mergeCell ref="O36:Q36"/>
    <mergeCell ref="R36:T36"/>
    <mergeCell ref="U36:W36"/>
    <mergeCell ref="A31:A33"/>
    <mergeCell ref="B31:C33"/>
    <mergeCell ref="D31:D33"/>
    <mergeCell ref="E31:E33"/>
    <mergeCell ref="F31:H31"/>
    <mergeCell ref="I31:K31"/>
    <mergeCell ref="A34:A36"/>
    <mergeCell ref="B34:C36"/>
    <mergeCell ref="D34:D36"/>
    <mergeCell ref="E34:E36"/>
    <mergeCell ref="F34:H34"/>
    <mergeCell ref="I34:K34"/>
    <mergeCell ref="U28:W28"/>
    <mergeCell ref="F30:H30"/>
    <mergeCell ref="I30:K30"/>
    <mergeCell ref="L30:N30"/>
    <mergeCell ref="O30:Q30"/>
    <mergeCell ref="R30:T30"/>
    <mergeCell ref="U30:W30"/>
    <mergeCell ref="U31:W31"/>
    <mergeCell ref="F33:H33"/>
    <mergeCell ref="I33:K33"/>
    <mergeCell ref="L33:N33"/>
    <mergeCell ref="O33:Q33"/>
    <mergeCell ref="R33:T33"/>
    <mergeCell ref="U33:W33"/>
    <mergeCell ref="L31:N31"/>
    <mergeCell ref="O31:Q31"/>
    <mergeCell ref="R31:T31"/>
    <mergeCell ref="A28:A30"/>
    <mergeCell ref="B28:C30"/>
    <mergeCell ref="D28:D30"/>
    <mergeCell ref="E28:E30"/>
    <mergeCell ref="F28:H28"/>
    <mergeCell ref="I28:K28"/>
    <mergeCell ref="L25:N25"/>
    <mergeCell ref="O25:Q25"/>
    <mergeCell ref="R25:T25"/>
    <mergeCell ref="L28:N28"/>
    <mergeCell ref="O28:Q28"/>
    <mergeCell ref="R28:T28"/>
    <mergeCell ref="U25:W25"/>
    <mergeCell ref="F27:H27"/>
    <mergeCell ref="I27:K27"/>
    <mergeCell ref="L27:N27"/>
    <mergeCell ref="O27:Q27"/>
    <mergeCell ref="R27:T27"/>
    <mergeCell ref="U27:W27"/>
    <mergeCell ref="A25:A27"/>
    <mergeCell ref="B25:C27"/>
    <mergeCell ref="D25:D27"/>
    <mergeCell ref="E25:E27"/>
    <mergeCell ref="F25:H25"/>
    <mergeCell ref="I25:K25"/>
    <mergeCell ref="U26:W26"/>
    <mergeCell ref="A22:A24"/>
    <mergeCell ref="B22:C24"/>
    <mergeCell ref="E22:E24"/>
    <mergeCell ref="F22:H22"/>
    <mergeCell ref="I22:K22"/>
    <mergeCell ref="L22:N22"/>
    <mergeCell ref="O22:Q22"/>
    <mergeCell ref="R22:T22"/>
    <mergeCell ref="U22:W22"/>
    <mergeCell ref="D22:D24"/>
    <mergeCell ref="U19:W19"/>
    <mergeCell ref="F20:H20"/>
    <mergeCell ref="F21:H21"/>
    <mergeCell ref="I21:K21"/>
    <mergeCell ref="L21:N21"/>
    <mergeCell ref="O21:Q21"/>
    <mergeCell ref="R21:T21"/>
    <mergeCell ref="F24:H24"/>
    <mergeCell ref="I24:K24"/>
    <mergeCell ref="L24:N24"/>
    <mergeCell ref="O24:Q24"/>
    <mergeCell ref="R24:T24"/>
    <mergeCell ref="U24:W24"/>
    <mergeCell ref="U21:W21"/>
    <mergeCell ref="A19:A21"/>
    <mergeCell ref="B19:C21"/>
    <mergeCell ref="D19:D21"/>
    <mergeCell ref="E19:E21"/>
    <mergeCell ref="F19:H19"/>
    <mergeCell ref="I19:K19"/>
    <mergeCell ref="L19:N19"/>
    <mergeCell ref="O19:Q19"/>
    <mergeCell ref="R19:T19"/>
    <mergeCell ref="U16:W16"/>
    <mergeCell ref="F17:H17"/>
    <mergeCell ref="U17:W17"/>
    <mergeCell ref="A16:A18"/>
    <mergeCell ref="B16:C18"/>
    <mergeCell ref="D16:D18"/>
    <mergeCell ref="E16:E18"/>
    <mergeCell ref="F16:H16"/>
    <mergeCell ref="I16:K16"/>
    <mergeCell ref="F18:H18"/>
    <mergeCell ref="I18:K18"/>
    <mergeCell ref="L18:N18"/>
    <mergeCell ref="O18:Q18"/>
    <mergeCell ref="R18:T18"/>
    <mergeCell ref="U18:W18"/>
    <mergeCell ref="L16:N16"/>
    <mergeCell ref="O16:Q16"/>
    <mergeCell ref="R16:T16"/>
    <mergeCell ref="U15:W15"/>
    <mergeCell ref="L13:N13"/>
    <mergeCell ref="O13:Q13"/>
    <mergeCell ref="R13:T13"/>
    <mergeCell ref="U13:W13"/>
    <mergeCell ref="F14:H14"/>
    <mergeCell ref="U14:W14"/>
    <mergeCell ref="L14:N14"/>
    <mergeCell ref="O14:Q14"/>
    <mergeCell ref="R14:T14"/>
    <mergeCell ref="I14:K14"/>
    <mergeCell ref="O15:Q15"/>
    <mergeCell ref="R15:T15"/>
    <mergeCell ref="A13:A15"/>
    <mergeCell ref="B13:C15"/>
    <mergeCell ref="D13:D15"/>
    <mergeCell ref="E13:E15"/>
    <mergeCell ref="F13:H13"/>
    <mergeCell ref="I13:K13"/>
    <mergeCell ref="F15:H15"/>
    <mergeCell ref="I15:K15"/>
    <mergeCell ref="L15:N15"/>
    <mergeCell ref="U10:W10"/>
    <mergeCell ref="F11:H11"/>
    <mergeCell ref="U11:W11"/>
    <mergeCell ref="A10:A12"/>
    <mergeCell ref="B10:C12"/>
    <mergeCell ref="D10:D12"/>
    <mergeCell ref="E10:E12"/>
    <mergeCell ref="F10:H10"/>
    <mergeCell ref="I10:K10"/>
    <mergeCell ref="F12:H12"/>
    <mergeCell ref="I12:K12"/>
    <mergeCell ref="L12:N12"/>
    <mergeCell ref="O12:Q12"/>
    <mergeCell ref="R12:T12"/>
    <mergeCell ref="U12:W12"/>
    <mergeCell ref="I11:K11"/>
    <mergeCell ref="L11:N11"/>
    <mergeCell ref="O11:Q11"/>
    <mergeCell ref="R11:T11"/>
    <mergeCell ref="L10:N10"/>
    <mergeCell ref="O10:Q10"/>
    <mergeCell ref="R10:T10"/>
    <mergeCell ref="U7:W7"/>
    <mergeCell ref="F8:H8"/>
    <mergeCell ref="U8:W8"/>
    <mergeCell ref="F9:H9"/>
    <mergeCell ref="I9:K9"/>
    <mergeCell ref="L9:N9"/>
    <mergeCell ref="O9:Q9"/>
    <mergeCell ref="R9:T9"/>
    <mergeCell ref="U9:W9"/>
    <mergeCell ref="I8:K8"/>
    <mergeCell ref="L8:N8"/>
    <mergeCell ref="O8:Q8"/>
    <mergeCell ref="R8:T8"/>
    <mergeCell ref="A7:A9"/>
    <mergeCell ref="B7:C9"/>
    <mergeCell ref="D7:D9"/>
    <mergeCell ref="E7:E9"/>
    <mergeCell ref="F7:H7"/>
    <mergeCell ref="I7:K7"/>
    <mergeCell ref="L7:N7"/>
    <mergeCell ref="O7:Q7"/>
    <mergeCell ref="R7:T7"/>
    <mergeCell ref="A1:E3"/>
    <mergeCell ref="F1:W3"/>
    <mergeCell ref="A4:W4"/>
    <mergeCell ref="A5:E5"/>
    <mergeCell ref="F5:W5"/>
    <mergeCell ref="B6:C6"/>
    <mergeCell ref="F6:H6"/>
    <mergeCell ref="I6:K6"/>
    <mergeCell ref="L6:N6"/>
    <mergeCell ref="O6:Q6"/>
    <mergeCell ref="R6:T6"/>
    <mergeCell ref="U6:W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3"/>
  <sheetViews>
    <sheetView view="pageBreakPreview" topLeftCell="A13" zoomScaleNormal="100" zoomScaleSheetLayoutView="100" workbookViewId="0">
      <selection activeCell="Y28" sqref="Y28"/>
    </sheetView>
  </sheetViews>
  <sheetFormatPr defaultRowHeight="12.75" x14ac:dyDescent="0.2"/>
  <cols>
    <col min="1" max="11" width="4.140625" style="28" customWidth="1"/>
    <col min="12" max="12" width="6.85546875" style="28" customWidth="1"/>
    <col min="13" max="20" width="4.140625" style="28" customWidth="1"/>
    <col min="21" max="21" width="12.7109375" style="28" customWidth="1"/>
    <col min="22" max="256" width="9.140625" style="28"/>
    <col min="257" max="267" width="4.140625" style="28" customWidth="1"/>
    <col min="268" max="268" width="6.85546875" style="28" customWidth="1"/>
    <col min="269" max="276" width="4.140625" style="28" customWidth="1"/>
    <col min="277" max="277" width="12.7109375" style="28" customWidth="1"/>
    <col min="278" max="512" width="9.140625" style="28"/>
    <col min="513" max="523" width="4.140625" style="28" customWidth="1"/>
    <col min="524" max="524" width="6.85546875" style="28" customWidth="1"/>
    <col min="525" max="532" width="4.140625" style="28" customWidth="1"/>
    <col min="533" max="533" width="12.7109375" style="28" customWidth="1"/>
    <col min="534" max="768" width="9.140625" style="28"/>
    <col min="769" max="779" width="4.140625" style="28" customWidth="1"/>
    <col min="780" max="780" width="6.85546875" style="28" customWidth="1"/>
    <col min="781" max="788" width="4.140625" style="28" customWidth="1"/>
    <col min="789" max="789" width="12.7109375" style="28" customWidth="1"/>
    <col min="790" max="1024" width="9.140625" style="28"/>
    <col min="1025" max="1035" width="4.140625" style="28" customWidth="1"/>
    <col min="1036" max="1036" width="6.85546875" style="28" customWidth="1"/>
    <col min="1037" max="1044" width="4.140625" style="28" customWidth="1"/>
    <col min="1045" max="1045" width="12.7109375" style="28" customWidth="1"/>
    <col min="1046" max="1280" width="9.140625" style="28"/>
    <col min="1281" max="1291" width="4.140625" style="28" customWidth="1"/>
    <col min="1292" max="1292" width="6.85546875" style="28" customWidth="1"/>
    <col min="1293" max="1300" width="4.140625" style="28" customWidth="1"/>
    <col min="1301" max="1301" width="12.7109375" style="28" customWidth="1"/>
    <col min="1302" max="1536" width="9.140625" style="28"/>
    <col min="1537" max="1547" width="4.140625" style="28" customWidth="1"/>
    <col min="1548" max="1548" width="6.85546875" style="28" customWidth="1"/>
    <col min="1549" max="1556" width="4.140625" style="28" customWidth="1"/>
    <col min="1557" max="1557" width="12.7109375" style="28" customWidth="1"/>
    <col min="1558" max="1792" width="9.140625" style="28"/>
    <col min="1793" max="1803" width="4.140625" style="28" customWidth="1"/>
    <col min="1804" max="1804" width="6.85546875" style="28" customWidth="1"/>
    <col min="1805" max="1812" width="4.140625" style="28" customWidth="1"/>
    <col min="1813" max="1813" width="12.7109375" style="28" customWidth="1"/>
    <col min="1814" max="2048" width="9.140625" style="28"/>
    <col min="2049" max="2059" width="4.140625" style="28" customWidth="1"/>
    <col min="2060" max="2060" width="6.85546875" style="28" customWidth="1"/>
    <col min="2061" max="2068" width="4.140625" style="28" customWidth="1"/>
    <col min="2069" max="2069" width="12.7109375" style="28" customWidth="1"/>
    <col min="2070" max="2304" width="9.140625" style="28"/>
    <col min="2305" max="2315" width="4.140625" style="28" customWidth="1"/>
    <col min="2316" max="2316" width="6.85546875" style="28" customWidth="1"/>
    <col min="2317" max="2324" width="4.140625" style="28" customWidth="1"/>
    <col min="2325" max="2325" width="12.7109375" style="28" customWidth="1"/>
    <col min="2326" max="2560" width="9.140625" style="28"/>
    <col min="2561" max="2571" width="4.140625" style="28" customWidth="1"/>
    <col min="2572" max="2572" width="6.85546875" style="28" customWidth="1"/>
    <col min="2573" max="2580" width="4.140625" style="28" customWidth="1"/>
    <col min="2581" max="2581" width="12.7109375" style="28" customWidth="1"/>
    <col min="2582" max="2816" width="9.140625" style="28"/>
    <col min="2817" max="2827" width="4.140625" style="28" customWidth="1"/>
    <col min="2828" max="2828" width="6.85546875" style="28" customWidth="1"/>
    <col min="2829" max="2836" width="4.140625" style="28" customWidth="1"/>
    <col min="2837" max="2837" width="12.7109375" style="28" customWidth="1"/>
    <col min="2838" max="3072" width="9.140625" style="28"/>
    <col min="3073" max="3083" width="4.140625" style="28" customWidth="1"/>
    <col min="3084" max="3084" width="6.85546875" style="28" customWidth="1"/>
    <col min="3085" max="3092" width="4.140625" style="28" customWidth="1"/>
    <col min="3093" max="3093" width="12.7109375" style="28" customWidth="1"/>
    <col min="3094" max="3328" width="9.140625" style="28"/>
    <col min="3329" max="3339" width="4.140625" style="28" customWidth="1"/>
    <col min="3340" max="3340" width="6.85546875" style="28" customWidth="1"/>
    <col min="3341" max="3348" width="4.140625" style="28" customWidth="1"/>
    <col min="3349" max="3349" width="12.7109375" style="28" customWidth="1"/>
    <col min="3350" max="3584" width="9.140625" style="28"/>
    <col min="3585" max="3595" width="4.140625" style="28" customWidth="1"/>
    <col min="3596" max="3596" width="6.85546875" style="28" customWidth="1"/>
    <col min="3597" max="3604" width="4.140625" style="28" customWidth="1"/>
    <col min="3605" max="3605" width="12.7109375" style="28" customWidth="1"/>
    <col min="3606" max="3840" width="9.140625" style="28"/>
    <col min="3841" max="3851" width="4.140625" style="28" customWidth="1"/>
    <col min="3852" max="3852" width="6.85546875" style="28" customWidth="1"/>
    <col min="3853" max="3860" width="4.140625" style="28" customWidth="1"/>
    <col min="3861" max="3861" width="12.7109375" style="28" customWidth="1"/>
    <col min="3862" max="4096" width="9.140625" style="28"/>
    <col min="4097" max="4107" width="4.140625" style="28" customWidth="1"/>
    <col min="4108" max="4108" width="6.85546875" style="28" customWidth="1"/>
    <col min="4109" max="4116" width="4.140625" style="28" customWidth="1"/>
    <col min="4117" max="4117" width="12.7109375" style="28" customWidth="1"/>
    <col min="4118" max="4352" width="9.140625" style="28"/>
    <col min="4353" max="4363" width="4.140625" style="28" customWidth="1"/>
    <col min="4364" max="4364" width="6.85546875" style="28" customWidth="1"/>
    <col min="4365" max="4372" width="4.140625" style="28" customWidth="1"/>
    <col min="4373" max="4373" width="12.7109375" style="28" customWidth="1"/>
    <col min="4374" max="4608" width="9.140625" style="28"/>
    <col min="4609" max="4619" width="4.140625" style="28" customWidth="1"/>
    <col min="4620" max="4620" width="6.85546875" style="28" customWidth="1"/>
    <col min="4621" max="4628" width="4.140625" style="28" customWidth="1"/>
    <col min="4629" max="4629" width="12.7109375" style="28" customWidth="1"/>
    <col min="4630" max="4864" width="9.140625" style="28"/>
    <col min="4865" max="4875" width="4.140625" style="28" customWidth="1"/>
    <col min="4876" max="4876" width="6.85546875" style="28" customWidth="1"/>
    <col min="4877" max="4884" width="4.140625" style="28" customWidth="1"/>
    <col min="4885" max="4885" width="12.7109375" style="28" customWidth="1"/>
    <col min="4886" max="5120" width="9.140625" style="28"/>
    <col min="5121" max="5131" width="4.140625" style="28" customWidth="1"/>
    <col min="5132" max="5132" width="6.85546875" style="28" customWidth="1"/>
    <col min="5133" max="5140" width="4.140625" style="28" customWidth="1"/>
    <col min="5141" max="5141" width="12.7109375" style="28" customWidth="1"/>
    <col min="5142" max="5376" width="9.140625" style="28"/>
    <col min="5377" max="5387" width="4.140625" style="28" customWidth="1"/>
    <col min="5388" max="5388" width="6.85546875" style="28" customWidth="1"/>
    <col min="5389" max="5396" width="4.140625" style="28" customWidth="1"/>
    <col min="5397" max="5397" width="12.7109375" style="28" customWidth="1"/>
    <col min="5398" max="5632" width="9.140625" style="28"/>
    <col min="5633" max="5643" width="4.140625" style="28" customWidth="1"/>
    <col min="5644" max="5644" width="6.85546875" style="28" customWidth="1"/>
    <col min="5645" max="5652" width="4.140625" style="28" customWidth="1"/>
    <col min="5653" max="5653" width="12.7109375" style="28" customWidth="1"/>
    <col min="5654" max="5888" width="9.140625" style="28"/>
    <col min="5889" max="5899" width="4.140625" style="28" customWidth="1"/>
    <col min="5900" max="5900" width="6.85546875" style="28" customWidth="1"/>
    <col min="5901" max="5908" width="4.140625" style="28" customWidth="1"/>
    <col min="5909" max="5909" width="12.7109375" style="28" customWidth="1"/>
    <col min="5910" max="6144" width="9.140625" style="28"/>
    <col min="6145" max="6155" width="4.140625" style="28" customWidth="1"/>
    <col min="6156" max="6156" width="6.85546875" style="28" customWidth="1"/>
    <col min="6157" max="6164" width="4.140625" style="28" customWidth="1"/>
    <col min="6165" max="6165" width="12.7109375" style="28" customWidth="1"/>
    <col min="6166" max="6400" width="9.140625" style="28"/>
    <col min="6401" max="6411" width="4.140625" style="28" customWidth="1"/>
    <col min="6412" max="6412" width="6.85546875" style="28" customWidth="1"/>
    <col min="6413" max="6420" width="4.140625" style="28" customWidth="1"/>
    <col min="6421" max="6421" width="12.7109375" style="28" customWidth="1"/>
    <col min="6422" max="6656" width="9.140625" style="28"/>
    <col min="6657" max="6667" width="4.140625" style="28" customWidth="1"/>
    <col min="6668" max="6668" width="6.85546875" style="28" customWidth="1"/>
    <col min="6669" max="6676" width="4.140625" style="28" customWidth="1"/>
    <col min="6677" max="6677" width="12.7109375" style="28" customWidth="1"/>
    <col min="6678" max="6912" width="9.140625" style="28"/>
    <col min="6913" max="6923" width="4.140625" style="28" customWidth="1"/>
    <col min="6924" max="6924" width="6.85546875" style="28" customWidth="1"/>
    <col min="6925" max="6932" width="4.140625" style="28" customWidth="1"/>
    <col min="6933" max="6933" width="12.7109375" style="28" customWidth="1"/>
    <col min="6934" max="7168" width="9.140625" style="28"/>
    <col min="7169" max="7179" width="4.140625" style="28" customWidth="1"/>
    <col min="7180" max="7180" width="6.85546875" style="28" customWidth="1"/>
    <col min="7181" max="7188" width="4.140625" style="28" customWidth="1"/>
    <col min="7189" max="7189" width="12.7109375" style="28" customWidth="1"/>
    <col min="7190" max="7424" width="9.140625" style="28"/>
    <col min="7425" max="7435" width="4.140625" style="28" customWidth="1"/>
    <col min="7436" max="7436" width="6.85546875" style="28" customWidth="1"/>
    <col min="7437" max="7444" width="4.140625" style="28" customWidth="1"/>
    <col min="7445" max="7445" width="12.7109375" style="28" customWidth="1"/>
    <col min="7446" max="7680" width="9.140625" style="28"/>
    <col min="7681" max="7691" width="4.140625" style="28" customWidth="1"/>
    <col min="7692" max="7692" width="6.85546875" style="28" customWidth="1"/>
    <col min="7693" max="7700" width="4.140625" style="28" customWidth="1"/>
    <col min="7701" max="7701" width="12.7109375" style="28" customWidth="1"/>
    <col min="7702" max="7936" width="9.140625" style="28"/>
    <col min="7937" max="7947" width="4.140625" style="28" customWidth="1"/>
    <col min="7948" max="7948" width="6.85546875" style="28" customWidth="1"/>
    <col min="7949" max="7956" width="4.140625" style="28" customWidth="1"/>
    <col min="7957" max="7957" width="12.7109375" style="28" customWidth="1"/>
    <col min="7958" max="8192" width="9.140625" style="28"/>
    <col min="8193" max="8203" width="4.140625" style="28" customWidth="1"/>
    <col min="8204" max="8204" width="6.85546875" style="28" customWidth="1"/>
    <col min="8205" max="8212" width="4.140625" style="28" customWidth="1"/>
    <col min="8213" max="8213" width="12.7109375" style="28" customWidth="1"/>
    <col min="8214" max="8448" width="9.140625" style="28"/>
    <col min="8449" max="8459" width="4.140625" style="28" customWidth="1"/>
    <col min="8460" max="8460" width="6.85546875" style="28" customWidth="1"/>
    <col min="8461" max="8468" width="4.140625" style="28" customWidth="1"/>
    <col min="8469" max="8469" width="12.7109375" style="28" customWidth="1"/>
    <col min="8470" max="8704" width="9.140625" style="28"/>
    <col min="8705" max="8715" width="4.140625" style="28" customWidth="1"/>
    <col min="8716" max="8716" width="6.85546875" style="28" customWidth="1"/>
    <col min="8717" max="8724" width="4.140625" style="28" customWidth="1"/>
    <col min="8725" max="8725" width="12.7109375" style="28" customWidth="1"/>
    <col min="8726" max="8960" width="9.140625" style="28"/>
    <col min="8961" max="8971" width="4.140625" style="28" customWidth="1"/>
    <col min="8972" max="8972" width="6.85546875" style="28" customWidth="1"/>
    <col min="8973" max="8980" width="4.140625" style="28" customWidth="1"/>
    <col min="8981" max="8981" width="12.7109375" style="28" customWidth="1"/>
    <col min="8982" max="9216" width="9.140625" style="28"/>
    <col min="9217" max="9227" width="4.140625" style="28" customWidth="1"/>
    <col min="9228" max="9228" width="6.85546875" style="28" customWidth="1"/>
    <col min="9229" max="9236" width="4.140625" style="28" customWidth="1"/>
    <col min="9237" max="9237" width="12.7109375" style="28" customWidth="1"/>
    <col min="9238" max="9472" width="9.140625" style="28"/>
    <col min="9473" max="9483" width="4.140625" style="28" customWidth="1"/>
    <col min="9484" max="9484" width="6.85546875" style="28" customWidth="1"/>
    <col min="9485" max="9492" width="4.140625" style="28" customWidth="1"/>
    <col min="9493" max="9493" width="12.7109375" style="28" customWidth="1"/>
    <col min="9494" max="9728" width="9.140625" style="28"/>
    <col min="9729" max="9739" width="4.140625" style="28" customWidth="1"/>
    <col min="9740" max="9740" width="6.85546875" style="28" customWidth="1"/>
    <col min="9741" max="9748" width="4.140625" style="28" customWidth="1"/>
    <col min="9749" max="9749" width="12.7109375" style="28" customWidth="1"/>
    <col min="9750" max="9984" width="9.140625" style="28"/>
    <col min="9985" max="9995" width="4.140625" style="28" customWidth="1"/>
    <col min="9996" max="9996" width="6.85546875" style="28" customWidth="1"/>
    <col min="9997" max="10004" width="4.140625" style="28" customWidth="1"/>
    <col min="10005" max="10005" width="12.7109375" style="28" customWidth="1"/>
    <col min="10006" max="10240" width="9.140625" style="28"/>
    <col min="10241" max="10251" width="4.140625" style="28" customWidth="1"/>
    <col min="10252" max="10252" width="6.85546875" style="28" customWidth="1"/>
    <col min="10253" max="10260" width="4.140625" style="28" customWidth="1"/>
    <col min="10261" max="10261" width="12.7109375" style="28" customWidth="1"/>
    <col min="10262" max="10496" width="9.140625" style="28"/>
    <col min="10497" max="10507" width="4.140625" style="28" customWidth="1"/>
    <col min="10508" max="10508" width="6.85546875" style="28" customWidth="1"/>
    <col min="10509" max="10516" width="4.140625" style="28" customWidth="1"/>
    <col min="10517" max="10517" width="12.7109375" style="28" customWidth="1"/>
    <col min="10518" max="10752" width="9.140625" style="28"/>
    <col min="10753" max="10763" width="4.140625" style="28" customWidth="1"/>
    <col min="10764" max="10764" width="6.85546875" style="28" customWidth="1"/>
    <col min="10765" max="10772" width="4.140625" style="28" customWidth="1"/>
    <col min="10773" max="10773" width="12.7109375" style="28" customWidth="1"/>
    <col min="10774" max="11008" width="9.140625" style="28"/>
    <col min="11009" max="11019" width="4.140625" style="28" customWidth="1"/>
    <col min="11020" max="11020" width="6.85546875" style="28" customWidth="1"/>
    <col min="11021" max="11028" width="4.140625" style="28" customWidth="1"/>
    <col min="11029" max="11029" width="12.7109375" style="28" customWidth="1"/>
    <col min="11030" max="11264" width="9.140625" style="28"/>
    <col min="11265" max="11275" width="4.140625" style="28" customWidth="1"/>
    <col min="11276" max="11276" width="6.85546875" style="28" customWidth="1"/>
    <col min="11277" max="11284" width="4.140625" style="28" customWidth="1"/>
    <col min="11285" max="11285" width="12.7109375" style="28" customWidth="1"/>
    <col min="11286" max="11520" width="9.140625" style="28"/>
    <col min="11521" max="11531" width="4.140625" style="28" customWidth="1"/>
    <col min="11532" max="11532" width="6.85546875" style="28" customWidth="1"/>
    <col min="11533" max="11540" width="4.140625" style="28" customWidth="1"/>
    <col min="11541" max="11541" width="12.7109375" style="28" customWidth="1"/>
    <col min="11542" max="11776" width="9.140625" style="28"/>
    <col min="11777" max="11787" width="4.140625" style="28" customWidth="1"/>
    <col min="11788" max="11788" width="6.85546875" style="28" customWidth="1"/>
    <col min="11789" max="11796" width="4.140625" style="28" customWidth="1"/>
    <col min="11797" max="11797" width="12.7109375" style="28" customWidth="1"/>
    <col min="11798" max="12032" width="9.140625" style="28"/>
    <col min="12033" max="12043" width="4.140625" style="28" customWidth="1"/>
    <col min="12044" max="12044" width="6.85546875" style="28" customWidth="1"/>
    <col min="12045" max="12052" width="4.140625" style="28" customWidth="1"/>
    <col min="12053" max="12053" width="12.7109375" style="28" customWidth="1"/>
    <col min="12054" max="12288" width="9.140625" style="28"/>
    <col min="12289" max="12299" width="4.140625" style="28" customWidth="1"/>
    <col min="12300" max="12300" width="6.85546875" style="28" customWidth="1"/>
    <col min="12301" max="12308" width="4.140625" style="28" customWidth="1"/>
    <col min="12309" max="12309" width="12.7109375" style="28" customWidth="1"/>
    <col min="12310" max="12544" width="9.140625" style="28"/>
    <col min="12545" max="12555" width="4.140625" style="28" customWidth="1"/>
    <col min="12556" max="12556" width="6.85546875" style="28" customWidth="1"/>
    <col min="12557" max="12564" width="4.140625" style="28" customWidth="1"/>
    <col min="12565" max="12565" width="12.7109375" style="28" customWidth="1"/>
    <col min="12566" max="12800" width="9.140625" style="28"/>
    <col min="12801" max="12811" width="4.140625" style="28" customWidth="1"/>
    <col min="12812" max="12812" width="6.85546875" style="28" customWidth="1"/>
    <col min="12813" max="12820" width="4.140625" style="28" customWidth="1"/>
    <col min="12821" max="12821" width="12.7109375" style="28" customWidth="1"/>
    <col min="12822" max="13056" width="9.140625" style="28"/>
    <col min="13057" max="13067" width="4.140625" style="28" customWidth="1"/>
    <col min="13068" max="13068" width="6.85546875" style="28" customWidth="1"/>
    <col min="13069" max="13076" width="4.140625" style="28" customWidth="1"/>
    <col min="13077" max="13077" width="12.7109375" style="28" customWidth="1"/>
    <col min="13078" max="13312" width="9.140625" style="28"/>
    <col min="13313" max="13323" width="4.140625" style="28" customWidth="1"/>
    <col min="13324" max="13324" width="6.85546875" style="28" customWidth="1"/>
    <col min="13325" max="13332" width="4.140625" style="28" customWidth="1"/>
    <col min="13333" max="13333" width="12.7109375" style="28" customWidth="1"/>
    <col min="13334" max="13568" width="9.140625" style="28"/>
    <col min="13569" max="13579" width="4.140625" style="28" customWidth="1"/>
    <col min="13580" max="13580" width="6.85546875" style="28" customWidth="1"/>
    <col min="13581" max="13588" width="4.140625" style="28" customWidth="1"/>
    <col min="13589" max="13589" width="12.7109375" style="28" customWidth="1"/>
    <col min="13590" max="13824" width="9.140625" style="28"/>
    <col min="13825" max="13835" width="4.140625" style="28" customWidth="1"/>
    <col min="13836" max="13836" width="6.85546875" style="28" customWidth="1"/>
    <col min="13837" max="13844" width="4.140625" style="28" customWidth="1"/>
    <col min="13845" max="13845" width="12.7109375" style="28" customWidth="1"/>
    <col min="13846" max="14080" width="9.140625" style="28"/>
    <col min="14081" max="14091" width="4.140625" style="28" customWidth="1"/>
    <col min="14092" max="14092" width="6.85546875" style="28" customWidth="1"/>
    <col min="14093" max="14100" width="4.140625" style="28" customWidth="1"/>
    <col min="14101" max="14101" width="12.7109375" style="28" customWidth="1"/>
    <col min="14102" max="14336" width="9.140625" style="28"/>
    <col min="14337" max="14347" width="4.140625" style="28" customWidth="1"/>
    <col min="14348" max="14348" width="6.85546875" style="28" customWidth="1"/>
    <col min="14349" max="14356" width="4.140625" style="28" customWidth="1"/>
    <col min="14357" max="14357" width="12.7109375" style="28" customWidth="1"/>
    <col min="14358" max="14592" width="9.140625" style="28"/>
    <col min="14593" max="14603" width="4.140625" style="28" customWidth="1"/>
    <col min="14604" max="14604" width="6.85546875" style="28" customWidth="1"/>
    <col min="14605" max="14612" width="4.140625" style="28" customWidth="1"/>
    <col min="14613" max="14613" width="12.7109375" style="28" customWidth="1"/>
    <col min="14614" max="14848" width="9.140625" style="28"/>
    <col min="14849" max="14859" width="4.140625" style="28" customWidth="1"/>
    <col min="14860" max="14860" width="6.85546875" style="28" customWidth="1"/>
    <col min="14861" max="14868" width="4.140625" style="28" customWidth="1"/>
    <col min="14869" max="14869" width="12.7109375" style="28" customWidth="1"/>
    <col min="14870" max="15104" width="9.140625" style="28"/>
    <col min="15105" max="15115" width="4.140625" style="28" customWidth="1"/>
    <col min="15116" max="15116" width="6.85546875" style="28" customWidth="1"/>
    <col min="15117" max="15124" width="4.140625" style="28" customWidth="1"/>
    <col min="15125" max="15125" width="12.7109375" style="28" customWidth="1"/>
    <col min="15126" max="15360" width="9.140625" style="28"/>
    <col min="15361" max="15371" width="4.140625" style="28" customWidth="1"/>
    <col min="15372" max="15372" width="6.85546875" style="28" customWidth="1"/>
    <col min="15373" max="15380" width="4.140625" style="28" customWidth="1"/>
    <col min="15381" max="15381" width="12.7109375" style="28" customWidth="1"/>
    <col min="15382" max="15616" width="9.140625" style="28"/>
    <col min="15617" max="15627" width="4.140625" style="28" customWidth="1"/>
    <col min="15628" max="15628" width="6.85546875" style="28" customWidth="1"/>
    <col min="15629" max="15636" width="4.140625" style="28" customWidth="1"/>
    <col min="15637" max="15637" width="12.7109375" style="28" customWidth="1"/>
    <col min="15638" max="15872" width="9.140625" style="28"/>
    <col min="15873" max="15883" width="4.140625" style="28" customWidth="1"/>
    <col min="15884" max="15884" width="6.85546875" style="28" customWidth="1"/>
    <col min="15885" max="15892" width="4.140625" style="28" customWidth="1"/>
    <col min="15893" max="15893" width="12.7109375" style="28" customWidth="1"/>
    <col min="15894" max="16128" width="9.140625" style="28"/>
    <col min="16129" max="16139" width="4.140625" style="28" customWidth="1"/>
    <col min="16140" max="16140" width="6.85546875" style="28" customWidth="1"/>
    <col min="16141" max="16148" width="4.140625" style="28" customWidth="1"/>
    <col min="16149" max="16149" width="12.7109375" style="28" customWidth="1"/>
    <col min="16150" max="16384" width="9.140625" style="28"/>
  </cols>
  <sheetData>
    <row r="1" spans="1:21" ht="15" x14ac:dyDescent="0.2">
      <c r="A1" s="608" t="s">
        <v>79</v>
      </c>
      <c r="B1" s="609"/>
      <c r="C1" s="609"/>
      <c r="D1" s="609"/>
      <c r="E1" s="609"/>
      <c r="F1" s="609"/>
      <c r="G1" s="609"/>
      <c r="H1" s="609"/>
      <c r="I1" s="609"/>
      <c r="J1" s="609"/>
      <c r="K1" s="609"/>
      <c r="L1" s="609"/>
      <c r="M1" s="609"/>
      <c r="N1" s="609"/>
      <c r="O1" s="609"/>
      <c r="P1" s="609"/>
      <c r="Q1" s="609"/>
      <c r="R1" s="609"/>
      <c r="S1" s="609"/>
      <c r="T1" s="609"/>
      <c r="U1" s="27">
        <v>43160</v>
      </c>
    </row>
    <row r="2" spans="1:21" x14ac:dyDescent="0.2">
      <c r="A2" s="610" t="s">
        <v>80</v>
      </c>
      <c r="B2" s="611"/>
      <c r="C2" s="611"/>
      <c r="D2" s="611"/>
      <c r="E2" s="612"/>
      <c r="F2" s="610" t="s">
        <v>178</v>
      </c>
      <c r="G2" s="611"/>
      <c r="H2" s="611"/>
      <c r="I2" s="611"/>
      <c r="J2" s="611"/>
      <c r="K2" s="611"/>
      <c r="L2" s="611"/>
      <c r="M2" s="611"/>
      <c r="N2" s="611"/>
      <c r="O2" s="611"/>
      <c r="P2" s="611"/>
      <c r="Q2" s="611"/>
      <c r="R2" s="611"/>
      <c r="S2" s="611"/>
      <c r="T2" s="612"/>
      <c r="U2" s="29" t="s">
        <v>81</v>
      </c>
    </row>
    <row r="3" spans="1:21" ht="12.75" customHeight="1" x14ac:dyDescent="0.2">
      <c r="A3" s="613" t="s">
        <v>373</v>
      </c>
      <c r="B3" s="614"/>
      <c r="C3" s="614"/>
      <c r="D3" s="614"/>
      <c r="E3" s="615"/>
      <c r="F3" s="616" t="s">
        <v>65</v>
      </c>
      <c r="G3" s="617"/>
      <c r="H3" s="617"/>
      <c r="I3" s="617"/>
      <c r="J3" s="617"/>
      <c r="K3" s="617"/>
      <c r="L3" s="617"/>
      <c r="M3" s="617"/>
      <c r="N3" s="617"/>
      <c r="O3" s="617"/>
      <c r="P3" s="617"/>
      <c r="Q3" s="617"/>
      <c r="R3" s="617"/>
      <c r="S3" s="617"/>
      <c r="T3" s="618"/>
      <c r="U3" s="30" t="s">
        <v>82</v>
      </c>
    </row>
    <row r="4" spans="1:21" ht="12.75" customHeight="1" x14ac:dyDescent="0.2">
      <c r="A4" s="572" t="s">
        <v>83</v>
      </c>
      <c r="B4" s="572"/>
      <c r="C4" s="572"/>
      <c r="D4" s="572"/>
      <c r="E4" s="572"/>
      <c r="F4" s="572"/>
      <c r="G4" s="572"/>
      <c r="H4" s="572"/>
      <c r="I4" s="572"/>
      <c r="J4" s="572"/>
      <c r="K4" s="566" t="s">
        <v>84</v>
      </c>
      <c r="L4" s="566"/>
      <c r="M4" s="566" t="s">
        <v>85</v>
      </c>
      <c r="N4" s="566"/>
      <c r="O4" s="566"/>
      <c r="P4" s="566"/>
      <c r="Q4" s="566" t="s">
        <v>86</v>
      </c>
      <c r="R4" s="566"/>
      <c r="S4" s="566"/>
      <c r="T4" s="566"/>
      <c r="U4" s="566" t="s">
        <v>87</v>
      </c>
    </row>
    <row r="5" spans="1:21" ht="12.75" customHeight="1" x14ac:dyDescent="0.2">
      <c r="A5" s="572"/>
      <c r="B5" s="572"/>
      <c r="C5" s="572"/>
      <c r="D5" s="572"/>
      <c r="E5" s="572"/>
      <c r="F5" s="572"/>
      <c r="G5" s="572"/>
      <c r="H5" s="572"/>
      <c r="I5" s="572"/>
      <c r="J5" s="572"/>
      <c r="K5" s="566"/>
      <c r="L5" s="566"/>
      <c r="M5" s="566" t="s">
        <v>88</v>
      </c>
      <c r="N5" s="566"/>
      <c r="O5" s="566" t="s">
        <v>89</v>
      </c>
      <c r="P5" s="566"/>
      <c r="Q5" s="566" t="s">
        <v>88</v>
      </c>
      <c r="R5" s="566"/>
      <c r="S5" s="566" t="s">
        <v>89</v>
      </c>
      <c r="T5" s="566"/>
      <c r="U5" s="566"/>
    </row>
    <row r="6" spans="1:21" x14ac:dyDescent="0.2">
      <c r="A6" s="606"/>
      <c r="B6" s="606"/>
      <c r="C6" s="606"/>
      <c r="D6" s="606"/>
      <c r="E6" s="606"/>
      <c r="F6" s="606"/>
      <c r="G6" s="606"/>
      <c r="H6" s="606"/>
      <c r="I6" s="606"/>
      <c r="J6" s="606"/>
      <c r="K6" s="607"/>
      <c r="L6" s="607"/>
      <c r="M6" s="607"/>
      <c r="N6" s="607"/>
      <c r="O6" s="607"/>
      <c r="P6" s="607"/>
      <c r="Q6" s="605"/>
      <c r="R6" s="605"/>
      <c r="S6" s="605"/>
      <c r="T6" s="605"/>
      <c r="U6" s="31"/>
    </row>
    <row r="7" spans="1:21" x14ac:dyDescent="0.2">
      <c r="A7" s="603"/>
      <c r="B7" s="603"/>
      <c r="C7" s="603"/>
      <c r="D7" s="603"/>
      <c r="E7" s="603"/>
      <c r="F7" s="603"/>
      <c r="G7" s="603"/>
      <c r="H7" s="603"/>
      <c r="I7" s="603"/>
      <c r="J7" s="603"/>
      <c r="K7" s="587"/>
      <c r="L7" s="587"/>
      <c r="M7" s="587"/>
      <c r="N7" s="587"/>
      <c r="O7" s="587"/>
      <c r="P7" s="587"/>
      <c r="Q7" s="604"/>
      <c r="R7" s="604"/>
      <c r="S7" s="604"/>
      <c r="T7" s="604"/>
      <c r="U7" s="31"/>
    </row>
    <row r="8" spans="1:21" x14ac:dyDescent="0.2">
      <c r="A8" s="586"/>
      <c r="B8" s="586"/>
      <c r="C8" s="586"/>
      <c r="D8" s="586"/>
      <c r="E8" s="586"/>
      <c r="F8" s="586"/>
      <c r="G8" s="586"/>
      <c r="H8" s="586"/>
      <c r="I8" s="586"/>
      <c r="J8" s="586"/>
      <c r="K8" s="587"/>
      <c r="L8" s="587"/>
      <c r="M8" s="587"/>
      <c r="N8" s="587"/>
      <c r="O8" s="587"/>
      <c r="P8" s="587"/>
      <c r="Q8" s="604"/>
      <c r="R8" s="604"/>
      <c r="S8" s="604"/>
      <c r="T8" s="604"/>
      <c r="U8" s="31"/>
    </row>
    <row r="9" spans="1:21" x14ac:dyDescent="0.2">
      <c r="A9" s="603"/>
      <c r="B9" s="603"/>
      <c r="C9" s="603"/>
      <c r="D9" s="603"/>
      <c r="E9" s="603"/>
      <c r="F9" s="603"/>
      <c r="G9" s="603"/>
      <c r="H9" s="603"/>
      <c r="I9" s="603"/>
      <c r="J9" s="603"/>
      <c r="K9" s="587"/>
      <c r="L9" s="587"/>
      <c r="M9" s="587"/>
      <c r="N9" s="587"/>
      <c r="O9" s="587"/>
      <c r="P9" s="587"/>
      <c r="Q9" s="604"/>
      <c r="R9" s="604"/>
      <c r="S9" s="604"/>
      <c r="T9" s="604"/>
      <c r="U9" s="31"/>
    </row>
    <row r="10" spans="1:21" x14ac:dyDescent="0.2">
      <c r="A10" s="603"/>
      <c r="B10" s="603"/>
      <c r="C10" s="603"/>
      <c r="D10" s="603"/>
      <c r="E10" s="603"/>
      <c r="F10" s="603"/>
      <c r="G10" s="603"/>
      <c r="H10" s="603"/>
      <c r="I10" s="603"/>
      <c r="J10" s="603"/>
      <c r="K10" s="587"/>
      <c r="L10" s="587"/>
      <c r="M10" s="587"/>
      <c r="N10" s="587"/>
      <c r="O10" s="587"/>
      <c r="P10" s="587"/>
      <c r="Q10" s="604"/>
      <c r="R10" s="604"/>
      <c r="S10" s="604"/>
      <c r="T10" s="604"/>
      <c r="U10" s="31"/>
    </row>
    <row r="11" spans="1:21" x14ac:dyDescent="0.2">
      <c r="A11" s="603"/>
      <c r="B11" s="603"/>
      <c r="C11" s="603"/>
      <c r="D11" s="603"/>
      <c r="E11" s="603"/>
      <c r="F11" s="603"/>
      <c r="G11" s="603"/>
      <c r="H11" s="603"/>
      <c r="I11" s="603"/>
      <c r="J11" s="603"/>
      <c r="K11" s="587"/>
      <c r="L11" s="587"/>
      <c r="M11" s="587"/>
      <c r="N11" s="587"/>
      <c r="O11" s="587"/>
      <c r="P11" s="587"/>
      <c r="Q11" s="604"/>
      <c r="R11" s="604"/>
      <c r="S11" s="604"/>
      <c r="T11" s="604"/>
      <c r="U11" s="31"/>
    </row>
    <row r="12" spans="1:21" x14ac:dyDescent="0.2">
      <c r="A12" s="586"/>
      <c r="B12" s="586"/>
      <c r="C12" s="586"/>
      <c r="D12" s="586"/>
      <c r="E12" s="586"/>
      <c r="F12" s="586"/>
      <c r="G12" s="586"/>
      <c r="H12" s="586"/>
      <c r="I12" s="586"/>
      <c r="J12" s="586"/>
      <c r="K12" s="587"/>
      <c r="L12" s="587"/>
      <c r="M12" s="587"/>
      <c r="N12" s="587"/>
      <c r="O12" s="587"/>
      <c r="P12" s="587"/>
      <c r="Q12" s="604"/>
      <c r="R12" s="604"/>
      <c r="S12" s="604"/>
      <c r="T12" s="604"/>
      <c r="U12" s="31"/>
    </row>
    <row r="13" spans="1:21" x14ac:dyDescent="0.2">
      <c r="A13" s="586"/>
      <c r="B13" s="586"/>
      <c r="C13" s="586"/>
      <c r="D13" s="586"/>
      <c r="E13" s="586"/>
      <c r="F13" s="586"/>
      <c r="G13" s="586"/>
      <c r="H13" s="586"/>
      <c r="I13" s="586"/>
      <c r="J13" s="586"/>
      <c r="K13" s="587"/>
      <c r="L13" s="587"/>
      <c r="M13" s="587"/>
      <c r="N13" s="587"/>
      <c r="O13" s="587"/>
      <c r="P13" s="587"/>
      <c r="Q13" s="604"/>
      <c r="R13" s="604"/>
      <c r="S13" s="604"/>
      <c r="T13" s="604"/>
      <c r="U13" s="31"/>
    </row>
    <row r="14" spans="1:21" x14ac:dyDescent="0.2">
      <c r="A14" s="603"/>
      <c r="B14" s="603"/>
      <c r="C14" s="603"/>
      <c r="D14" s="603"/>
      <c r="E14" s="603"/>
      <c r="F14" s="603"/>
      <c r="G14" s="603"/>
      <c r="H14" s="603"/>
      <c r="I14" s="603"/>
      <c r="J14" s="603"/>
      <c r="K14" s="587"/>
      <c r="L14" s="587"/>
      <c r="M14" s="587"/>
      <c r="N14" s="587"/>
      <c r="O14" s="587"/>
      <c r="P14" s="587"/>
      <c r="Q14" s="604"/>
      <c r="R14" s="604"/>
      <c r="S14" s="604"/>
      <c r="T14" s="604"/>
      <c r="U14" s="31"/>
    </row>
    <row r="15" spans="1:21" x14ac:dyDescent="0.2">
      <c r="A15" s="600" t="s">
        <v>90</v>
      </c>
      <c r="B15" s="600"/>
      <c r="C15" s="600"/>
      <c r="D15" s="600"/>
      <c r="E15" s="600"/>
      <c r="F15" s="600"/>
      <c r="G15" s="600"/>
      <c r="H15" s="600"/>
      <c r="I15" s="600"/>
      <c r="J15" s="600"/>
      <c r="K15" s="601">
        <v>0.15509999999999999</v>
      </c>
      <c r="L15" s="601"/>
      <c r="M15" s="583"/>
      <c r="N15" s="583"/>
      <c r="O15" s="583"/>
      <c r="P15" s="583"/>
      <c r="Q15" s="602"/>
      <c r="R15" s="602"/>
      <c r="S15" s="602"/>
      <c r="T15" s="602"/>
      <c r="U15" s="31">
        <v>14.65</v>
      </c>
    </row>
    <row r="16" spans="1:21" x14ac:dyDescent="0.2">
      <c r="A16" s="553"/>
      <c r="B16" s="553"/>
      <c r="C16" s="553"/>
      <c r="D16" s="553"/>
      <c r="E16" s="553"/>
      <c r="F16" s="553"/>
      <c r="G16" s="553"/>
      <c r="H16" s="553"/>
      <c r="I16" s="553"/>
      <c r="J16" s="553"/>
      <c r="K16" s="553"/>
      <c r="L16" s="553"/>
      <c r="M16" s="553"/>
      <c r="N16" s="553"/>
      <c r="O16" s="553"/>
      <c r="P16" s="553"/>
      <c r="Q16" s="553"/>
      <c r="R16" s="554" t="s">
        <v>91</v>
      </c>
      <c r="S16" s="554"/>
      <c r="T16" s="554"/>
      <c r="U16" s="32">
        <v>14.65</v>
      </c>
    </row>
    <row r="17" spans="1:21" ht="24" customHeight="1" x14ac:dyDescent="0.2">
      <c r="A17" s="572" t="s">
        <v>92</v>
      </c>
      <c r="B17" s="572"/>
      <c r="C17" s="572"/>
      <c r="D17" s="572"/>
      <c r="E17" s="572"/>
      <c r="F17" s="572"/>
      <c r="G17" s="572"/>
      <c r="H17" s="572"/>
      <c r="I17" s="572"/>
      <c r="J17" s="572"/>
      <c r="K17" s="572"/>
      <c r="L17" s="572"/>
      <c r="M17" s="572"/>
      <c r="N17" s="572"/>
      <c r="O17" s="566" t="s">
        <v>93</v>
      </c>
      <c r="P17" s="566"/>
      <c r="Q17" s="566"/>
      <c r="R17" s="566" t="s">
        <v>94</v>
      </c>
      <c r="S17" s="566"/>
      <c r="T17" s="566"/>
      <c r="U17" s="33" t="s">
        <v>87</v>
      </c>
    </row>
    <row r="18" spans="1:21" ht="12.75" customHeight="1" x14ac:dyDescent="0.2">
      <c r="A18" s="599" t="s">
        <v>95</v>
      </c>
      <c r="B18" s="599"/>
      <c r="C18" s="599"/>
      <c r="D18" s="599"/>
      <c r="E18" s="599"/>
      <c r="F18" s="599"/>
      <c r="G18" s="599"/>
      <c r="H18" s="599"/>
      <c r="I18" s="599"/>
      <c r="J18" s="599"/>
      <c r="K18" s="599"/>
      <c r="L18" s="599"/>
      <c r="M18" s="599"/>
      <c r="N18" s="599"/>
      <c r="O18" s="590">
        <v>5.92</v>
      </c>
      <c r="P18" s="590"/>
      <c r="Q18" s="590"/>
      <c r="R18" s="581" t="s">
        <v>167</v>
      </c>
      <c r="S18" s="581"/>
      <c r="T18" s="581"/>
      <c r="U18" s="34">
        <v>94.5</v>
      </c>
    </row>
    <row r="19" spans="1:21" x14ac:dyDescent="0.2">
      <c r="A19" s="597"/>
      <c r="B19" s="597"/>
      <c r="C19" s="597"/>
      <c r="D19" s="597"/>
      <c r="E19" s="597"/>
      <c r="F19" s="597"/>
      <c r="G19" s="597"/>
      <c r="H19" s="597"/>
      <c r="I19" s="597"/>
      <c r="J19" s="597"/>
      <c r="K19" s="597"/>
      <c r="L19" s="597"/>
      <c r="M19" s="597"/>
      <c r="N19" s="597"/>
      <c r="O19" s="588"/>
      <c r="P19" s="588"/>
      <c r="Q19" s="588"/>
      <c r="R19" s="598"/>
      <c r="S19" s="598"/>
      <c r="T19" s="598"/>
      <c r="U19" s="35"/>
    </row>
    <row r="20" spans="1:21" x14ac:dyDescent="0.2">
      <c r="A20" s="597"/>
      <c r="B20" s="597"/>
      <c r="C20" s="597"/>
      <c r="D20" s="597"/>
      <c r="E20" s="597"/>
      <c r="F20" s="597"/>
      <c r="G20" s="597"/>
      <c r="H20" s="597"/>
      <c r="I20" s="597"/>
      <c r="J20" s="597"/>
      <c r="K20" s="597"/>
      <c r="L20" s="597"/>
      <c r="M20" s="597"/>
      <c r="N20" s="597"/>
      <c r="O20" s="588"/>
      <c r="P20" s="588"/>
      <c r="Q20" s="588"/>
      <c r="R20" s="598"/>
      <c r="S20" s="598"/>
      <c r="T20" s="598"/>
      <c r="U20" s="34"/>
    </row>
    <row r="21" spans="1:21" x14ac:dyDescent="0.2">
      <c r="A21" s="591"/>
      <c r="B21" s="591"/>
      <c r="C21" s="591"/>
      <c r="D21" s="591"/>
      <c r="E21" s="591"/>
      <c r="F21" s="591"/>
      <c r="G21" s="591"/>
      <c r="H21" s="591"/>
      <c r="I21" s="591"/>
      <c r="J21" s="591"/>
      <c r="K21" s="591"/>
      <c r="L21" s="591"/>
      <c r="M21" s="591"/>
      <c r="N21" s="591"/>
      <c r="O21" s="584"/>
      <c r="P21" s="584"/>
      <c r="Q21" s="584"/>
      <c r="R21" s="585"/>
      <c r="S21" s="585"/>
      <c r="T21" s="585"/>
      <c r="U21" s="36"/>
    </row>
    <row r="22" spans="1:21" x14ac:dyDescent="0.2">
      <c r="A22" s="553"/>
      <c r="B22" s="553"/>
      <c r="C22" s="553"/>
      <c r="D22" s="553"/>
      <c r="E22" s="553"/>
      <c r="F22" s="553"/>
      <c r="G22" s="553"/>
      <c r="H22" s="553"/>
      <c r="I22" s="553"/>
      <c r="J22" s="553"/>
      <c r="K22" s="553"/>
      <c r="L22" s="553"/>
      <c r="M22" s="553"/>
      <c r="N22" s="553"/>
      <c r="O22" s="553"/>
      <c r="P22" s="553"/>
      <c r="Q22" s="553"/>
      <c r="R22" s="554" t="s">
        <v>96</v>
      </c>
      <c r="S22" s="554"/>
      <c r="T22" s="554"/>
      <c r="U22" s="37">
        <v>94.5</v>
      </c>
    </row>
    <row r="23" spans="1:21" x14ac:dyDescent="0.2">
      <c r="A23" s="592" t="s">
        <v>97</v>
      </c>
      <c r="B23" s="592"/>
      <c r="C23" s="592"/>
      <c r="D23" s="592"/>
      <c r="E23" s="592"/>
      <c r="F23" s="592"/>
      <c r="G23" s="592"/>
      <c r="H23" s="592"/>
      <c r="I23" s="593"/>
      <c r="J23" s="594">
        <v>1</v>
      </c>
      <c r="K23" s="595"/>
      <c r="L23" s="595"/>
      <c r="M23" s="596" t="s">
        <v>98</v>
      </c>
      <c r="N23" s="596"/>
      <c r="O23" s="596"/>
      <c r="P23" s="596"/>
      <c r="Q23" s="596"/>
      <c r="R23" s="596"/>
      <c r="S23" s="596"/>
      <c r="T23" s="596"/>
      <c r="U23" s="37">
        <v>109.15</v>
      </c>
    </row>
    <row r="24" spans="1:21" x14ac:dyDescent="0.2">
      <c r="A24" s="567"/>
      <c r="B24" s="567"/>
      <c r="C24" s="567"/>
      <c r="D24" s="567" t="s">
        <v>99</v>
      </c>
      <c r="E24" s="567"/>
      <c r="F24" s="567"/>
      <c r="G24" s="567"/>
      <c r="H24" s="567"/>
      <c r="I24" s="567"/>
      <c r="J24" s="567"/>
      <c r="K24" s="567"/>
      <c r="L24" s="567"/>
      <c r="M24" s="567"/>
      <c r="N24" s="567"/>
      <c r="O24" s="567"/>
      <c r="P24" s="567"/>
      <c r="Q24" s="567"/>
      <c r="R24" s="567"/>
      <c r="S24" s="567"/>
      <c r="T24" s="567"/>
      <c r="U24" s="37">
        <v>109.15</v>
      </c>
    </row>
    <row r="25" spans="1:21" ht="24" customHeight="1" x14ac:dyDescent="0.2">
      <c r="A25" s="572" t="s">
        <v>100</v>
      </c>
      <c r="B25" s="572"/>
      <c r="C25" s="572"/>
      <c r="D25" s="572"/>
      <c r="E25" s="572"/>
      <c r="F25" s="572"/>
      <c r="G25" s="572"/>
      <c r="H25" s="572"/>
      <c r="I25" s="572"/>
      <c r="J25" s="572"/>
      <c r="K25" s="572"/>
      <c r="L25" s="572"/>
      <c r="M25" s="566" t="s">
        <v>101</v>
      </c>
      <c r="N25" s="566"/>
      <c r="O25" s="566" t="s">
        <v>102</v>
      </c>
      <c r="P25" s="566"/>
      <c r="Q25" s="566"/>
      <c r="R25" s="566" t="s">
        <v>103</v>
      </c>
      <c r="S25" s="566"/>
      <c r="T25" s="566"/>
      <c r="U25" s="33" t="s">
        <v>104</v>
      </c>
    </row>
    <row r="26" spans="1:21" x14ac:dyDescent="0.2">
      <c r="A26" s="586" t="s">
        <v>105</v>
      </c>
      <c r="B26" s="586"/>
      <c r="C26" s="586"/>
      <c r="D26" s="586"/>
      <c r="E26" s="586"/>
      <c r="F26" s="586"/>
      <c r="G26" s="586"/>
      <c r="H26" s="586"/>
      <c r="I26" s="586"/>
      <c r="J26" s="586"/>
      <c r="K26" s="586"/>
      <c r="L26" s="586"/>
      <c r="M26" s="587" t="s">
        <v>106</v>
      </c>
      <c r="N26" s="587"/>
      <c r="O26" s="590">
        <v>9.5399999999999991</v>
      </c>
      <c r="P26" s="590"/>
      <c r="Q26" s="590"/>
      <c r="R26" s="581">
        <v>75.12</v>
      </c>
      <c r="S26" s="581"/>
      <c r="T26" s="581"/>
      <c r="U26" s="34">
        <v>716.64</v>
      </c>
    </row>
    <row r="27" spans="1:21" x14ac:dyDescent="0.2">
      <c r="A27" s="586" t="s">
        <v>107</v>
      </c>
      <c r="B27" s="586"/>
      <c r="C27" s="586"/>
      <c r="D27" s="586"/>
      <c r="E27" s="586"/>
      <c r="F27" s="586"/>
      <c r="G27" s="586"/>
      <c r="H27" s="586"/>
      <c r="I27" s="586"/>
      <c r="J27" s="586"/>
      <c r="K27" s="586"/>
      <c r="L27" s="586"/>
      <c r="M27" s="587" t="s">
        <v>106</v>
      </c>
      <c r="N27" s="587"/>
      <c r="O27" s="590">
        <v>4.13</v>
      </c>
      <c r="P27" s="590"/>
      <c r="Q27" s="590"/>
      <c r="R27" s="581">
        <v>53.53</v>
      </c>
      <c r="S27" s="581"/>
      <c r="T27" s="581"/>
      <c r="U27" s="34">
        <v>221.07</v>
      </c>
    </row>
    <row r="28" spans="1:21" x14ac:dyDescent="0.2">
      <c r="A28" s="586" t="s">
        <v>108</v>
      </c>
      <c r="B28" s="586"/>
      <c r="C28" s="586"/>
      <c r="D28" s="586"/>
      <c r="E28" s="586"/>
      <c r="F28" s="586"/>
      <c r="G28" s="586"/>
      <c r="H28" s="586"/>
      <c r="I28" s="586"/>
      <c r="J28" s="586"/>
      <c r="K28" s="586"/>
      <c r="L28" s="586"/>
      <c r="M28" s="587" t="s">
        <v>109</v>
      </c>
      <c r="N28" s="587"/>
      <c r="O28" s="588">
        <v>0.83</v>
      </c>
      <c r="P28" s="588"/>
      <c r="Q28" s="588"/>
      <c r="R28" s="581">
        <v>332.01</v>
      </c>
      <c r="S28" s="581"/>
      <c r="T28" s="581"/>
      <c r="U28" s="34">
        <v>275.56</v>
      </c>
    </row>
    <row r="29" spans="1:21" x14ac:dyDescent="0.2">
      <c r="A29" s="589" t="s">
        <v>110</v>
      </c>
      <c r="B29" s="589"/>
      <c r="C29" s="589"/>
      <c r="D29" s="589"/>
      <c r="E29" s="589"/>
      <c r="F29" s="589"/>
      <c r="G29" s="589"/>
      <c r="H29" s="589"/>
      <c r="I29" s="589"/>
      <c r="J29" s="589"/>
      <c r="K29" s="589"/>
      <c r="L29" s="589"/>
      <c r="M29" s="587" t="s">
        <v>111</v>
      </c>
      <c r="N29" s="587"/>
      <c r="O29" s="588">
        <v>21.06</v>
      </c>
      <c r="P29" s="588"/>
      <c r="Q29" s="588"/>
      <c r="R29" s="581">
        <v>7.25</v>
      </c>
      <c r="S29" s="581"/>
      <c r="T29" s="581"/>
      <c r="U29" s="34">
        <v>152.68</v>
      </c>
    </row>
    <row r="30" spans="1:21" x14ac:dyDescent="0.2">
      <c r="A30" s="573" t="s">
        <v>112</v>
      </c>
      <c r="B30" s="574"/>
      <c r="C30" s="574"/>
      <c r="D30" s="574"/>
      <c r="E30" s="574"/>
      <c r="F30" s="574"/>
      <c r="G30" s="574"/>
      <c r="H30" s="574"/>
      <c r="I30" s="574"/>
      <c r="J30" s="574"/>
      <c r="K30" s="574"/>
      <c r="L30" s="575"/>
      <c r="M30" s="576" t="s">
        <v>109</v>
      </c>
      <c r="N30" s="577"/>
      <c r="O30" s="578">
        <v>0.24</v>
      </c>
      <c r="P30" s="579"/>
      <c r="Q30" s="580"/>
      <c r="R30" s="581">
        <v>316.02</v>
      </c>
      <c r="S30" s="581"/>
      <c r="T30" s="581"/>
      <c r="U30" s="34">
        <v>75.84</v>
      </c>
    </row>
    <row r="31" spans="1:21" x14ac:dyDescent="0.2">
      <c r="A31" s="582"/>
      <c r="B31" s="582"/>
      <c r="C31" s="582"/>
      <c r="D31" s="582"/>
      <c r="E31" s="582"/>
      <c r="F31" s="582"/>
      <c r="G31" s="582"/>
      <c r="H31" s="582"/>
      <c r="I31" s="582"/>
      <c r="J31" s="582"/>
      <c r="K31" s="582"/>
      <c r="L31" s="582"/>
      <c r="M31" s="583"/>
      <c r="N31" s="583"/>
      <c r="O31" s="584"/>
      <c r="P31" s="584"/>
      <c r="Q31" s="584"/>
      <c r="R31" s="585"/>
      <c r="S31" s="585"/>
      <c r="T31" s="585"/>
      <c r="U31" s="38"/>
    </row>
    <row r="32" spans="1:21" x14ac:dyDescent="0.2">
      <c r="A32" s="553"/>
      <c r="B32" s="553"/>
      <c r="C32" s="553"/>
      <c r="D32" s="553"/>
      <c r="E32" s="553"/>
      <c r="F32" s="553"/>
      <c r="G32" s="553"/>
      <c r="H32" s="553"/>
      <c r="I32" s="553"/>
      <c r="J32" s="553"/>
      <c r="K32" s="553"/>
      <c r="L32" s="553"/>
      <c r="M32" s="553"/>
      <c r="N32" s="553"/>
      <c r="O32" s="553"/>
      <c r="P32" s="553"/>
      <c r="Q32" s="553"/>
      <c r="R32" s="554" t="s">
        <v>113</v>
      </c>
      <c r="S32" s="554"/>
      <c r="T32" s="554"/>
      <c r="U32" s="37">
        <v>1441.79</v>
      </c>
    </row>
    <row r="33" spans="1:21" ht="12.75" customHeight="1" x14ac:dyDescent="0.2">
      <c r="A33" s="572" t="s">
        <v>114</v>
      </c>
      <c r="B33" s="572"/>
      <c r="C33" s="572"/>
      <c r="D33" s="572"/>
      <c r="E33" s="572"/>
      <c r="F33" s="572"/>
      <c r="G33" s="572"/>
      <c r="H33" s="572"/>
      <c r="I33" s="567" t="s">
        <v>115</v>
      </c>
      <c r="J33" s="567"/>
      <c r="K33" s="567"/>
      <c r="L33" s="567"/>
      <c r="M33" s="567"/>
      <c r="N33" s="567"/>
      <c r="O33" s="566" t="s">
        <v>116</v>
      </c>
      <c r="P33" s="566"/>
      <c r="Q33" s="566"/>
      <c r="R33" s="566" t="s">
        <v>103</v>
      </c>
      <c r="S33" s="566"/>
      <c r="T33" s="566"/>
      <c r="U33" s="566" t="s">
        <v>104</v>
      </c>
    </row>
    <row r="34" spans="1:21" x14ac:dyDescent="0.2">
      <c r="A34" s="572"/>
      <c r="B34" s="572"/>
      <c r="C34" s="572"/>
      <c r="D34" s="572"/>
      <c r="E34" s="572"/>
      <c r="F34" s="572"/>
      <c r="G34" s="572"/>
      <c r="H34" s="572"/>
      <c r="I34" s="567" t="s">
        <v>117</v>
      </c>
      <c r="J34" s="567"/>
      <c r="K34" s="567" t="s">
        <v>118</v>
      </c>
      <c r="L34" s="567"/>
      <c r="M34" s="567" t="s">
        <v>119</v>
      </c>
      <c r="N34" s="567"/>
      <c r="O34" s="566"/>
      <c r="P34" s="566"/>
      <c r="Q34" s="566"/>
      <c r="R34" s="566"/>
      <c r="S34" s="566"/>
      <c r="T34" s="566"/>
      <c r="U34" s="566"/>
    </row>
    <row r="35" spans="1:21" x14ac:dyDescent="0.2">
      <c r="A35" s="568"/>
      <c r="B35" s="568"/>
      <c r="C35" s="568"/>
      <c r="D35" s="568"/>
      <c r="E35" s="568"/>
      <c r="F35" s="568"/>
      <c r="G35" s="568"/>
      <c r="H35" s="568"/>
      <c r="I35" s="569"/>
      <c r="J35" s="569"/>
      <c r="K35" s="569"/>
      <c r="L35" s="569"/>
      <c r="M35" s="569"/>
      <c r="N35" s="569"/>
      <c r="O35" s="570"/>
      <c r="P35" s="570"/>
      <c r="Q35" s="570"/>
      <c r="R35" s="571"/>
      <c r="S35" s="571"/>
      <c r="T35" s="571"/>
      <c r="U35" s="39">
        <v>0</v>
      </c>
    </row>
    <row r="36" spans="1:21" x14ac:dyDescent="0.2">
      <c r="A36" s="562"/>
      <c r="B36" s="562"/>
      <c r="C36" s="562"/>
      <c r="D36" s="562"/>
      <c r="E36" s="562"/>
      <c r="F36" s="562"/>
      <c r="G36" s="562"/>
      <c r="H36" s="562"/>
      <c r="I36" s="563"/>
      <c r="J36" s="563"/>
      <c r="K36" s="563"/>
      <c r="L36" s="563"/>
      <c r="M36" s="563"/>
      <c r="N36" s="563"/>
      <c r="O36" s="564"/>
      <c r="P36" s="564"/>
      <c r="Q36" s="564"/>
      <c r="R36" s="565"/>
      <c r="S36" s="565"/>
      <c r="T36" s="565"/>
      <c r="U36" s="40">
        <v>0</v>
      </c>
    </row>
    <row r="37" spans="1:21" x14ac:dyDescent="0.2">
      <c r="A37" s="562"/>
      <c r="B37" s="562"/>
      <c r="C37" s="562"/>
      <c r="D37" s="562"/>
      <c r="E37" s="562"/>
      <c r="F37" s="562"/>
      <c r="G37" s="562"/>
      <c r="H37" s="562"/>
      <c r="I37" s="563"/>
      <c r="J37" s="563"/>
      <c r="K37" s="563"/>
      <c r="L37" s="563"/>
      <c r="M37" s="563">
        <v>0</v>
      </c>
      <c r="N37" s="563"/>
      <c r="O37" s="564"/>
      <c r="P37" s="564"/>
      <c r="Q37" s="564"/>
      <c r="R37" s="565"/>
      <c r="S37" s="565"/>
      <c r="T37" s="565"/>
      <c r="U37" s="40">
        <v>0</v>
      </c>
    </row>
    <row r="38" spans="1:21" x14ac:dyDescent="0.2">
      <c r="A38" s="558"/>
      <c r="B38" s="558"/>
      <c r="C38" s="558"/>
      <c r="D38" s="558"/>
      <c r="E38" s="558"/>
      <c r="F38" s="558"/>
      <c r="G38" s="558"/>
      <c r="H38" s="558"/>
      <c r="I38" s="559"/>
      <c r="J38" s="559"/>
      <c r="K38" s="559"/>
      <c r="L38" s="559"/>
      <c r="M38" s="559">
        <v>0</v>
      </c>
      <c r="N38" s="559"/>
      <c r="O38" s="560"/>
      <c r="P38" s="560"/>
      <c r="Q38" s="560"/>
      <c r="R38" s="561"/>
      <c r="S38" s="561"/>
      <c r="T38" s="561"/>
      <c r="U38" s="41">
        <v>0</v>
      </c>
    </row>
    <row r="39" spans="1:21" x14ac:dyDescent="0.2">
      <c r="A39" s="553"/>
      <c r="B39" s="553"/>
      <c r="C39" s="553"/>
      <c r="D39" s="553"/>
      <c r="E39" s="553"/>
      <c r="F39" s="553"/>
      <c r="G39" s="553"/>
      <c r="H39" s="553"/>
      <c r="I39" s="553"/>
      <c r="J39" s="553"/>
      <c r="K39" s="553"/>
      <c r="L39" s="553"/>
      <c r="M39" s="553"/>
      <c r="N39" s="553"/>
      <c r="O39" s="553"/>
      <c r="P39" s="553"/>
      <c r="Q39" s="553"/>
      <c r="R39" s="554" t="s">
        <v>120</v>
      </c>
      <c r="S39" s="554"/>
      <c r="T39" s="554"/>
      <c r="U39" s="42">
        <v>0</v>
      </c>
    </row>
    <row r="40" spans="1:21" x14ac:dyDescent="0.2">
      <c r="A40" s="553"/>
      <c r="B40" s="553"/>
      <c r="C40" s="553"/>
      <c r="D40" s="553"/>
      <c r="E40" s="553"/>
      <c r="F40" s="553"/>
      <c r="G40" s="553"/>
      <c r="H40" s="553"/>
      <c r="I40" s="553"/>
      <c r="J40" s="553"/>
      <c r="K40" s="553"/>
      <c r="L40" s="553"/>
      <c r="M40" s="553"/>
      <c r="N40" s="553"/>
      <c r="O40" s="553"/>
      <c r="P40" s="553"/>
      <c r="Q40" s="553"/>
      <c r="R40" s="553"/>
      <c r="S40" s="553"/>
      <c r="T40" s="553"/>
      <c r="U40" s="553"/>
    </row>
    <row r="41" spans="1:21" x14ac:dyDescent="0.2">
      <c r="A41" s="555" t="s">
        <v>121</v>
      </c>
      <c r="B41" s="555"/>
      <c r="C41" s="555"/>
      <c r="D41" s="555"/>
      <c r="E41" s="555"/>
      <c r="F41" s="555"/>
      <c r="G41" s="555"/>
      <c r="H41" s="555"/>
      <c r="I41" s="555"/>
      <c r="J41" s="555"/>
      <c r="K41" s="555"/>
      <c r="L41" s="555"/>
      <c r="M41" s="555"/>
      <c r="N41" s="555"/>
      <c r="O41" s="555"/>
      <c r="P41" s="555"/>
      <c r="Q41" s="555"/>
      <c r="R41" s="555"/>
      <c r="S41" s="555"/>
      <c r="T41" s="555"/>
      <c r="U41" s="43">
        <v>1550.94</v>
      </c>
    </row>
    <row r="42" spans="1:21" x14ac:dyDescent="0.2">
      <c r="A42" s="44" t="s">
        <v>122</v>
      </c>
      <c r="B42" s="45"/>
      <c r="C42" s="45"/>
      <c r="D42" s="45"/>
      <c r="E42" s="45"/>
      <c r="F42" s="45"/>
      <c r="G42" s="45"/>
      <c r="H42" s="46" t="s">
        <v>123</v>
      </c>
      <c r="I42" s="556">
        <v>0</v>
      </c>
      <c r="J42" s="556"/>
      <c r="K42" s="45" t="s">
        <v>124</v>
      </c>
      <c r="L42" s="45"/>
      <c r="M42" s="45"/>
      <c r="N42" s="45"/>
      <c r="O42" s="45"/>
      <c r="P42" s="45"/>
      <c r="Q42" s="45"/>
      <c r="R42" s="45"/>
      <c r="S42" s="45"/>
      <c r="T42" s="45"/>
      <c r="U42" s="47">
        <v>0</v>
      </c>
    </row>
    <row r="43" spans="1:21" ht="14.25" x14ac:dyDescent="0.2">
      <c r="A43" s="557" t="s">
        <v>125</v>
      </c>
      <c r="B43" s="557"/>
      <c r="C43" s="557"/>
      <c r="D43" s="557"/>
      <c r="E43" s="557"/>
      <c r="F43" s="557"/>
      <c r="G43" s="557"/>
      <c r="H43" s="557"/>
      <c r="I43" s="557"/>
      <c r="J43" s="557"/>
      <c r="K43" s="557"/>
      <c r="L43" s="557"/>
      <c r="M43" s="557"/>
      <c r="N43" s="557"/>
      <c r="O43" s="557"/>
      <c r="P43" s="557"/>
      <c r="Q43" s="557"/>
      <c r="R43" s="557"/>
      <c r="S43" s="557"/>
      <c r="T43" s="557"/>
      <c r="U43" s="47">
        <v>1550.94</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0D5D-072E-4C73-8F76-050F49430E91}">
  <dimension ref="A1:J79"/>
  <sheetViews>
    <sheetView view="pageBreakPreview" zoomScale="60" zoomScaleNormal="100" workbookViewId="0">
      <selection activeCell="S65" sqref="S65"/>
    </sheetView>
  </sheetViews>
  <sheetFormatPr defaultRowHeight="15" x14ac:dyDescent="0.25"/>
  <cols>
    <col min="1" max="1" width="15" style="365" customWidth="1"/>
    <col min="2" max="2" width="8" style="365" customWidth="1"/>
    <col min="3" max="3" width="13" style="365" customWidth="1"/>
    <col min="4" max="4" width="10" style="365" customWidth="1"/>
    <col min="5" max="5" width="80" style="365" customWidth="1"/>
    <col min="6" max="6" width="25" style="365" customWidth="1"/>
    <col min="7" max="8" width="10" style="365" customWidth="1"/>
    <col min="9" max="9" width="13" style="365" customWidth="1"/>
    <col min="10" max="10" width="17" style="365" customWidth="1"/>
    <col min="11" max="16384" width="9.140625" style="363"/>
  </cols>
  <sheetData>
    <row r="1" spans="1:10" ht="5.0999999999999996" customHeight="1" x14ac:dyDescent="0.25">
      <c r="A1" s="362"/>
      <c r="B1" s="362"/>
      <c r="C1" s="362"/>
      <c r="D1" s="362"/>
      <c r="E1" s="362"/>
      <c r="F1" s="362"/>
      <c r="G1" s="362"/>
      <c r="H1" s="362"/>
      <c r="I1" s="362"/>
      <c r="J1" s="362"/>
    </row>
    <row r="2" spans="1:10" ht="17.100000000000001" customHeight="1" x14ac:dyDescent="0.3">
      <c r="A2" s="367" t="s">
        <v>409</v>
      </c>
      <c r="B2" s="368"/>
      <c r="C2" s="368"/>
      <c r="D2" s="368"/>
      <c r="E2" s="368"/>
      <c r="F2" s="368"/>
      <c r="G2" s="369"/>
      <c r="H2" s="368"/>
      <c r="I2" s="368"/>
      <c r="J2" s="370"/>
    </row>
    <row r="3" spans="1:10" ht="17.100000000000001" customHeight="1" x14ac:dyDescent="0.3">
      <c r="A3" s="371" t="s">
        <v>410</v>
      </c>
      <c r="B3" s="372"/>
      <c r="C3" s="372"/>
      <c r="D3" s="372"/>
      <c r="E3" s="372"/>
      <c r="F3" s="372"/>
      <c r="G3" s="373"/>
      <c r="H3" s="372"/>
      <c r="I3" s="372"/>
      <c r="J3" s="374"/>
    </row>
    <row r="4" spans="1:10" ht="17.100000000000001" customHeight="1" x14ac:dyDescent="0.3">
      <c r="A4" s="619" t="s">
        <v>67</v>
      </c>
      <c r="B4" s="620"/>
      <c r="C4" s="620"/>
      <c r="D4" s="620"/>
      <c r="E4" s="620"/>
      <c r="F4" s="372"/>
      <c r="G4" s="373"/>
      <c r="H4" s="372"/>
      <c r="I4" s="372"/>
      <c r="J4" s="374"/>
    </row>
    <row r="5" spans="1:10" ht="20.100000000000001" customHeight="1" x14ac:dyDescent="0.4">
      <c r="A5" s="621" t="s">
        <v>411</v>
      </c>
      <c r="B5" s="622"/>
      <c r="C5" s="622"/>
      <c r="D5" s="623"/>
      <c r="E5" s="623"/>
      <c r="F5" s="623"/>
      <c r="G5" s="623"/>
      <c r="H5" s="623"/>
      <c r="I5" s="623"/>
      <c r="J5" s="624"/>
    </row>
    <row r="6" spans="1:10" x14ac:dyDescent="0.25">
      <c r="A6" s="375"/>
      <c r="B6" s="364"/>
      <c r="C6" s="364"/>
      <c r="D6" s="364"/>
      <c r="E6" s="364"/>
      <c r="F6" s="364"/>
      <c r="G6" s="364"/>
      <c r="H6" s="364"/>
      <c r="I6" s="364"/>
      <c r="J6" s="376"/>
    </row>
    <row r="7" spans="1:10" ht="8.1" customHeight="1" x14ac:dyDescent="0.25">
      <c r="A7" s="377"/>
      <c r="B7" s="372"/>
      <c r="C7" s="372"/>
      <c r="D7" s="372"/>
      <c r="E7" s="372"/>
      <c r="F7" s="372"/>
      <c r="G7" s="372"/>
      <c r="H7" s="372"/>
      <c r="I7" s="372"/>
      <c r="J7" s="374"/>
    </row>
    <row r="8" spans="1:10" ht="24.95" customHeight="1" x14ac:dyDescent="0.35">
      <c r="A8" s="378"/>
      <c r="B8" s="379"/>
      <c r="C8" s="379"/>
      <c r="D8" s="379"/>
      <c r="E8" s="380" t="s">
        <v>412</v>
      </c>
      <c r="F8" s="379"/>
      <c r="G8" s="379"/>
      <c r="H8" s="379"/>
      <c r="I8" s="379"/>
      <c r="J8" s="381"/>
    </row>
    <row r="9" spans="1:10" ht="20.100000000000001" customHeight="1" x14ac:dyDescent="0.25">
      <c r="A9" s="382"/>
      <c r="B9" s="383" t="s">
        <v>278</v>
      </c>
      <c r="C9" s="383" t="s">
        <v>69</v>
      </c>
      <c r="D9" s="383" t="s">
        <v>413</v>
      </c>
      <c r="E9" s="384" t="s">
        <v>70</v>
      </c>
      <c r="F9" s="384" t="s">
        <v>68</v>
      </c>
      <c r="G9" s="383" t="s">
        <v>414</v>
      </c>
      <c r="H9" s="383" t="s">
        <v>415</v>
      </c>
      <c r="I9" s="385" t="s">
        <v>416</v>
      </c>
      <c r="J9" s="386" t="s">
        <v>78</v>
      </c>
    </row>
    <row r="10" spans="1:10" ht="24.95" customHeight="1" x14ac:dyDescent="0.25">
      <c r="A10" s="387" t="s">
        <v>71</v>
      </c>
      <c r="B10" s="388">
        <v>2.1</v>
      </c>
      <c r="C10" s="388" t="s">
        <v>368</v>
      </c>
      <c r="D10" s="388" t="s">
        <v>417</v>
      </c>
      <c r="E10" s="389" t="s">
        <v>313</v>
      </c>
      <c r="F10" s="389" t="s">
        <v>418</v>
      </c>
      <c r="G10" s="388" t="s">
        <v>132</v>
      </c>
      <c r="H10" s="388">
        <v>1</v>
      </c>
      <c r="I10" s="390"/>
      <c r="J10" s="391">
        <v>755.59</v>
      </c>
    </row>
    <row r="11" spans="1:10" s="366" customFormat="1" ht="26.25" x14ac:dyDescent="0.25">
      <c r="A11" s="392" t="s">
        <v>128</v>
      </c>
      <c r="B11" s="393" t="s">
        <v>6</v>
      </c>
      <c r="C11" s="393">
        <v>1518</v>
      </c>
      <c r="D11" s="393" t="s">
        <v>21</v>
      </c>
      <c r="E11" s="394" t="s">
        <v>170</v>
      </c>
      <c r="F11" s="394" t="s">
        <v>419</v>
      </c>
      <c r="G11" s="393" t="s">
        <v>8</v>
      </c>
      <c r="H11" s="393">
        <v>2.5550000000000002</v>
      </c>
      <c r="I11" s="395">
        <v>250.16</v>
      </c>
      <c r="J11" s="396">
        <v>639.16</v>
      </c>
    </row>
    <row r="12" spans="1:10" s="366" customFormat="1" ht="26.25" x14ac:dyDescent="0.25">
      <c r="A12" s="392" t="s">
        <v>269</v>
      </c>
      <c r="B12" s="393" t="s">
        <v>6</v>
      </c>
      <c r="C12" s="393">
        <v>5932</v>
      </c>
      <c r="D12" s="393" t="s">
        <v>21</v>
      </c>
      <c r="E12" s="394" t="s">
        <v>74</v>
      </c>
      <c r="F12" s="394" t="s">
        <v>420</v>
      </c>
      <c r="G12" s="393" t="s">
        <v>72</v>
      </c>
      <c r="H12" s="393">
        <v>7.6999999999999999E-2</v>
      </c>
      <c r="I12" s="395">
        <v>148.87</v>
      </c>
      <c r="J12" s="396">
        <v>11.46</v>
      </c>
    </row>
    <row r="13" spans="1:10" s="366" customFormat="1" ht="26.25" x14ac:dyDescent="0.25">
      <c r="A13" s="392" t="s">
        <v>269</v>
      </c>
      <c r="B13" s="393" t="s">
        <v>6</v>
      </c>
      <c r="C13" s="393">
        <v>5934</v>
      </c>
      <c r="D13" s="393" t="s">
        <v>21</v>
      </c>
      <c r="E13" s="394" t="s">
        <v>75</v>
      </c>
      <c r="F13" s="394" t="s">
        <v>420</v>
      </c>
      <c r="G13" s="393" t="s">
        <v>73</v>
      </c>
      <c r="H13" s="393">
        <v>0.158</v>
      </c>
      <c r="I13" s="395">
        <v>49.38</v>
      </c>
      <c r="J13" s="396">
        <v>7.8</v>
      </c>
    </row>
    <row r="14" spans="1:10" s="366" customFormat="1" ht="26.25" x14ac:dyDescent="0.25">
      <c r="A14" s="392" t="s">
        <v>269</v>
      </c>
      <c r="B14" s="393" t="s">
        <v>6</v>
      </c>
      <c r="C14" s="393">
        <v>88314</v>
      </c>
      <c r="D14" s="393" t="s">
        <v>21</v>
      </c>
      <c r="E14" s="394" t="s">
        <v>171</v>
      </c>
      <c r="F14" s="394" t="s">
        <v>421</v>
      </c>
      <c r="G14" s="393" t="s">
        <v>77</v>
      </c>
      <c r="H14" s="393">
        <v>1.883</v>
      </c>
      <c r="I14" s="395">
        <v>14.17</v>
      </c>
      <c r="J14" s="396">
        <v>26.68</v>
      </c>
    </row>
    <row r="15" spans="1:10" s="366" customFormat="1" ht="39" x14ac:dyDescent="0.25">
      <c r="A15" s="392" t="s">
        <v>269</v>
      </c>
      <c r="B15" s="393" t="s">
        <v>6</v>
      </c>
      <c r="C15" s="393">
        <v>91386</v>
      </c>
      <c r="D15" s="393" t="s">
        <v>21</v>
      </c>
      <c r="E15" s="394" t="s">
        <v>172</v>
      </c>
      <c r="F15" s="394" t="s">
        <v>420</v>
      </c>
      <c r="G15" s="393" t="s">
        <v>72</v>
      </c>
      <c r="H15" s="393">
        <v>7.6999999999999999E-2</v>
      </c>
      <c r="I15" s="395">
        <v>175.62</v>
      </c>
      <c r="J15" s="396">
        <v>13.52</v>
      </c>
    </row>
    <row r="16" spans="1:10" s="366" customFormat="1" ht="26.25" x14ac:dyDescent="0.25">
      <c r="A16" s="392" t="s">
        <v>269</v>
      </c>
      <c r="B16" s="393" t="s">
        <v>6</v>
      </c>
      <c r="C16" s="393">
        <v>95631</v>
      </c>
      <c r="D16" s="393" t="s">
        <v>21</v>
      </c>
      <c r="E16" s="394" t="s">
        <v>173</v>
      </c>
      <c r="F16" s="394" t="s">
        <v>420</v>
      </c>
      <c r="G16" s="393" t="s">
        <v>72</v>
      </c>
      <c r="H16" s="393">
        <v>0.112</v>
      </c>
      <c r="I16" s="395">
        <v>136.16999999999999</v>
      </c>
      <c r="J16" s="396">
        <v>15.25</v>
      </c>
    </row>
    <row r="17" spans="1:10" s="366" customFormat="1" ht="26.25" x14ac:dyDescent="0.25">
      <c r="A17" s="392" t="s">
        <v>269</v>
      </c>
      <c r="B17" s="393" t="s">
        <v>6</v>
      </c>
      <c r="C17" s="393">
        <v>95632</v>
      </c>
      <c r="D17" s="393" t="s">
        <v>21</v>
      </c>
      <c r="E17" s="394" t="s">
        <v>174</v>
      </c>
      <c r="F17" s="394" t="s">
        <v>422</v>
      </c>
      <c r="G17" s="393" t="s">
        <v>73</v>
      </c>
      <c r="H17" s="393">
        <v>0.124</v>
      </c>
      <c r="I17" s="395">
        <v>43.17</v>
      </c>
      <c r="J17" s="396">
        <v>5.35</v>
      </c>
    </row>
    <row r="18" spans="1:10" s="366" customFormat="1" ht="26.25" x14ac:dyDescent="0.25">
      <c r="A18" s="392" t="s">
        <v>269</v>
      </c>
      <c r="B18" s="393" t="s">
        <v>6</v>
      </c>
      <c r="C18" s="393">
        <v>96155</v>
      </c>
      <c r="D18" s="393" t="s">
        <v>21</v>
      </c>
      <c r="E18" s="394" t="s">
        <v>175</v>
      </c>
      <c r="F18" s="394" t="s">
        <v>420</v>
      </c>
      <c r="G18" s="393" t="s">
        <v>73</v>
      </c>
      <c r="H18" s="393">
        <v>0.17899999999999999</v>
      </c>
      <c r="I18" s="395">
        <v>27.24</v>
      </c>
      <c r="J18" s="396">
        <v>4.88</v>
      </c>
    </row>
    <row r="19" spans="1:10" s="366" customFormat="1" ht="26.25" x14ac:dyDescent="0.25">
      <c r="A19" s="392" t="s">
        <v>269</v>
      </c>
      <c r="B19" s="393" t="s">
        <v>6</v>
      </c>
      <c r="C19" s="393">
        <v>96157</v>
      </c>
      <c r="D19" s="393" t="s">
        <v>21</v>
      </c>
      <c r="E19" s="394" t="s">
        <v>176</v>
      </c>
      <c r="F19" s="394" t="s">
        <v>420</v>
      </c>
      <c r="G19" s="393" t="s">
        <v>72</v>
      </c>
      <c r="H19" s="393">
        <v>5.7000000000000002E-2</v>
      </c>
      <c r="I19" s="395">
        <v>80.89</v>
      </c>
      <c r="J19" s="396">
        <v>4.6100000000000003</v>
      </c>
    </row>
    <row r="20" spans="1:10" s="366" customFormat="1" ht="26.25" x14ac:dyDescent="0.25">
      <c r="A20" s="392" t="s">
        <v>269</v>
      </c>
      <c r="B20" s="393" t="s">
        <v>6</v>
      </c>
      <c r="C20" s="393">
        <v>96463</v>
      </c>
      <c r="D20" s="393" t="s">
        <v>21</v>
      </c>
      <c r="E20" s="394" t="s">
        <v>126</v>
      </c>
      <c r="F20" s="394" t="s">
        <v>420</v>
      </c>
      <c r="G20" s="393" t="s">
        <v>72</v>
      </c>
      <c r="H20" s="393">
        <v>5.8000000000000003E-2</v>
      </c>
      <c r="I20" s="395">
        <v>134.33000000000001</v>
      </c>
      <c r="J20" s="396">
        <v>7.79</v>
      </c>
    </row>
    <row r="21" spans="1:10" s="366" customFormat="1" ht="26.25" x14ac:dyDescent="0.25">
      <c r="A21" s="392" t="s">
        <v>269</v>
      </c>
      <c r="B21" s="393" t="s">
        <v>6</v>
      </c>
      <c r="C21" s="393">
        <v>96464</v>
      </c>
      <c r="D21" s="393" t="s">
        <v>21</v>
      </c>
      <c r="E21" s="394" t="s">
        <v>127</v>
      </c>
      <c r="F21" s="394" t="s">
        <v>420</v>
      </c>
      <c r="G21" s="393" t="s">
        <v>73</v>
      </c>
      <c r="H21" s="393">
        <v>0.41299999999999998</v>
      </c>
      <c r="I21" s="395">
        <v>46.2</v>
      </c>
      <c r="J21" s="396">
        <v>19.079999999999998</v>
      </c>
    </row>
    <row r="22" spans="1:10" x14ac:dyDescent="0.25">
      <c r="A22" s="397"/>
      <c r="B22" s="379"/>
      <c r="C22" s="379"/>
      <c r="D22" s="379"/>
      <c r="E22" s="398"/>
      <c r="F22" s="398"/>
      <c r="G22" s="379"/>
      <c r="H22" s="379"/>
      <c r="I22" s="399"/>
      <c r="J22" s="400"/>
    </row>
    <row r="23" spans="1:10" ht="24.95" customHeight="1" x14ac:dyDescent="0.25">
      <c r="A23" s="387" t="s">
        <v>71</v>
      </c>
      <c r="B23" s="388">
        <v>3.1</v>
      </c>
      <c r="C23" s="388" t="s">
        <v>369</v>
      </c>
      <c r="D23" s="388" t="s">
        <v>417</v>
      </c>
      <c r="E23" s="389" t="s">
        <v>312</v>
      </c>
      <c r="F23" s="389" t="s">
        <v>418</v>
      </c>
      <c r="G23" s="388" t="s">
        <v>132</v>
      </c>
      <c r="H23" s="388">
        <v>1</v>
      </c>
      <c r="I23" s="390">
        <v>810.02</v>
      </c>
      <c r="J23" s="391">
        <v>810.02</v>
      </c>
    </row>
    <row r="24" spans="1:10" s="366" customFormat="1" ht="26.25" x14ac:dyDescent="0.25">
      <c r="A24" s="392" t="s">
        <v>269</v>
      </c>
      <c r="B24" s="393" t="s">
        <v>6</v>
      </c>
      <c r="C24" s="393">
        <v>91277</v>
      </c>
      <c r="D24" s="393" t="s">
        <v>21</v>
      </c>
      <c r="E24" s="394" t="s">
        <v>188</v>
      </c>
      <c r="F24" s="394" t="s">
        <v>420</v>
      </c>
      <c r="G24" s="393" t="s">
        <v>72</v>
      </c>
      <c r="H24" s="393">
        <v>0.44640000000000002</v>
      </c>
      <c r="I24" s="395">
        <v>4.97</v>
      </c>
      <c r="J24" s="396">
        <v>2.2200000000000002</v>
      </c>
    </row>
    <row r="25" spans="1:10" s="366" customFormat="1" ht="26.25" x14ac:dyDescent="0.25">
      <c r="A25" s="392" t="s">
        <v>269</v>
      </c>
      <c r="B25" s="393" t="s">
        <v>6</v>
      </c>
      <c r="C25" s="393">
        <v>91278</v>
      </c>
      <c r="D25" s="393" t="s">
        <v>21</v>
      </c>
      <c r="E25" s="394" t="s">
        <v>189</v>
      </c>
      <c r="F25" s="394" t="s">
        <v>420</v>
      </c>
      <c r="G25" s="393" t="s">
        <v>73</v>
      </c>
      <c r="H25" s="393">
        <v>1.339</v>
      </c>
      <c r="I25" s="395">
        <v>0.56000000000000005</v>
      </c>
      <c r="J25" s="396">
        <v>0.75</v>
      </c>
    </row>
    <row r="26" spans="1:10" s="366" customFormat="1" ht="39" x14ac:dyDescent="0.25">
      <c r="A26" s="392" t="s">
        <v>269</v>
      </c>
      <c r="B26" s="393" t="s">
        <v>6</v>
      </c>
      <c r="C26" s="393">
        <v>91283</v>
      </c>
      <c r="D26" s="393" t="s">
        <v>21</v>
      </c>
      <c r="E26" s="394" t="s">
        <v>142</v>
      </c>
      <c r="F26" s="394" t="s">
        <v>420</v>
      </c>
      <c r="G26" s="393" t="s">
        <v>72</v>
      </c>
      <c r="H26" s="393">
        <v>0.28570000000000001</v>
      </c>
      <c r="I26" s="395">
        <v>11.39</v>
      </c>
      <c r="J26" s="396">
        <v>3.25</v>
      </c>
    </row>
    <row r="27" spans="1:10" s="366" customFormat="1" ht="39" x14ac:dyDescent="0.25">
      <c r="A27" s="392" t="s">
        <v>269</v>
      </c>
      <c r="B27" s="393" t="s">
        <v>6</v>
      </c>
      <c r="C27" s="393">
        <v>91285</v>
      </c>
      <c r="D27" s="393" t="s">
        <v>21</v>
      </c>
      <c r="E27" s="394" t="s">
        <v>143</v>
      </c>
      <c r="F27" s="394" t="s">
        <v>420</v>
      </c>
      <c r="G27" s="393" t="s">
        <v>73</v>
      </c>
      <c r="H27" s="393">
        <v>1.5</v>
      </c>
      <c r="I27" s="395">
        <v>1.07</v>
      </c>
      <c r="J27" s="396">
        <v>1.61</v>
      </c>
    </row>
    <row r="28" spans="1:10" s="366" customFormat="1" ht="26.25" x14ac:dyDescent="0.25">
      <c r="A28" s="392" t="s">
        <v>269</v>
      </c>
      <c r="B28" s="393" t="s">
        <v>6</v>
      </c>
      <c r="C28" s="393">
        <v>88316</v>
      </c>
      <c r="D28" s="393" t="s">
        <v>21</v>
      </c>
      <c r="E28" s="394" t="s">
        <v>76</v>
      </c>
      <c r="F28" s="394" t="s">
        <v>421</v>
      </c>
      <c r="G28" s="393" t="s">
        <v>77</v>
      </c>
      <c r="H28" s="393">
        <v>7.1428000000000003</v>
      </c>
      <c r="I28" s="395">
        <v>15.74</v>
      </c>
      <c r="J28" s="396">
        <v>112.43</v>
      </c>
    </row>
    <row r="29" spans="1:10" s="366" customFormat="1" ht="26.25" x14ac:dyDescent="0.25">
      <c r="A29" s="392" t="s">
        <v>269</v>
      </c>
      <c r="B29" s="393" t="s">
        <v>6</v>
      </c>
      <c r="C29" s="393">
        <v>88314</v>
      </c>
      <c r="D29" s="393" t="s">
        <v>21</v>
      </c>
      <c r="E29" s="394" t="s">
        <v>171</v>
      </c>
      <c r="F29" s="394" t="s">
        <v>421</v>
      </c>
      <c r="G29" s="393" t="s">
        <v>77</v>
      </c>
      <c r="H29" s="393">
        <v>3.5710000000000002</v>
      </c>
      <c r="I29" s="395">
        <v>14.17</v>
      </c>
      <c r="J29" s="396">
        <v>50.6</v>
      </c>
    </row>
    <row r="30" spans="1:10" s="366" customFormat="1" ht="26.25" x14ac:dyDescent="0.25">
      <c r="A30" s="392" t="s">
        <v>128</v>
      </c>
      <c r="B30" s="393" t="s">
        <v>6</v>
      </c>
      <c r="C30" s="393">
        <v>1518</v>
      </c>
      <c r="D30" s="393" t="s">
        <v>21</v>
      </c>
      <c r="E30" s="394" t="s">
        <v>170</v>
      </c>
      <c r="F30" s="394" t="s">
        <v>419</v>
      </c>
      <c r="G30" s="393" t="s">
        <v>8</v>
      </c>
      <c r="H30" s="393">
        <v>2.5550000000000002</v>
      </c>
      <c r="I30" s="395">
        <v>250.16</v>
      </c>
      <c r="J30" s="396">
        <v>639.16</v>
      </c>
    </row>
    <row r="31" spans="1:10" x14ac:dyDescent="0.25">
      <c r="A31" s="397"/>
      <c r="B31" s="379"/>
      <c r="C31" s="379"/>
      <c r="D31" s="379"/>
      <c r="E31" s="398"/>
      <c r="F31" s="398"/>
      <c r="G31" s="379"/>
      <c r="H31" s="379"/>
      <c r="I31" s="399"/>
      <c r="J31" s="400"/>
    </row>
    <row r="32" spans="1:10" ht="24.95" customHeight="1" x14ac:dyDescent="0.25">
      <c r="A32" s="387" t="s">
        <v>71</v>
      </c>
      <c r="B32" s="388">
        <v>7.2</v>
      </c>
      <c r="C32" s="388" t="s">
        <v>371</v>
      </c>
      <c r="D32" s="388" t="s">
        <v>417</v>
      </c>
      <c r="E32" s="389" t="s">
        <v>241</v>
      </c>
      <c r="F32" s="389" t="s">
        <v>418</v>
      </c>
      <c r="G32" s="388" t="s">
        <v>132</v>
      </c>
      <c r="H32" s="388">
        <v>1</v>
      </c>
      <c r="I32" s="390">
        <v>86.12</v>
      </c>
      <c r="J32" s="391">
        <v>86.12</v>
      </c>
    </row>
    <row r="33" spans="1:10" s="366" customFormat="1" ht="26.25" x14ac:dyDescent="0.25">
      <c r="A33" s="392" t="s">
        <v>269</v>
      </c>
      <c r="B33" s="393" t="s">
        <v>6</v>
      </c>
      <c r="C33" s="393">
        <v>5795</v>
      </c>
      <c r="D33" s="393" t="s">
        <v>21</v>
      </c>
      <c r="E33" s="394" t="s">
        <v>239</v>
      </c>
      <c r="F33" s="394" t="s">
        <v>420</v>
      </c>
      <c r="G33" s="393" t="s">
        <v>72</v>
      </c>
      <c r="H33" s="393">
        <v>1.556</v>
      </c>
      <c r="I33" s="395">
        <v>15.57</v>
      </c>
      <c r="J33" s="396">
        <v>24.23</v>
      </c>
    </row>
    <row r="34" spans="1:10" s="366" customFormat="1" ht="26.25" x14ac:dyDescent="0.25">
      <c r="A34" s="392" t="s">
        <v>269</v>
      </c>
      <c r="B34" s="393" t="s">
        <v>6</v>
      </c>
      <c r="C34" s="393">
        <v>5952</v>
      </c>
      <c r="D34" s="393" t="s">
        <v>21</v>
      </c>
      <c r="E34" s="394" t="s">
        <v>240</v>
      </c>
      <c r="F34" s="394" t="s">
        <v>420</v>
      </c>
      <c r="G34" s="393" t="s">
        <v>73</v>
      </c>
      <c r="H34" s="393">
        <v>0.44109999999999999</v>
      </c>
      <c r="I34" s="395">
        <v>14.27</v>
      </c>
      <c r="J34" s="396">
        <v>6.29</v>
      </c>
    </row>
    <row r="35" spans="1:10" s="366" customFormat="1" ht="26.25" x14ac:dyDescent="0.25">
      <c r="A35" s="392" t="s">
        <v>269</v>
      </c>
      <c r="B35" s="393" t="s">
        <v>6</v>
      </c>
      <c r="C35" s="393">
        <v>88309</v>
      </c>
      <c r="D35" s="393" t="s">
        <v>21</v>
      </c>
      <c r="E35" s="394" t="s">
        <v>131</v>
      </c>
      <c r="F35" s="394" t="s">
        <v>421</v>
      </c>
      <c r="G35" s="393" t="s">
        <v>77</v>
      </c>
      <c r="H35" s="393">
        <v>0.30509999999999998</v>
      </c>
      <c r="I35" s="395">
        <v>19.57</v>
      </c>
      <c r="J35" s="396">
        <v>5.97</v>
      </c>
    </row>
    <row r="36" spans="1:10" s="366" customFormat="1" ht="26.25" x14ac:dyDescent="0.25">
      <c r="A36" s="392" t="s">
        <v>269</v>
      </c>
      <c r="B36" s="393" t="s">
        <v>6</v>
      </c>
      <c r="C36" s="393">
        <v>88316</v>
      </c>
      <c r="D36" s="393" t="s">
        <v>21</v>
      </c>
      <c r="E36" s="394" t="s">
        <v>76</v>
      </c>
      <c r="F36" s="394" t="s">
        <v>421</v>
      </c>
      <c r="G36" s="393" t="s">
        <v>77</v>
      </c>
      <c r="H36" s="393">
        <v>3.153</v>
      </c>
      <c r="I36" s="395">
        <v>15.74</v>
      </c>
      <c r="J36" s="396">
        <v>49.63</v>
      </c>
    </row>
    <row r="37" spans="1:10" x14ac:dyDescent="0.25">
      <c r="A37" s="397"/>
      <c r="B37" s="379"/>
      <c r="C37" s="379"/>
      <c r="D37" s="379"/>
      <c r="E37" s="398"/>
      <c r="F37" s="398"/>
      <c r="G37" s="379"/>
      <c r="H37" s="379"/>
      <c r="I37" s="399"/>
      <c r="J37" s="400"/>
    </row>
    <row r="38" spans="1:10" ht="24.95" customHeight="1" x14ac:dyDescent="0.25">
      <c r="A38" s="387" t="s">
        <v>71</v>
      </c>
      <c r="B38" s="388">
        <v>7.8</v>
      </c>
      <c r="C38" s="388" t="s">
        <v>423</v>
      </c>
      <c r="D38" s="388" t="s">
        <v>417</v>
      </c>
      <c r="E38" s="389" t="s">
        <v>424</v>
      </c>
      <c r="F38" s="389" t="s">
        <v>425</v>
      </c>
      <c r="G38" s="388" t="s">
        <v>26</v>
      </c>
      <c r="H38" s="388">
        <v>1</v>
      </c>
      <c r="I38" s="390">
        <v>176.03</v>
      </c>
      <c r="J38" s="391">
        <v>176.03</v>
      </c>
    </row>
    <row r="39" spans="1:10" s="366" customFormat="1" ht="26.25" x14ac:dyDescent="0.25">
      <c r="A39" s="392" t="s">
        <v>269</v>
      </c>
      <c r="B39" s="393" t="s">
        <v>6</v>
      </c>
      <c r="C39" s="393">
        <v>5631</v>
      </c>
      <c r="D39" s="393" t="s">
        <v>21</v>
      </c>
      <c r="E39" s="394" t="s">
        <v>129</v>
      </c>
      <c r="F39" s="394" t="s">
        <v>420</v>
      </c>
      <c r="G39" s="393" t="s">
        <v>72</v>
      </c>
      <c r="H39" s="393">
        <v>0.105</v>
      </c>
      <c r="I39" s="395">
        <v>137.47</v>
      </c>
      <c r="J39" s="396">
        <v>14.43</v>
      </c>
    </row>
    <row r="40" spans="1:10" s="366" customFormat="1" ht="26.25" x14ac:dyDescent="0.25">
      <c r="A40" s="392" t="s">
        <v>269</v>
      </c>
      <c r="B40" s="393" t="s">
        <v>6</v>
      </c>
      <c r="C40" s="393">
        <v>5632</v>
      </c>
      <c r="D40" s="393" t="s">
        <v>21</v>
      </c>
      <c r="E40" s="394" t="s">
        <v>130</v>
      </c>
      <c r="F40" s="394" t="s">
        <v>420</v>
      </c>
      <c r="G40" s="393" t="s">
        <v>73</v>
      </c>
      <c r="H40" s="393">
        <v>0.221</v>
      </c>
      <c r="I40" s="395">
        <v>49.23</v>
      </c>
      <c r="J40" s="396">
        <v>10.88</v>
      </c>
    </row>
    <row r="41" spans="1:10" s="366" customFormat="1" ht="26.25" x14ac:dyDescent="0.25">
      <c r="A41" s="392" t="s">
        <v>269</v>
      </c>
      <c r="B41" s="393" t="s">
        <v>6</v>
      </c>
      <c r="C41" s="393">
        <v>88246</v>
      </c>
      <c r="D41" s="393" t="s">
        <v>21</v>
      </c>
      <c r="E41" s="394" t="s">
        <v>133</v>
      </c>
      <c r="F41" s="394" t="s">
        <v>421</v>
      </c>
      <c r="G41" s="393" t="s">
        <v>77</v>
      </c>
      <c r="H41" s="393">
        <v>0.49299999999999999</v>
      </c>
      <c r="I41" s="395">
        <v>17.53</v>
      </c>
      <c r="J41" s="396">
        <v>8.64</v>
      </c>
    </row>
    <row r="42" spans="1:10" s="366" customFormat="1" ht="26.25" x14ac:dyDescent="0.25">
      <c r="A42" s="392" t="s">
        <v>269</v>
      </c>
      <c r="B42" s="393" t="s">
        <v>6</v>
      </c>
      <c r="C42" s="393">
        <v>88316</v>
      </c>
      <c r="D42" s="393" t="s">
        <v>21</v>
      </c>
      <c r="E42" s="394" t="s">
        <v>76</v>
      </c>
      <c r="F42" s="394" t="s">
        <v>421</v>
      </c>
      <c r="G42" s="393" t="s">
        <v>77</v>
      </c>
      <c r="H42" s="393">
        <v>0.98599999999999999</v>
      </c>
      <c r="I42" s="395">
        <v>15.74</v>
      </c>
      <c r="J42" s="396">
        <v>15.52</v>
      </c>
    </row>
    <row r="43" spans="1:10" s="366" customFormat="1" ht="26.25" x14ac:dyDescent="0.25">
      <c r="A43" s="392" t="s">
        <v>269</v>
      </c>
      <c r="B43" s="393" t="s">
        <v>6</v>
      </c>
      <c r="C43" s="393">
        <v>88629</v>
      </c>
      <c r="D43" s="393" t="s">
        <v>21</v>
      </c>
      <c r="E43" s="394" t="s">
        <v>134</v>
      </c>
      <c r="F43" s="394" t="s">
        <v>421</v>
      </c>
      <c r="G43" s="393" t="s">
        <v>132</v>
      </c>
      <c r="H43" s="393">
        <v>5.0000000000000001E-3</v>
      </c>
      <c r="I43" s="395">
        <v>423.32</v>
      </c>
      <c r="J43" s="396">
        <v>2.12</v>
      </c>
    </row>
    <row r="44" spans="1:10" s="366" customFormat="1" x14ac:dyDescent="0.25">
      <c r="A44" s="392" t="s">
        <v>128</v>
      </c>
      <c r="B44" s="393" t="s">
        <v>6</v>
      </c>
      <c r="C44" s="393">
        <v>7725</v>
      </c>
      <c r="D44" s="393" t="s">
        <v>21</v>
      </c>
      <c r="E44" s="394" t="s">
        <v>426</v>
      </c>
      <c r="F44" s="394" t="s">
        <v>419</v>
      </c>
      <c r="G44" s="393" t="s">
        <v>26</v>
      </c>
      <c r="H44" s="393">
        <v>1.02</v>
      </c>
      <c r="I44" s="395">
        <v>122</v>
      </c>
      <c r="J44" s="396">
        <v>124.44</v>
      </c>
    </row>
    <row r="45" spans="1:10" x14ac:dyDescent="0.25">
      <c r="A45" s="397"/>
      <c r="B45" s="379"/>
      <c r="C45" s="379"/>
      <c r="D45" s="379"/>
      <c r="E45" s="398"/>
      <c r="F45" s="398"/>
      <c r="G45" s="379"/>
      <c r="H45" s="379"/>
      <c r="I45" s="399"/>
      <c r="J45" s="400"/>
    </row>
    <row r="46" spans="1:10" ht="24.95" customHeight="1" x14ac:dyDescent="0.25">
      <c r="A46" s="387" t="s">
        <v>71</v>
      </c>
      <c r="B46" s="388">
        <v>7.9</v>
      </c>
      <c r="C46" s="388" t="s">
        <v>427</v>
      </c>
      <c r="D46" s="388" t="s">
        <v>417</v>
      </c>
      <c r="E46" s="389" t="s">
        <v>428</v>
      </c>
      <c r="F46" s="389" t="s">
        <v>425</v>
      </c>
      <c r="G46" s="388" t="s">
        <v>26</v>
      </c>
      <c r="H46" s="388">
        <v>1</v>
      </c>
      <c r="I46" s="390">
        <v>267.33999999999997</v>
      </c>
      <c r="J46" s="391">
        <v>267.33999999999997</v>
      </c>
    </row>
    <row r="47" spans="1:10" s="366" customFormat="1" ht="26.25" x14ac:dyDescent="0.25">
      <c r="A47" s="392" t="s">
        <v>269</v>
      </c>
      <c r="B47" s="393" t="s">
        <v>6</v>
      </c>
      <c r="C47" s="393">
        <v>5631</v>
      </c>
      <c r="D47" s="393" t="s">
        <v>21</v>
      </c>
      <c r="E47" s="394" t="s">
        <v>129</v>
      </c>
      <c r="F47" s="394" t="s">
        <v>420</v>
      </c>
      <c r="G47" s="393" t="s">
        <v>72</v>
      </c>
      <c r="H47" s="393">
        <v>0.13600000000000001</v>
      </c>
      <c r="I47" s="395">
        <v>137.47</v>
      </c>
      <c r="J47" s="396">
        <v>18.7</v>
      </c>
    </row>
    <row r="48" spans="1:10" s="366" customFormat="1" ht="26.25" x14ac:dyDescent="0.25">
      <c r="A48" s="392" t="s">
        <v>269</v>
      </c>
      <c r="B48" s="393" t="s">
        <v>6</v>
      </c>
      <c r="C48" s="393">
        <v>5632</v>
      </c>
      <c r="D48" s="393" t="s">
        <v>21</v>
      </c>
      <c r="E48" s="394" t="s">
        <v>130</v>
      </c>
      <c r="F48" s="394" t="s">
        <v>420</v>
      </c>
      <c r="G48" s="393" t="s">
        <v>73</v>
      </c>
      <c r="H48" s="393">
        <v>0.28699999999999998</v>
      </c>
      <c r="I48" s="395">
        <v>49.23</v>
      </c>
      <c r="J48" s="396">
        <v>14.13</v>
      </c>
    </row>
    <row r="49" spans="1:10" s="366" customFormat="1" ht="26.25" x14ac:dyDescent="0.25">
      <c r="A49" s="392" t="s">
        <v>269</v>
      </c>
      <c r="B49" s="393" t="s">
        <v>6</v>
      </c>
      <c r="C49" s="393">
        <v>88246</v>
      </c>
      <c r="D49" s="393" t="s">
        <v>21</v>
      </c>
      <c r="E49" s="394" t="s">
        <v>133</v>
      </c>
      <c r="F49" s="394" t="s">
        <v>421</v>
      </c>
      <c r="G49" s="393" t="s">
        <v>77</v>
      </c>
      <c r="H49" s="393">
        <v>0.64</v>
      </c>
      <c r="I49" s="395">
        <v>17.53</v>
      </c>
      <c r="J49" s="396">
        <v>11.22</v>
      </c>
    </row>
    <row r="50" spans="1:10" s="366" customFormat="1" ht="26.25" x14ac:dyDescent="0.25">
      <c r="A50" s="392" t="s">
        <v>269</v>
      </c>
      <c r="B50" s="393" t="s">
        <v>6</v>
      </c>
      <c r="C50" s="393">
        <v>88316</v>
      </c>
      <c r="D50" s="393" t="s">
        <v>21</v>
      </c>
      <c r="E50" s="394" t="s">
        <v>76</v>
      </c>
      <c r="F50" s="394" t="s">
        <v>421</v>
      </c>
      <c r="G50" s="393" t="s">
        <v>77</v>
      </c>
      <c r="H50" s="393">
        <v>1.28</v>
      </c>
      <c r="I50" s="395">
        <v>15.74</v>
      </c>
      <c r="J50" s="396">
        <v>20.149999999999999</v>
      </c>
    </row>
    <row r="51" spans="1:10" s="366" customFormat="1" ht="26.25" x14ac:dyDescent="0.25">
      <c r="A51" s="392" t="s">
        <v>269</v>
      </c>
      <c r="B51" s="393" t="s">
        <v>6</v>
      </c>
      <c r="C51" s="393">
        <v>88629</v>
      </c>
      <c r="D51" s="393" t="s">
        <v>21</v>
      </c>
      <c r="E51" s="394" t="s">
        <v>134</v>
      </c>
      <c r="F51" s="394" t="s">
        <v>421</v>
      </c>
      <c r="G51" s="393" t="s">
        <v>132</v>
      </c>
      <c r="H51" s="393">
        <v>1.2E-2</v>
      </c>
      <c r="I51" s="395">
        <v>423.32</v>
      </c>
      <c r="J51" s="396">
        <v>5.08</v>
      </c>
    </row>
    <row r="52" spans="1:10" s="366" customFormat="1" x14ac:dyDescent="0.25">
      <c r="A52" s="392" t="s">
        <v>128</v>
      </c>
      <c r="B52" s="393" t="s">
        <v>6</v>
      </c>
      <c r="C52" s="393">
        <v>7750</v>
      </c>
      <c r="D52" s="393" t="s">
        <v>21</v>
      </c>
      <c r="E52" s="394" t="s">
        <v>429</v>
      </c>
      <c r="F52" s="394" t="s">
        <v>419</v>
      </c>
      <c r="G52" s="393" t="s">
        <v>26</v>
      </c>
      <c r="H52" s="393">
        <v>1.02</v>
      </c>
      <c r="I52" s="395">
        <v>194.19</v>
      </c>
      <c r="J52" s="396">
        <v>198.07</v>
      </c>
    </row>
    <row r="53" spans="1:10" x14ac:dyDescent="0.25">
      <c r="A53" s="397"/>
      <c r="B53" s="379"/>
      <c r="C53" s="379"/>
      <c r="D53" s="379"/>
      <c r="E53" s="398"/>
      <c r="F53" s="398"/>
      <c r="G53" s="379"/>
      <c r="H53" s="379"/>
      <c r="I53" s="399"/>
      <c r="J53" s="400"/>
    </row>
    <row r="54" spans="1:10" ht="24.95" customHeight="1" x14ac:dyDescent="0.25">
      <c r="A54" s="387" t="s">
        <v>71</v>
      </c>
      <c r="B54" s="388">
        <v>7.1</v>
      </c>
      <c r="C54" s="388" t="s">
        <v>430</v>
      </c>
      <c r="D54" s="388" t="s">
        <v>417</v>
      </c>
      <c r="E54" s="389" t="s">
        <v>431</v>
      </c>
      <c r="F54" s="389" t="s">
        <v>425</v>
      </c>
      <c r="G54" s="388" t="s">
        <v>26</v>
      </c>
      <c r="H54" s="388">
        <v>1</v>
      </c>
      <c r="I54" s="390">
        <v>362.59</v>
      </c>
      <c r="J54" s="391">
        <v>362.59</v>
      </c>
    </row>
    <row r="55" spans="1:10" s="366" customFormat="1" ht="26.25" x14ac:dyDescent="0.25">
      <c r="A55" s="392" t="s">
        <v>269</v>
      </c>
      <c r="B55" s="393" t="s">
        <v>6</v>
      </c>
      <c r="C55" s="393">
        <v>5631</v>
      </c>
      <c r="D55" s="393" t="s">
        <v>21</v>
      </c>
      <c r="E55" s="394" t="s">
        <v>129</v>
      </c>
      <c r="F55" s="394" t="s">
        <v>420</v>
      </c>
      <c r="G55" s="393" t="s">
        <v>72</v>
      </c>
      <c r="H55" s="393">
        <v>0.16700000000000001</v>
      </c>
      <c r="I55" s="395">
        <v>137.47</v>
      </c>
      <c r="J55" s="396">
        <v>22.96</v>
      </c>
    </row>
    <row r="56" spans="1:10" s="366" customFormat="1" ht="26.25" x14ac:dyDescent="0.25">
      <c r="A56" s="392" t="s">
        <v>269</v>
      </c>
      <c r="B56" s="393" t="s">
        <v>6</v>
      </c>
      <c r="C56" s="393">
        <v>5632</v>
      </c>
      <c r="D56" s="393" t="s">
        <v>21</v>
      </c>
      <c r="E56" s="394" t="s">
        <v>130</v>
      </c>
      <c r="F56" s="394" t="s">
        <v>420</v>
      </c>
      <c r="G56" s="393" t="s">
        <v>73</v>
      </c>
      <c r="H56" s="393">
        <v>0.35199999999999998</v>
      </c>
      <c r="I56" s="395">
        <v>49.23</v>
      </c>
      <c r="J56" s="396">
        <v>17.329999999999998</v>
      </c>
    </row>
    <row r="57" spans="1:10" s="366" customFormat="1" ht="26.25" x14ac:dyDescent="0.25">
      <c r="A57" s="392" t="s">
        <v>269</v>
      </c>
      <c r="B57" s="393" t="s">
        <v>6</v>
      </c>
      <c r="C57" s="393">
        <v>88246</v>
      </c>
      <c r="D57" s="393" t="s">
        <v>21</v>
      </c>
      <c r="E57" s="394" t="s">
        <v>133</v>
      </c>
      <c r="F57" s="394" t="s">
        <v>421</v>
      </c>
      <c r="G57" s="393" t="s">
        <v>77</v>
      </c>
      <c r="H57" s="393">
        <v>0.78700000000000003</v>
      </c>
      <c r="I57" s="395">
        <v>17.53</v>
      </c>
      <c r="J57" s="396">
        <v>13.8</v>
      </c>
    </row>
    <row r="58" spans="1:10" s="366" customFormat="1" ht="26.25" x14ac:dyDescent="0.25">
      <c r="A58" s="392" t="s">
        <v>269</v>
      </c>
      <c r="B58" s="393" t="s">
        <v>6</v>
      </c>
      <c r="C58" s="393">
        <v>88316</v>
      </c>
      <c r="D58" s="393" t="s">
        <v>21</v>
      </c>
      <c r="E58" s="394" t="s">
        <v>76</v>
      </c>
      <c r="F58" s="394" t="s">
        <v>421</v>
      </c>
      <c r="G58" s="393" t="s">
        <v>77</v>
      </c>
      <c r="H58" s="393">
        <v>1.5740000000000001</v>
      </c>
      <c r="I58" s="395">
        <v>15.74</v>
      </c>
      <c r="J58" s="396">
        <v>24.77</v>
      </c>
    </row>
    <row r="59" spans="1:10" s="366" customFormat="1" ht="26.25" x14ac:dyDescent="0.25">
      <c r="A59" s="392" t="s">
        <v>269</v>
      </c>
      <c r="B59" s="393" t="s">
        <v>6</v>
      </c>
      <c r="C59" s="393">
        <v>88629</v>
      </c>
      <c r="D59" s="393" t="s">
        <v>21</v>
      </c>
      <c r="E59" s="394" t="s">
        <v>134</v>
      </c>
      <c r="F59" s="394" t="s">
        <v>421</v>
      </c>
      <c r="G59" s="393" t="s">
        <v>132</v>
      </c>
      <c r="H59" s="393">
        <v>2.8000000000000001E-2</v>
      </c>
      <c r="I59" s="395">
        <v>423.32</v>
      </c>
      <c r="J59" s="396">
        <v>11.85</v>
      </c>
    </row>
    <row r="60" spans="1:10" s="366" customFormat="1" x14ac:dyDescent="0.25">
      <c r="A60" s="392" t="s">
        <v>128</v>
      </c>
      <c r="B60" s="393" t="s">
        <v>6</v>
      </c>
      <c r="C60" s="393">
        <v>7753</v>
      </c>
      <c r="D60" s="393" t="s">
        <v>21</v>
      </c>
      <c r="E60" s="394" t="s">
        <v>247</v>
      </c>
      <c r="F60" s="394" t="s">
        <v>419</v>
      </c>
      <c r="G60" s="393" t="s">
        <v>26</v>
      </c>
      <c r="H60" s="393">
        <v>1.02</v>
      </c>
      <c r="I60" s="395">
        <v>266.55</v>
      </c>
      <c r="J60" s="396">
        <v>271.88</v>
      </c>
    </row>
    <row r="61" spans="1:10" x14ac:dyDescent="0.25">
      <c r="A61" s="397"/>
      <c r="B61" s="379"/>
      <c r="C61" s="379"/>
      <c r="D61" s="379"/>
      <c r="E61" s="398"/>
      <c r="F61" s="398"/>
      <c r="G61" s="379"/>
      <c r="H61" s="379"/>
      <c r="I61" s="399"/>
      <c r="J61" s="400"/>
    </row>
    <row r="62" spans="1:10" ht="24.95" customHeight="1" x14ac:dyDescent="0.25">
      <c r="A62" s="387" t="s">
        <v>71</v>
      </c>
      <c r="B62" s="388">
        <v>7.11</v>
      </c>
      <c r="C62" s="388" t="s">
        <v>432</v>
      </c>
      <c r="D62" s="388" t="s">
        <v>417</v>
      </c>
      <c r="E62" s="389" t="s">
        <v>433</v>
      </c>
      <c r="F62" s="389" t="s">
        <v>425</v>
      </c>
      <c r="G62" s="388" t="s">
        <v>26</v>
      </c>
      <c r="H62" s="388">
        <v>1</v>
      </c>
      <c r="I62" s="390">
        <v>498.81</v>
      </c>
      <c r="J62" s="391">
        <v>498.81</v>
      </c>
    </row>
    <row r="63" spans="1:10" s="366" customFormat="1" ht="26.25" x14ac:dyDescent="0.25">
      <c r="A63" s="392" t="s">
        <v>269</v>
      </c>
      <c r="B63" s="393" t="s">
        <v>6</v>
      </c>
      <c r="C63" s="393">
        <v>5631</v>
      </c>
      <c r="D63" s="393" t="s">
        <v>21</v>
      </c>
      <c r="E63" s="394" t="s">
        <v>129</v>
      </c>
      <c r="F63" s="394" t="s">
        <v>420</v>
      </c>
      <c r="G63" s="393" t="s">
        <v>72</v>
      </c>
      <c r="H63" s="393">
        <v>0.20899999999999999</v>
      </c>
      <c r="I63" s="395">
        <v>137.47</v>
      </c>
      <c r="J63" s="396">
        <v>28.73</v>
      </c>
    </row>
    <row r="64" spans="1:10" s="366" customFormat="1" ht="26.25" x14ac:dyDescent="0.25">
      <c r="A64" s="392" t="s">
        <v>269</v>
      </c>
      <c r="B64" s="393" t="s">
        <v>6</v>
      </c>
      <c r="C64" s="393">
        <v>5632</v>
      </c>
      <c r="D64" s="393" t="s">
        <v>21</v>
      </c>
      <c r="E64" s="394" t="s">
        <v>130</v>
      </c>
      <c r="F64" s="394" t="s">
        <v>420</v>
      </c>
      <c r="G64" s="393" t="s">
        <v>73</v>
      </c>
      <c r="H64" s="393">
        <v>0.4405</v>
      </c>
      <c r="I64" s="395">
        <v>49.23</v>
      </c>
      <c r="J64" s="396">
        <v>21.69</v>
      </c>
    </row>
    <row r="65" spans="1:10" s="366" customFormat="1" ht="26.25" x14ac:dyDescent="0.25">
      <c r="A65" s="392" t="s">
        <v>269</v>
      </c>
      <c r="B65" s="393" t="s">
        <v>6</v>
      </c>
      <c r="C65" s="393">
        <v>88246</v>
      </c>
      <c r="D65" s="393" t="s">
        <v>21</v>
      </c>
      <c r="E65" s="394" t="s">
        <v>133</v>
      </c>
      <c r="F65" s="394" t="s">
        <v>421</v>
      </c>
      <c r="G65" s="393" t="s">
        <v>77</v>
      </c>
      <c r="H65" s="393">
        <v>0.9849</v>
      </c>
      <c r="I65" s="395">
        <v>17.53</v>
      </c>
      <c r="J65" s="396">
        <v>17.27</v>
      </c>
    </row>
    <row r="66" spans="1:10" s="366" customFormat="1" ht="26.25" x14ac:dyDescent="0.25">
      <c r="A66" s="392" t="s">
        <v>269</v>
      </c>
      <c r="B66" s="393" t="s">
        <v>6</v>
      </c>
      <c r="C66" s="393">
        <v>88316</v>
      </c>
      <c r="D66" s="393" t="s">
        <v>21</v>
      </c>
      <c r="E66" s="394" t="s">
        <v>76</v>
      </c>
      <c r="F66" s="394" t="s">
        <v>421</v>
      </c>
      <c r="G66" s="393" t="s">
        <v>77</v>
      </c>
      <c r="H66" s="393">
        <v>1.9698</v>
      </c>
      <c r="I66" s="395">
        <v>15.74</v>
      </c>
      <c r="J66" s="396">
        <v>31</v>
      </c>
    </row>
    <row r="67" spans="1:10" s="366" customFormat="1" ht="26.25" x14ac:dyDescent="0.25">
      <c r="A67" s="392" t="s">
        <v>269</v>
      </c>
      <c r="B67" s="393" t="s">
        <v>6</v>
      </c>
      <c r="C67" s="393">
        <v>88629</v>
      </c>
      <c r="D67" s="393" t="s">
        <v>21</v>
      </c>
      <c r="E67" s="394" t="s">
        <v>134</v>
      </c>
      <c r="F67" s="394" t="s">
        <v>421</v>
      </c>
      <c r="G67" s="393" t="s">
        <v>132</v>
      </c>
      <c r="H67" s="393">
        <v>3.5000000000000003E-2</v>
      </c>
      <c r="I67" s="395">
        <v>423.32</v>
      </c>
      <c r="J67" s="396">
        <v>14.82</v>
      </c>
    </row>
    <row r="68" spans="1:10" s="366" customFormat="1" x14ac:dyDescent="0.25">
      <c r="A68" s="392" t="s">
        <v>128</v>
      </c>
      <c r="B68" s="393" t="s">
        <v>6</v>
      </c>
      <c r="C68" s="393">
        <v>7757</v>
      </c>
      <c r="D68" s="393" t="s">
        <v>21</v>
      </c>
      <c r="E68" s="394" t="s">
        <v>252</v>
      </c>
      <c r="F68" s="394" t="s">
        <v>419</v>
      </c>
      <c r="G68" s="393" t="s">
        <v>26</v>
      </c>
      <c r="H68" s="393">
        <v>1.02</v>
      </c>
      <c r="I68" s="395">
        <v>377.75</v>
      </c>
      <c r="J68" s="396">
        <v>385.31</v>
      </c>
    </row>
    <row r="69" spans="1:10" x14ac:dyDescent="0.25">
      <c r="A69" s="397"/>
      <c r="B69" s="379"/>
      <c r="C69" s="379"/>
      <c r="D69" s="379"/>
      <c r="E69" s="398"/>
      <c r="F69" s="398"/>
      <c r="G69" s="379"/>
      <c r="H69" s="379"/>
      <c r="I69" s="399"/>
      <c r="J69" s="400"/>
    </row>
    <row r="70" spans="1:10" ht="24.95" customHeight="1" x14ac:dyDescent="0.25">
      <c r="A70" s="387" t="s">
        <v>71</v>
      </c>
      <c r="B70" s="388">
        <v>11.1</v>
      </c>
      <c r="C70" s="388" t="s">
        <v>370</v>
      </c>
      <c r="D70" s="388" t="s">
        <v>417</v>
      </c>
      <c r="E70" s="389" t="s">
        <v>190</v>
      </c>
      <c r="F70" s="389" t="s">
        <v>191</v>
      </c>
      <c r="G70" s="388" t="s">
        <v>193</v>
      </c>
      <c r="H70" s="388">
        <v>1</v>
      </c>
      <c r="I70" s="390">
        <v>41427.75</v>
      </c>
      <c r="J70" s="391">
        <v>41427.75</v>
      </c>
    </row>
    <row r="71" spans="1:10" s="366" customFormat="1" x14ac:dyDescent="0.25">
      <c r="A71" s="392" t="s">
        <v>128</v>
      </c>
      <c r="B71" s="393" t="s">
        <v>6</v>
      </c>
      <c r="C71" s="393">
        <v>40813</v>
      </c>
      <c r="D71" s="393" t="s">
        <v>21</v>
      </c>
      <c r="E71" s="394" t="s">
        <v>434</v>
      </c>
      <c r="F71" s="394" t="s">
        <v>435</v>
      </c>
      <c r="G71" s="393" t="s">
        <v>436</v>
      </c>
      <c r="H71" s="393">
        <v>1</v>
      </c>
      <c r="I71" s="395">
        <v>18453.009999999998</v>
      </c>
      <c r="J71" s="396">
        <v>18453.009999999998</v>
      </c>
    </row>
    <row r="72" spans="1:10" s="366" customFormat="1" x14ac:dyDescent="0.25">
      <c r="A72" s="392" t="s">
        <v>128</v>
      </c>
      <c r="B72" s="393" t="s">
        <v>6</v>
      </c>
      <c r="C72" s="393">
        <v>40931</v>
      </c>
      <c r="D72" s="393" t="s">
        <v>21</v>
      </c>
      <c r="E72" s="394" t="s">
        <v>437</v>
      </c>
      <c r="F72" s="394" t="s">
        <v>435</v>
      </c>
      <c r="G72" s="393" t="s">
        <v>436</v>
      </c>
      <c r="H72" s="393">
        <v>1</v>
      </c>
      <c r="I72" s="395">
        <v>4188.45</v>
      </c>
      <c r="J72" s="396">
        <v>4188.45</v>
      </c>
    </row>
    <row r="73" spans="1:10" s="366" customFormat="1" x14ac:dyDescent="0.25">
      <c r="A73" s="392" t="s">
        <v>128</v>
      </c>
      <c r="B73" s="393" t="s">
        <v>6</v>
      </c>
      <c r="C73" s="393">
        <v>40944</v>
      </c>
      <c r="D73" s="393" t="s">
        <v>21</v>
      </c>
      <c r="E73" s="394" t="s">
        <v>438</v>
      </c>
      <c r="F73" s="394" t="s">
        <v>435</v>
      </c>
      <c r="G73" s="393" t="s">
        <v>436</v>
      </c>
      <c r="H73" s="393">
        <v>1</v>
      </c>
      <c r="I73" s="395">
        <v>3928.35</v>
      </c>
      <c r="J73" s="396">
        <v>3928.35</v>
      </c>
    </row>
    <row r="74" spans="1:10" s="366" customFormat="1" x14ac:dyDescent="0.25">
      <c r="A74" s="392" t="s">
        <v>128</v>
      </c>
      <c r="B74" s="393" t="s">
        <v>6</v>
      </c>
      <c r="C74" s="393">
        <v>40812</v>
      </c>
      <c r="D74" s="393" t="s">
        <v>21</v>
      </c>
      <c r="E74" s="394" t="s">
        <v>439</v>
      </c>
      <c r="F74" s="394" t="s">
        <v>435</v>
      </c>
      <c r="G74" s="393" t="s">
        <v>436</v>
      </c>
      <c r="H74" s="393">
        <v>1</v>
      </c>
      <c r="I74" s="395">
        <v>2088.94</v>
      </c>
      <c r="J74" s="396">
        <v>2088.94</v>
      </c>
    </row>
    <row r="75" spans="1:10" s="366" customFormat="1" x14ac:dyDescent="0.25">
      <c r="A75" s="392" t="s">
        <v>128</v>
      </c>
      <c r="B75" s="393" t="s">
        <v>6</v>
      </c>
      <c r="C75" s="393">
        <v>41090</v>
      </c>
      <c r="D75" s="393" t="s">
        <v>21</v>
      </c>
      <c r="E75" s="394" t="s">
        <v>440</v>
      </c>
      <c r="F75" s="394" t="s">
        <v>435</v>
      </c>
      <c r="G75" s="393" t="s">
        <v>436</v>
      </c>
      <c r="H75" s="393">
        <v>1</v>
      </c>
      <c r="I75" s="395">
        <v>3554.91</v>
      </c>
      <c r="J75" s="396">
        <v>3554.91</v>
      </c>
    </row>
    <row r="76" spans="1:10" s="366" customFormat="1" x14ac:dyDescent="0.25">
      <c r="A76" s="392" t="s">
        <v>128</v>
      </c>
      <c r="B76" s="393" t="s">
        <v>6</v>
      </c>
      <c r="C76" s="393">
        <v>41089</v>
      </c>
      <c r="D76" s="393" t="s">
        <v>21</v>
      </c>
      <c r="E76" s="394" t="s">
        <v>441</v>
      </c>
      <c r="F76" s="394" t="s">
        <v>435</v>
      </c>
      <c r="G76" s="393" t="s">
        <v>436</v>
      </c>
      <c r="H76" s="393">
        <v>1</v>
      </c>
      <c r="I76" s="395">
        <v>3730.16</v>
      </c>
      <c r="J76" s="396">
        <v>3730.16</v>
      </c>
    </row>
    <row r="77" spans="1:10" s="366" customFormat="1" x14ac:dyDescent="0.25">
      <c r="A77" s="392" t="s">
        <v>128</v>
      </c>
      <c r="B77" s="393" t="s">
        <v>6</v>
      </c>
      <c r="C77" s="393">
        <v>41776</v>
      </c>
      <c r="D77" s="393" t="s">
        <v>21</v>
      </c>
      <c r="E77" s="394" t="s">
        <v>197</v>
      </c>
      <c r="F77" s="394" t="s">
        <v>435</v>
      </c>
      <c r="G77" s="393" t="s">
        <v>77</v>
      </c>
      <c r="H77" s="393">
        <v>210</v>
      </c>
      <c r="I77" s="395">
        <v>14.03</v>
      </c>
      <c r="J77" s="396">
        <v>2946.3</v>
      </c>
    </row>
    <row r="78" spans="1:10" s="366" customFormat="1" x14ac:dyDescent="0.25">
      <c r="A78" s="392" t="s">
        <v>128</v>
      </c>
      <c r="B78" s="393" t="s">
        <v>6</v>
      </c>
      <c r="C78" s="393">
        <v>40990</v>
      </c>
      <c r="D78" s="393" t="s">
        <v>21</v>
      </c>
      <c r="E78" s="394" t="s">
        <v>442</v>
      </c>
      <c r="F78" s="394" t="s">
        <v>435</v>
      </c>
      <c r="G78" s="393" t="s">
        <v>436</v>
      </c>
      <c r="H78" s="393">
        <v>1</v>
      </c>
      <c r="I78" s="395">
        <v>2537.63</v>
      </c>
      <c r="J78" s="396">
        <v>2537.63</v>
      </c>
    </row>
    <row r="79" spans="1:10" x14ac:dyDescent="0.25">
      <c r="A79" s="401"/>
      <c r="B79" s="402"/>
      <c r="C79" s="402"/>
      <c r="D79" s="402"/>
      <c r="E79" s="402"/>
      <c r="F79" s="402"/>
      <c r="G79" s="402"/>
      <c r="H79" s="402"/>
      <c r="I79" s="402"/>
      <c r="J79" s="403"/>
    </row>
  </sheetData>
  <sheetProtection formatCells="0" formatColumns="0" formatRows="0" insertColumns="0" insertRows="0" insertHyperlinks="0" deleteColumns="0" deleteRows="0" sort="0" autoFilter="0" pivotTables="0"/>
  <mergeCells count="2">
    <mergeCell ref="A4:E4"/>
    <mergeCell ref="A5:J5"/>
  </mergeCells>
  <pageMargins left="0.7" right="0.7" top="0.75" bottom="0.75" header="0.3" footer="0.3"/>
  <pageSetup scale="4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tabSelected="1" view="pageBreakPreview" zoomScale="115" zoomScaleNormal="100" zoomScaleSheetLayoutView="115" workbookViewId="0">
      <selection activeCell="B2" sqref="B2"/>
    </sheetView>
  </sheetViews>
  <sheetFormatPr defaultRowHeight="12.75" x14ac:dyDescent="0.2"/>
  <cols>
    <col min="1" max="1" width="10" style="66" customWidth="1"/>
    <col min="2" max="2" width="37.42578125" style="66" customWidth="1"/>
    <col min="3" max="4" width="8" style="66" customWidth="1"/>
    <col min="5" max="5" width="15.7109375" style="66" customWidth="1"/>
    <col min="6" max="6" width="8" style="66" hidden="1" customWidth="1"/>
    <col min="7" max="8" width="15.5703125" style="66" hidden="1" customWidth="1"/>
    <col min="9" max="9" width="19.85546875" style="66" hidden="1" customWidth="1"/>
    <col min="10" max="256" width="9.140625" style="66"/>
    <col min="257" max="257" width="10" style="66" customWidth="1"/>
    <col min="258" max="258" width="37.42578125" style="66" customWidth="1"/>
    <col min="259" max="260" width="8" style="66" customWidth="1"/>
    <col min="261" max="261" width="15.7109375" style="66" customWidth="1"/>
    <col min="262" max="265" width="0" style="66" hidden="1" customWidth="1"/>
    <col min="266" max="512" width="9.140625" style="66"/>
    <col min="513" max="513" width="10" style="66" customWidth="1"/>
    <col min="514" max="514" width="37.42578125" style="66" customWidth="1"/>
    <col min="515" max="516" width="8" style="66" customWidth="1"/>
    <col min="517" max="517" width="15.7109375" style="66" customWidth="1"/>
    <col min="518" max="521" width="0" style="66" hidden="1" customWidth="1"/>
    <col min="522" max="768" width="9.140625" style="66"/>
    <col min="769" max="769" width="10" style="66" customWidth="1"/>
    <col min="770" max="770" width="37.42578125" style="66" customWidth="1"/>
    <col min="771" max="772" width="8" style="66" customWidth="1"/>
    <col min="773" max="773" width="15.7109375" style="66" customWidth="1"/>
    <col min="774" max="777" width="0" style="66" hidden="1" customWidth="1"/>
    <col min="778" max="1024" width="9.140625" style="66"/>
    <col min="1025" max="1025" width="10" style="66" customWidth="1"/>
    <col min="1026" max="1026" width="37.42578125" style="66" customWidth="1"/>
    <col min="1027" max="1028" width="8" style="66" customWidth="1"/>
    <col min="1029" max="1029" width="15.7109375" style="66" customWidth="1"/>
    <col min="1030" max="1033" width="0" style="66" hidden="1" customWidth="1"/>
    <col min="1034" max="1280" width="9.140625" style="66"/>
    <col min="1281" max="1281" width="10" style="66" customWidth="1"/>
    <col min="1282" max="1282" width="37.42578125" style="66" customWidth="1"/>
    <col min="1283" max="1284" width="8" style="66" customWidth="1"/>
    <col min="1285" max="1285" width="15.7109375" style="66" customWidth="1"/>
    <col min="1286" max="1289" width="0" style="66" hidden="1" customWidth="1"/>
    <col min="1290" max="1536" width="9.140625" style="66"/>
    <col min="1537" max="1537" width="10" style="66" customWidth="1"/>
    <col min="1538" max="1538" width="37.42578125" style="66" customWidth="1"/>
    <col min="1539" max="1540" width="8" style="66" customWidth="1"/>
    <col min="1541" max="1541" width="15.7109375" style="66" customWidth="1"/>
    <col min="1542" max="1545" width="0" style="66" hidden="1" customWidth="1"/>
    <col min="1546" max="1792" width="9.140625" style="66"/>
    <col min="1793" max="1793" width="10" style="66" customWidth="1"/>
    <col min="1794" max="1794" width="37.42578125" style="66" customWidth="1"/>
    <col min="1795" max="1796" width="8" style="66" customWidth="1"/>
    <col min="1797" max="1797" width="15.7109375" style="66" customWidth="1"/>
    <col min="1798" max="1801" width="0" style="66" hidden="1" customWidth="1"/>
    <col min="1802" max="2048" width="9.140625" style="66"/>
    <col min="2049" max="2049" width="10" style="66" customWidth="1"/>
    <col min="2050" max="2050" width="37.42578125" style="66" customWidth="1"/>
    <col min="2051" max="2052" width="8" style="66" customWidth="1"/>
    <col min="2053" max="2053" width="15.7109375" style="66" customWidth="1"/>
    <col min="2054" max="2057" width="0" style="66" hidden="1" customWidth="1"/>
    <col min="2058" max="2304" width="9.140625" style="66"/>
    <col min="2305" max="2305" width="10" style="66" customWidth="1"/>
    <col min="2306" max="2306" width="37.42578125" style="66" customWidth="1"/>
    <col min="2307" max="2308" width="8" style="66" customWidth="1"/>
    <col min="2309" max="2309" width="15.7109375" style="66" customWidth="1"/>
    <col min="2310" max="2313" width="0" style="66" hidden="1" customWidth="1"/>
    <col min="2314" max="2560" width="9.140625" style="66"/>
    <col min="2561" max="2561" width="10" style="66" customWidth="1"/>
    <col min="2562" max="2562" width="37.42578125" style="66" customWidth="1"/>
    <col min="2563" max="2564" width="8" style="66" customWidth="1"/>
    <col min="2565" max="2565" width="15.7109375" style="66" customWidth="1"/>
    <col min="2566" max="2569" width="0" style="66" hidden="1" customWidth="1"/>
    <col min="2570" max="2816" width="9.140625" style="66"/>
    <col min="2817" max="2817" width="10" style="66" customWidth="1"/>
    <col min="2818" max="2818" width="37.42578125" style="66" customWidth="1"/>
    <col min="2819" max="2820" width="8" style="66" customWidth="1"/>
    <col min="2821" max="2821" width="15.7109375" style="66" customWidth="1"/>
    <col min="2822" max="2825" width="0" style="66" hidden="1" customWidth="1"/>
    <col min="2826" max="3072" width="9.140625" style="66"/>
    <col min="3073" max="3073" width="10" style="66" customWidth="1"/>
    <col min="3074" max="3074" width="37.42578125" style="66" customWidth="1"/>
    <col min="3075" max="3076" width="8" style="66" customWidth="1"/>
    <col min="3077" max="3077" width="15.7109375" style="66" customWidth="1"/>
    <col min="3078" max="3081" width="0" style="66" hidden="1" customWidth="1"/>
    <col min="3082" max="3328" width="9.140625" style="66"/>
    <col min="3329" max="3329" width="10" style="66" customWidth="1"/>
    <col min="3330" max="3330" width="37.42578125" style="66" customWidth="1"/>
    <col min="3331" max="3332" width="8" style="66" customWidth="1"/>
    <col min="3333" max="3333" width="15.7109375" style="66" customWidth="1"/>
    <col min="3334" max="3337" width="0" style="66" hidden="1" customWidth="1"/>
    <col min="3338" max="3584" width="9.140625" style="66"/>
    <col min="3585" max="3585" width="10" style="66" customWidth="1"/>
    <col min="3586" max="3586" width="37.42578125" style="66" customWidth="1"/>
    <col min="3587" max="3588" width="8" style="66" customWidth="1"/>
    <col min="3589" max="3589" width="15.7109375" style="66" customWidth="1"/>
    <col min="3590" max="3593" width="0" style="66" hidden="1" customWidth="1"/>
    <col min="3594" max="3840" width="9.140625" style="66"/>
    <col min="3841" max="3841" width="10" style="66" customWidth="1"/>
    <col min="3842" max="3842" width="37.42578125" style="66" customWidth="1"/>
    <col min="3843" max="3844" width="8" style="66" customWidth="1"/>
    <col min="3845" max="3845" width="15.7109375" style="66" customWidth="1"/>
    <col min="3846" max="3849" width="0" style="66" hidden="1" customWidth="1"/>
    <col min="3850" max="4096" width="9.140625" style="66"/>
    <col min="4097" max="4097" width="10" style="66" customWidth="1"/>
    <col min="4098" max="4098" width="37.42578125" style="66" customWidth="1"/>
    <col min="4099" max="4100" width="8" style="66" customWidth="1"/>
    <col min="4101" max="4101" width="15.7109375" style="66" customWidth="1"/>
    <col min="4102" max="4105" width="0" style="66" hidden="1" customWidth="1"/>
    <col min="4106" max="4352" width="9.140625" style="66"/>
    <col min="4353" max="4353" width="10" style="66" customWidth="1"/>
    <col min="4354" max="4354" width="37.42578125" style="66" customWidth="1"/>
    <col min="4355" max="4356" width="8" style="66" customWidth="1"/>
    <col min="4357" max="4357" width="15.7109375" style="66" customWidth="1"/>
    <col min="4358" max="4361" width="0" style="66" hidden="1" customWidth="1"/>
    <col min="4362" max="4608" width="9.140625" style="66"/>
    <col min="4609" max="4609" width="10" style="66" customWidth="1"/>
    <col min="4610" max="4610" width="37.42578125" style="66" customWidth="1"/>
    <col min="4611" max="4612" width="8" style="66" customWidth="1"/>
    <col min="4613" max="4613" width="15.7109375" style="66" customWidth="1"/>
    <col min="4614" max="4617" width="0" style="66" hidden="1" customWidth="1"/>
    <col min="4618" max="4864" width="9.140625" style="66"/>
    <col min="4865" max="4865" width="10" style="66" customWidth="1"/>
    <col min="4866" max="4866" width="37.42578125" style="66" customWidth="1"/>
    <col min="4867" max="4868" width="8" style="66" customWidth="1"/>
    <col min="4869" max="4869" width="15.7109375" style="66" customWidth="1"/>
    <col min="4870" max="4873" width="0" style="66" hidden="1" customWidth="1"/>
    <col min="4874" max="5120" width="9.140625" style="66"/>
    <col min="5121" max="5121" width="10" style="66" customWidth="1"/>
    <col min="5122" max="5122" width="37.42578125" style="66" customWidth="1"/>
    <col min="5123" max="5124" width="8" style="66" customWidth="1"/>
    <col min="5125" max="5125" width="15.7109375" style="66" customWidth="1"/>
    <col min="5126" max="5129" width="0" style="66" hidden="1" customWidth="1"/>
    <col min="5130" max="5376" width="9.140625" style="66"/>
    <col min="5377" max="5377" width="10" style="66" customWidth="1"/>
    <col min="5378" max="5378" width="37.42578125" style="66" customWidth="1"/>
    <col min="5379" max="5380" width="8" style="66" customWidth="1"/>
    <col min="5381" max="5381" width="15.7109375" style="66" customWidth="1"/>
    <col min="5382" max="5385" width="0" style="66" hidden="1" customWidth="1"/>
    <col min="5386" max="5632" width="9.140625" style="66"/>
    <col min="5633" max="5633" width="10" style="66" customWidth="1"/>
    <col min="5634" max="5634" width="37.42578125" style="66" customWidth="1"/>
    <col min="5635" max="5636" width="8" style="66" customWidth="1"/>
    <col min="5637" max="5637" width="15.7109375" style="66" customWidth="1"/>
    <col min="5638" max="5641" width="0" style="66" hidden="1" customWidth="1"/>
    <col min="5642" max="5888" width="9.140625" style="66"/>
    <col min="5889" max="5889" width="10" style="66" customWidth="1"/>
    <col min="5890" max="5890" width="37.42578125" style="66" customWidth="1"/>
    <col min="5891" max="5892" width="8" style="66" customWidth="1"/>
    <col min="5893" max="5893" width="15.7109375" style="66" customWidth="1"/>
    <col min="5894" max="5897" width="0" style="66" hidden="1" customWidth="1"/>
    <col min="5898" max="6144" width="9.140625" style="66"/>
    <col min="6145" max="6145" width="10" style="66" customWidth="1"/>
    <col min="6146" max="6146" width="37.42578125" style="66" customWidth="1"/>
    <col min="6147" max="6148" width="8" style="66" customWidth="1"/>
    <col min="6149" max="6149" width="15.7109375" style="66" customWidth="1"/>
    <col min="6150" max="6153" width="0" style="66" hidden="1" customWidth="1"/>
    <col min="6154" max="6400" width="9.140625" style="66"/>
    <col min="6401" max="6401" width="10" style="66" customWidth="1"/>
    <col min="6402" max="6402" width="37.42578125" style="66" customWidth="1"/>
    <col min="6403" max="6404" width="8" style="66" customWidth="1"/>
    <col min="6405" max="6405" width="15.7109375" style="66" customWidth="1"/>
    <col min="6406" max="6409" width="0" style="66" hidden="1" customWidth="1"/>
    <col min="6410" max="6656" width="9.140625" style="66"/>
    <col min="6657" max="6657" width="10" style="66" customWidth="1"/>
    <col min="6658" max="6658" width="37.42578125" style="66" customWidth="1"/>
    <col min="6659" max="6660" width="8" style="66" customWidth="1"/>
    <col min="6661" max="6661" width="15.7109375" style="66" customWidth="1"/>
    <col min="6662" max="6665" width="0" style="66" hidden="1" customWidth="1"/>
    <col min="6666" max="6912" width="9.140625" style="66"/>
    <col min="6913" max="6913" width="10" style="66" customWidth="1"/>
    <col min="6914" max="6914" width="37.42578125" style="66" customWidth="1"/>
    <col min="6915" max="6916" width="8" style="66" customWidth="1"/>
    <col min="6917" max="6917" width="15.7109375" style="66" customWidth="1"/>
    <col min="6918" max="6921" width="0" style="66" hidden="1" customWidth="1"/>
    <col min="6922" max="7168" width="9.140625" style="66"/>
    <col min="7169" max="7169" width="10" style="66" customWidth="1"/>
    <col min="7170" max="7170" width="37.42578125" style="66" customWidth="1"/>
    <col min="7171" max="7172" width="8" style="66" customWidth="1"/>
    <col min="7173" max="7173" width="15.7109375" style="66" customWidth="1"/>
    <col min="7174" max="7177" width="0" style="66" hidden="1" customWidth="1"/>
    <col min="7178" max="7424" width="9.140625" style="66"/>
    <col min="7425" max="7425" width="10" style="66" customWidth="1"/>
    <col min="7426" max="7426" width="37.42578125" style="66" customWidth="1"/>
    <col min="7427" max="7428" width="8" style="66" customWidth="1"/>
    <col min="7429" max="7429" width="15.7109375" style="66" customWidth="1"/>
    <col min="7430" max="7433" width="0" style="66" hidden="1" customWidth="1"/>
    <col min="7434" max="7680" width="9.140625" style="66"/>
    <col min="7681" max="7681" width="10" style="66" customWidth="1"/>
    <col min="7682" max="7682" width="37.42578125" style="66" customWidth="1"/>
    <col min="7683" max="7684" width="8" style="66" customWidth="1"/>
    <col min="7685" max="7685" width="15.7109375" style="66" customWidth="1"/>
    <col min="7686" max="7689" width="0" style="66" hidden="1" customWidth="1"/>
    <col min="7690" max="7936" width="9.140625" style="66"/>
    <col min="7937" max="7937" width="10" style="66" customWidth="1"/>
    <col min="7938" max="7938" width="37.42578125" style="66" customWidth="1"/>
    <col min="7939" max="7940" width="8" style="66" customWidth="1"/>
    <col min="7941" max="7941" width="15.7109375" style="66" customWidth="1"/>
    <col min="7942" max="7945" width="0" style="66" hidden="1" customWidth="1"/>
    <col min="7946" max="8192" width="9.140625" style="66"/>
    <col min="8193" max="8193" width="10" style="66" customWidth="1"/>
    <col min="8194" max="8194" width="37.42578125" style="66" customWidth="1"/>
    <col min="8195" max="8196" width="8" style="66" customWidth="1"/>
    <col min="8197" max="8197" width="15.7109375" style="66" customWidth="1"/>
    <col min="8198" max="8201" width="0" style="66" hidden="1" customWidth="1"/>
    <col min="8202" max="8448" width="9.140625" style="66"/>
    <col min="8449" max="8449" width="10" style="66" customWidth="1"/>
    <col min="8450" max="8450" width="37.42578125" style="66" customWidth="1"/>
    <col min="8451" max="8452" width="8" style="66" customWidth="1"/>
    <col min="8453" max="8453" width="15.7109375" style="66" customWidth="1"/>
    <col min="8454" max="8457" width="0" style="66" hidden="1" customWidth="1"/>
    <col min="8458" max="8704" width="9.140625" style="66"/>
    <col min="8705" max="8705" width="10" style="66" customWidth="1"/>
    <col min="8706" max="8706" width="37.42578125" style="66" customWidth="1"/>
    <col min="8707" max="8708" width="8" style="66" customWidth="1"/>
    <col min="8709" max="8709" width="15.7109375" style="66" customWidth="1"/>
    <col min="8710" max="8713" width="0" style="66" hidden="1" customWidth="1"/>
    <col min="8714" max="8960" width="9.140625" style="66"/>
    <col min="8961" max="8961" width="10" style="66" customWidth="1"/>
    <col min="8962" max="8962" width="37.42578125" style="66" customWidth="1"/>
    <col min="8963" max="8964" width="8" style="66" customWidth="1"/>
    <col min="8965" max="8965" width="15.7109375" style="66" customWidth="1"/>
    <col min="8966" max="8969" width="0" style="66" hidden="1" customWidth="1"/>
    <col min="8970" max="9216" width="9.140625" style="66"/>
    <col min="9217" max="9217" width="10" style="66" customWidth="1"/>
    <col min="9218" max="9218" width="37.42578125" style="66" customWidth="1"/>
    <col min="9219" max="9220" width="8" style="66" customWidth="1"/>
    <col min="9221" max="9221" width="15.7109375" style="66" customWidth="1"/>
    <col min="9222" max="9225" width="0" style="66" hidden="1" customWidth="1"/>
    <col min="9226" max="9472" width="9.140625" style="66"/>
    <col min="9473" max="9473" width="10" style="66" customWidth="1"/>
    <col min="9474" max="9474" width="37.42578125" style="66" customWidth="1"/>
    <col min="9475" max="9476" width="8" style="66" customWidth="1"/>
    <col min="9477" max="9477" width="15.7109375" style="66" customWidth="1"/>
    <col min="9478" max="9481" width="0" style="66" hidden="1" customWidth="1"/>
    <col min="9482" max="9728" width="9.140625" style="66"/>
    <col min="9729" max="9729" width="10" style="66" customWidth="1"/>
    <col min="9730" max="9730" width="37.42578125" style="66" customWidth="1"/>
    <col min="9731" max="9732" width="8" style="66" customWidth="1"/>
    <col min="9733" max="9733" width="15.7109375" style="66" customWidth="1"/>
    <col min="9734" max="9737" width="0" style="66" hidden="1" customWidth="1"/>
    <col min="9738" max="9984" width="9.140625" style="66"/>
    <col min="9985" max="9985" width="10" style="66" customWidth="1"/>
    <col min="9986" max="9986" width="37.42578125" style="66" customWidth="1"/>
    <col min="9987" max="9988" width="8" style="66" customWidth="1"/>
    <col min="9989" max="9989" width="15.7109375" style="66" customWidth="1"/>
    <col min="9990" max="9993" width="0" style="66" hidden="1" customWidth="1"/>
    <col min="9994" max="10240" width="9.140625" style="66"/>
    <col min="10241" max="10241" width="10" style="66" customWidth="1"/>
    <col min="10242" max="10242" width="37.42578125" style="66" customWidth="1"/>
    <col min="10243" max="10244" width="8" style="66" customWidth="1"/>
    <col min="10245" max="10245" width="15.7109375" style="66" customWidth="1"/>
    <col min="10246" max="10249" width="0" style="66" hidden="1" customWidth="1"/>
    <col min="10250" max="10496" width="9.140625" style="66"/>
    <col min="10497" max="10497" width="10" style="66" customWidth="1"/>
    <col min="10498" max="10498" width="37.42578125" style="66" customWidth="1"/>
    <col min="10499" max="10500" width="8" style="66" customWidth="1"/>
    <col min="10501" max="10501" width="15.7109375" style="66" customWidth="1"/>
    <col min="10502" max="10505" width="0" style="66" hidden="1" customWidth="1"/>
    <col min="10506" max="10752" width="9.140625" style="66"/>
    <col min="10753" max="10753" width="10" style="66" customWidth="1"/>
    <col min="10754" max="10754" width="37.42578125" style="66" customWidth="1"/>
    <col min="10755" max="10756" width="8" style="66" customWidth="1"/>
    <col min="10757" max="10757" width="15.7109375" style="66" customWidth="1"/>
    <col min="10758" max="10761" width="0" style="66" hidden="1" customWidth="1"/>
    <col min="10762" max="11008" width="9.140625" style="66"/>
    <col min="11009" max="11009" width="10" style="66" customWidth="1"/>
    <col min="11010" max="11010" width="37.42578125" style="66" customWidth="1"/>
    <col min="11011" max="11012" width="8" style="66" customWidth="1"/>
    <col min="11013" max="11013" width="15.7109375" style="66" customWidth="1"/>
    <col min="11014" max="11017" width="0" style="66" hidden="1" customWidth="1"/>
    <col min="11018" max="11264" width="9.140625" style="66"/>
    <col min="11265" max="11265" width="10" style="66" customWidth="1"/>
    <col min="11266" max="11266" width="37.42578125" style="66" customWidth="1"/>
    <col min="11267" max="11268" width="8" style="66" customWidth="1"/>
    <col min="11269" max="11269" width="15.7109375" style="66" customWidth="1"/>
    <col min="11270" max="11273" width="0" style="66" hidden="1" customWidth="1"/>
    <col min="11274" max="11520" width="9.140625" style="66"/>
    <col min="11521" max="11521" width="10" style="66" customWidth="1"/>
    <col min="11522" max="11522" width="37.42578125" style="66" customWidth="1"/>
    <col min="11523" max="11524" width="8" style="66" customWidth="1"/>
    <col min="11525" max="11525" width="15.7109375" style="66" customWidth="1"/>
    <col min="11526" max="11529" width="0" style="66" hidden="1" customWidth="1"/>
    <col min="11530" max="11776" width="9.140625" style="66"/>
    <col min="11777" max="11777" width="10" style="66" customWidth="1"/>
    <col min="11778" max="11778" width="37.42578125" style="66" customWidth="1"/>
    <col min="11779" max="11780" width="8" style="66" customWidth="1"/>
    <col min="11781" max="11781" width="15.7109375" style="66" customWidth="1"/>
    <col min="11782" max="11785" width="0" style="66" hidden="1" customWidth="1"/>
    <col min="11786" max="12032" width="9.140625" style="66"/>
    <col min="12033" max="12033" width="10" style="66" customWidth="1"/>
    <col min="12034" max="12034" width="37.42578125" style="66" customWidth="1"/>
    <col min="12035" max="12036" width="8" style="66" customWidth="1"/>
    <col min="12037" max="12037" width="15.7109375" style="66" customWidth="1"/>
    <col min="12038" max="12041" width="0" style="66" hidden="1" customWidth="1"/>
    <col min="12042" max="12288" width="9.140625" style="66"/>
    <col min="12289" max="12289" width="10" style="66" customWidth="1"/>
    <col min="12290" max="12290" width="37.42578125" style="66" customWidth="1"/>
    <col min="12291" max="12292" width="8" style="66" customWidth="1"/>
    <col min="12293" max="12293" width="15.7109375" style="66" customWidth="1"/>
    <col min="12294" max="12297" width="0" style="66" hidden="1" customWidth="1"/>
    <col min="12298" max="12544" width="9.140625" style="66"/>
    <col min="12545" max="12545" width="10" style="66" customWidth="1"/>
    <col min="12546" max="12546" width="37.42578125" style="66" customWidth="1"/>
    <col min="12547" max="12548" width="8" style="66" customWidth="1"/>
    <col min="12549" max="12549" width="15.7109375" style="66" customWidth="1"/>
    <col min="12550" max="12553" width="0" style="66" hidden="1" customWidth="1"/>
    <col min="12554" max="12800" width="9.140625" style="66"/>
    <col min="12801" max="12801" width="10" style="66" customWidth="1"/>
    <col min="12802" max="12802" width="37.42578125" style="66" customWidth="1"/>
    <col min="12803" max="12804" width="8" style="66" customWidth="1"/>
    <col min="12805" max="12805" width="15.7109375" style="66" customWidth="1"/>
    <col min="12806" max="12809" width="0" style="66" hidden="1" customWidth="1"/>
    <col min="12810" max="13056" width="9.140625" style="66"/>
    <col min="13057" max="13057" width="10" style="66" customWidth="1"/>
    <col min="13058" max="13058" width="37.42578125" style="66" customWidth="1"/>
    <col min="13059" max="13060" width="8" style="66" customWidth="1"/>
    <col min="13061" max="13061" width="15.7109375" style="66" customWidth="1"/>
    <col min="13062" max="13065" width="0" style="66" hidden="1" customWidth="1"/>
    <col min="13066" max="13312" width="9.140625" style="66"/>
    <col min="13313" max="13313" width="10" style="66" customWidth="1"/>
    <col min="13314" max="13314" width="37.42578125" style="66" customWidth="1"/>
    <col min="13315" max="13316" width="8" style="66" customWidth="1"/>
    <col min="13317" max="13317" width="15.7109375" style="66" customWidth="1"/>
    <col min="13318" max="13321" width="0" style="66" hidden="1" customWidth="1"/>
    <col min="13322" max="13568" width="9.140625" style="66"/>
    <col min="13569" max="13569" width="10" style="66" customWidth="1"/>
    <col min="13570" max="13570" width="37.42578125" style="66" customWidth="1"/>
    <col min="13571" max="13572" width="8" style="66" customWidth="1"/>
    <col min="13573" max="13573" width="15.7109375" style="66" customWidth="1"/>
    <col min="13574" max="13577" width="0" style="66" hidden="1" customWidth="1"/>
    <col min="13578" max="13824" width="9.140625" style="66"/>
    <col min="13825" max="13825" width="10" style="66" customWidth="1"/>
    <col min="13826" max="13826" width="37.42578125" style="66" customWidth="1"/>
    <col min="13827" max="13828" width="8" style="66" customWidth="1"/>
    <col min="13829" max="13829" width="15.7109375" style="66" customWidth="1"/>
    <col min="13830" max="13833" width="0" style="66" hidden="1" customWidth="1"/>
    <col min="13834" max="14080" width="9.140625" style="66"/>
    <col min="14081" max="14081" width="10" style="66" customWidth="1"/>
    <col min="14082" max="14082" width="37.42578125" style="66" customWidth="1"/>
    <col min="14083" max="14084" width="8" style="66" customWidth="1"/>
    <col min="14085" max="14085" width="15.7109375" style="66" customWidth="1"/>
    <col min="14086" max="14089" width="0" style="66" hidden="1" customWidth="1"/>
    <col min="14090" max="14336" width="9.140625" style="66"/>
    <col min="14337" max="14337" width="10" style="66" customWidth="1"/>
    <col min="14338" max="14338" width="37.42578125" style="66" customWidth="1"/>
    <col min="14339" max="14340" width="8" style="66" customWidth="1"/>
    <col min="14341" max="14341" width="15.7109375" style="66" customWidth="1"/>
    <col min="14342" max="14345" width="0" style="66" hidden="1" customWidth="1"/>
    <col min="14346" max="14592" width="9.140625" style="66"/>
    <col min="14593" max="14593" width="10" style="66" customWidth="1"/>
    <col min="14594" max="14594" width="37.42578125" style="66" customWidth="1"/>
    <col min="14595" max="14596" width="8" style="66" customWidth="1"/>
    <col min="14597" max="14597" width="15.7109375" style="66" customWidth="1"/>
    <col min="14598" max="14601" width="0" style="66" hidden="1" customWidth="1"/>
    <col min="14602" max="14848" width="9.140625" style="66"/>
    <col min="14849" max="14849" width="10" style="66" customWidth="1"/>
    <col min="14850" max="14850" width="37.42578125" style="66" customWidth="1"/>
    <col min="14851" max="14852" width="8" style="66" customWidth="1"/>
    <col min="14853" max="14853" width="15.7109375" style="66" customWidth="1"/>
    <col min="14854" max="14857" width="0" style="66" hidden="1" customWidth="1"/>
    <col min="14858" max="15104" width="9.140625" style="66"/>
    <col min="15105" max="15105" width="10" style="66" customWidth="1"/>
    <col min="15106" max="15106" width="37.42578125" style="66" customWidth="1"/>
    <col min="15107" max="15108" width="8" style="66" customWidth="1"/>
    <col min="15109" max="15109" width="15.7109375" style="66" customWidth="1"/>
    <col min="15110" max="15113" width="0" style="66" hidden="1" customWidth="1"/>
    <col min="15114" max="15360" width="9.140625" style="66"/>
    <col min="15361" max="15361" width="10" style="66" customWidth="1"/>
    <col min="15362" max="15362" width="37.42578125" style="66" customWidth="1"/>
    <col min="15363" max="15364" width="8" style="66" customWidth="1"/>
    <col min="15365" max="15365" width="15.7109375" style="66" customWidth="1"/>
    <col min="15366" max="15369" width="0" style="66" hidden="1" customWidth="1"/>
    <col min="15370" max="15616" width="9.140625" style="66"/>
    <col min="15617" max="15617" width="10" style="66" customWidth="1"/>
    <col min="15618" max="15618" width="37.42578125" style="66" customWidth="1"/>
    <col min="15619" max="15620" width="8" style="66" customWidth="1"/>
    <col min="15621" max="15621" width="15.7109375" style="66" customWidth="1"/>
    <col min="15622" max="15625" width="0" style="66" hidden="1" customWidth="1"/>
    <col min="15626" max="15872" width="9.140625" style="66"/>
    <col min="15873" max="15873" width="10" style="66" customWidth="1"/>
    <col min="15874" max="15874" width="37.42578125" style="66" customWidth="1"/>
    <col min="15875" max="15876" width="8" style="66" customWidth="1"/>
    <col min="15877" max="15877" width="15.7109375" style="66" customWidth="1"/>
    <col min="15878" max="15881" width="0" style="66" hidden="1" customWidth="1"/>
    <col min="15882" max="16128" width="9.140625" style="66"/>
    <col min="16129" max="16129" width="10" style="66" customWidth="1"/>
    <col min="16130" max="16130" width="37.42578125" style="66" customWidth="1"/>
    <col min="16131" max="16132" width="8" style="66" customWidth="1"/>
    <col min="16133" max="16133" width="15.7109375" style="66" customWidth="1"/>
    <col min="16134" max="16137" width="0" style="66" hidden="1" customWidth="1"/>
    <col min="16138" max="16384" width="9.140625" style="66"/>
  </cols>
  <sheetData>
    <row r="1" spans="1:9" ht="15" x14ac:dyDescent="0.2">
      <c r="A1" s="63" t="s">
        <v>273</v>
      </c>
      <c r="B1" s="64"/>
      <c r="C1" s="64"/>
      <c r="D1" s="65"/>
      <c r="E1" s="65"/>
      <c r="F1" s="65"/>
    </row>
    <row r="2" spans="1:9" ht="15" x14ac:dyDescent="0.2">
      <c r="A2" s="63" t="s">
        <v>2</v>
      </c>
      <c r="B2" s="64"/>
      <c r="C2" s="64"/>
      <c r="D2" s="65"/>
      <c r="E2" s="65"/>
      <c r="F2" s="65"/>
    </row>
    <row r="3" spans="1:9" ht="15" x14ac:dyDescent="0.2">
      <c r="A3" s="63" t="s">
        <v>4</v>
      </c>
      <c r="B3" s="67"/>
      <c r="C3" s="68"/>
      <c r="D3" s="65"/>
      <c r="E3" s="65"/>
      <c r="F3" s="65"/>
    </row>
    <row r="4" spans="1:9" ht="15" x14ac:dyDescent="0.2">
      <c r="A4" s="63"/>
      <c r="B4" s="673"/>
      <c r="C4" s="673"/>
      <c r="D4" s="65"/>
      <c r="E4" s="65"/>
      <c r="F4" s="65"/>
    </row>
    <row r="5" spans="1:9" x14ac:dyDescent="0.2">
      <c r="A5" s="674"/>
      <c r="B5" s="629"/>
      <c r="C5" s="629"/>
      <c r="D5" s="674"/>
      <c r="E5" s="629"/>
      <c r="F5" s="629"/>
      <c r="G5" s="674"/>
      <c r="H5" s="629"/>
      <c r="I5" s="630"/>
    </row>
    <row r="6" spans="1:9" ht="13.5" thickBot="1" x14ac:dyDescent="0.25">
      <c r="A6" s="675" t="s">
        <v>198</v>
      </c>
      <c r="B6" s="639"/>
      <c r="C6" s="639"/>
      <c r="D6" s="675"/>
      <c r="E6" s="639"/>
      <c r="F6" s="639"/>
      <c r="G6" s="675"/>
      <c r="H6" s="639"/>
      <c r="I6" s="640"/>
    </row>
    <row r="7" spans="1:9" ht="16.5" customHeight="1" x14ac:dyDescent="0.2">
      <c r="A7" s="652" t="s">
        <v>387</v>
      </c>
      <c r="B7" s="653"/>
      <c r="C7" s="653"/>
      <c r="D7" s="653"/>
      <c r="E7" s="654"/>
      <c r="F7" s="69"/>
      <c r="G7" s="69"/>
      <c r="H7" s="69"/>
      <c r="I7" s="70"/>
    </row>
    <row r="8" spans="1:9" ht="16.5" customHeight="1" thickBot="1" x14ac:dyDescent="0.25">
      <c r="A8" s="655"/>
      <c r="B8" s="656"/>
      <c r="C8" s="656"/>
      <c r="D8" s="656"/>
      <c r="E8" s="657"/>
      <c r="F8" s="71"/>
      <c r="G8" s="71"/>
      <c r="H8" s="71"/>
      <c r="I8" s="72"/>
    </row>
    <row r="9" spans="1:9" ht="15" x14ac:dyDescent="0.25">
      <c r="A9" s="658" t="s">
        <v>199</v>
      </c>
      <c r="B9" s="660" t="s">
        <v>200</v>
      </c>
      <c r="C9" s="661"/>
      <c r="D9" s="662"/>
      <c r="E9" s="73" t="s">
        <v>201</v>
      </c>
      <c r="F9" s="74" t="s">
        <v>202</v>
      </c>
      <c r="G9" s="75" t="s">
        <v>203</v>
      </c>
      <c r="H9" s="75" t="s">
        <v>204</v>
      </c>
      <c r="I9" s="76" t="s">
        <v>205</v>
      </c>
    </row>
    <row r="10" spans="1:9" ht="15.75" thickBot="1" x14ac:dyDescent="0.3">
      <c r="A10" s="659"/>
      <c r="B10" s="663"/>
      <c r="C10" s="636"/>
      <c r="D10" s="637"/>
      <c r="E10" s="77" t="s">
        <v>206</v>
      </c>
      <c r="F10" s="78" t="s">
        <v>207</v>
      </c>
      <c r="G10" s="79" t="s">
        <v>207</v>
      </c>
      <c r="H10" s="79" t="s">
        <v>207</v>
      </c>
      <c r="I10" s="77" t="s">
        <v>207</v>
      </c>
    </row>
    <row r="11" spans="1:9" ht="15" x14ac:dyDescent="0.25">
      <c r="A11" s="80" t="s">
        <v>208</v>
      </c>
      <c r="B11" s="664" t="s">
        <v>209</v>
      </c>
      <c r="C11" s="665"/>
      <c r="D11" s="666"/>
      <c r="E11" s="81">
        <f>SUM(E12:E15)</f>
        <v>6.080000000000001</v>
      </c>
      <c r="F11" s="82"/>
      <c r="G11" s="83"/>
      <c r="H11" s="84"/>
      <c r="I11" s="85"/>
    </row>
    <row r="12" spans="1:9" ht="15" x14ac:dyDescent="0.25">
      <c r="A12" s="86" t="s">
        <v>14</v>
      </c>
      <c r="B12" s="646" t="s">
        <v>210</v>
      </c>
      <c r="C12" s="647"/>
      <c r="D12" s="648"/>
      <c r="E12" s="87">
        <v>4.01</v>
      </c>
      <c r="F12" s="88"/>
      <c r="G12" s="89"/>
      <c r="H12" s="90"/>
      <c r="I12" s="91"/>
    </row>
    <row r="13" spans="1:9" ht="15" x14ac:dyDescent="0.25">
      <c r="A13" s="86" t="s">
        <v>211</v>
      </c>
      <c r="B13" s="92" t="s">
        <v>212</v>
      </c>
      <c r="C13" s="93"/>
      <c r="D13" s="94"/>
      <c r="E13" s="87">
        <v>0.4</v>
      </c>
      <c r="F13" s="88"/>
      <c r="G13" s="89"/>
      <c r="H13" s="90"/>
      <c r="I13" s="91"/>
    </row>
    <row r="14" spans="1:9" ht="15" x14ac:dyDescent="0.25">
      <c r="A14" s="86" t="s">
        <v>213</v>
      </c>
      <c r="B14" s="646" t="s">
        <v>214</v>
      </c>
      <c r="C14" s="647"/>
      <c r="D14" s="648"/>
      <c r="E14" s="87">
        <v>0.56000000000000005</v>
      </c>
      <c r="F14" s="88"/>
      <c r="G14" s="89"/>
      <c r="H14" s="90"/>
      <c r="I14" s="91"/>
    </row>
    <row r="15" spans="1:9" ht="15" x14ac:dyDescent="0.25">
      <c r="A15" s="86" t="s">
        <v>215</v>
      </c>
      <c r="B15" s="646" t="s">
        <v>216</v>
      </c>
      <c r="C15" s="647"/>
      <c r="D15" s="648"/>
      <c r="E15" s="87">
        <v>1.1100000000000001</v>
      </c>
      <c r="F15" s="88"/>
      <c r="G15" s="89"/>
      <c r="H15" s="90"/>
      <c r="I15" s="91"/>
    </row>
    <row r="16" spans="1:9" ht="15" x14ac:dyDescent="0.25">
      <c r="A16" s="95"/>
      <c r="B16" s="667"/>
      <c r="C16" s="668"/>
      <c r="D16" s="669"/>
      <c r="E16" s="96"/>
      <c r="F16" s="97"/>
      <c r="G16" s="98"/>
      <c r="H16" s="99"/>
      <c r="I16" s="100"/>
    </row>
    <row r="17" spans="1:9" ht="15" x14ac:dyDescent="0.25">
      <c r="A17" s="101" t="s">
        <v>217</v>
      </c>
      <c r="B17" s="651" t="s">
        <v>218</v>
      </c>
      <c r="C17" s="647"/>
      <c r="D17" s="648"/>
      <c r="E17" s="102">
        <f>E18</f>
        <v>7.3</v>
      </c>
      <c r="F17" s="103"/>
      <c r="G17" s="89"/>
      <c r="H17" s="90"/>
      <c r="I17" s="91"/>
    </row>
    <row r="18" spans="1:9" ht="15" x14ac:dyDescent="0.25">
      <c r="A18" s="86" t="s">
        <v>219</v>
      </c>
      <c r="B18" s="646" t="s">
        <v>220</v>
      </c>
      <c r="C18" s="647"/>
      <c r="D18" s="648"/>
      <c r="E18" s="87">
        <v>7.3</v>
      </c>
      <c r="F18" s="88"/>
      <c r="G18" s="89"/>
      <c r="H18" s="90"/>
      <c r="I18" s="91"/>
    </row>
    <row r="19" spans="1:9" ht="15" x14ac:dyDescent="0.25">
      <c r="A19" s="104"/>
      <c r="B19" s="670"/>
      <c r="C19" s="671"/>
      <c r="D19" s="672"/>
      <c r="E19" s="105"/>
      <c r="F19" s="106"/>
      <c r="G19" s="107"/>
      <c r="H19" s="108"/>
      <c r="I19" s="109"/>
    </row>
    <row r="20" spans="1:9" ht="15" x14ac:dyDescent="0.25">
      <c r="A20" s="101" t="s">
        <v>221</v>
      </c>
      <c r="B20" s="651" t="s">
        <v>222</v>
      </c>
      <c r="C20" s="647"/>
      <c r="D20" s="648"/>
      <c r="E20" s="102">
        <f>E21+E22+E24+E23</f>
        <v>5.65</v>
      </c>
      <c r="F20" s="103"/>
      <c r="G20" s="89"/>
      <c r="H20" s="110"/>
      <c r="I20" s="91"/>
    </row>
    <row r="21" spans="1:9" ht="15" x14ac:dyDescent="0.25">
      <c r="A21" s="86" t="s">
        <v>223</v>
      </c>
      <c r="B21" s="646" t="s">
        <v>224</v>
      </c>
      <c r="C21" s="647"/>
      <c r="D21" s="648"/>
      <c r="E21" s="111">
        <v>0.65</v>
      </c>
      <c r="F21" s="88"/>
      <c r="G21" s="89"/>
      <c r="H21" s="110"/>
      <c r="I21" s="91"/>
    </row>
    <row r="22" spans="1:9" ht="15" x14ac:dyDescent="0.25">
      <c r="A22" s="86" t="s">
        <v>225</v>
      </c>
      <c r="B22" s="646" t="s">
        <v>226</v>
      </c>
      <c r="C22" s="647"/>
      <c r="D22" s="648"/>
      <c r="E22" s="87">
        <v>3</v>
      </c>
      <c r="F22" s="88"/>
      <c r="G22" s="89"/>
      <c r="H22" s="110"/>
      <c r="I22" s="91"/>
    </row>
    <row r="23" spans="1:9" ht="15" x14ac:dyDescent="0.25">
      <c r="A23" s="86" t="s">
        <v>227</v>
      </c>
      <c r="B23" s="646" t="s">
        <v>228</v>
      </c>
      <c r="C23" s="649"/>
      <c r="D23" s="650"/>
      <c r="E23" s="87">
        <v>2</v>
      </c>
      <c r="F23" s="88"/>
      <c r="G23" s="89"/>
      <c r="H23" s="110"/>
      <c r="I23" s="91"/>
    </row>
    <row r="24" spans="1:9" ht="15" x14ac:dyDescent="0.25">
      <c r="A24" s="86" t="s">
        <v>229</v>
      </c>
      <c r="B24" s="646" t="s">
        <v>230</v>
      </c>
      <c r="C24" s="647"/>
      <c r="D24" s="648"/>
      <c r="E24" s="87">
        <v>0</v>
      </c>
      <c r="F24" s="88"/>
      <c r="G24" s="89"/>
      <c r="H24" s="90"/>
      <c r="I24" s="91"/>
    </row>
    <row r="25" spans="1:9" x14ac:dyDescent="0.2">
      <c r="A25" s="86"/>
      <c r="B25" s="651" t="s">
        <v>231</v>
      </c>
      <c r="C25" s="647"/>
      <c r="D25" s="648"/>
      <c r="E25" s="112"/>
      <c r="F25" s="113"/>
      <c r="G25" s="114"/>
      <c r="H25" s="115"/>
      <c r="I25" s="116"/>
    </row>
    <row r="26" spans="1:9" ht="12.75" customHeight="1" x14ac:dyDescent="0.2">
      <c r="A26" s="632" t="s">
        <v>232</v>
      </c>
      <c r="B26" s="633"/>
      <c r="C26" s="633"/>
      <c r="D26" s="634"/>
      <c r="E26" s="641">
        <f>(((1+((E12+E13+E14)/100))*(1+((E15)/100))*(1+((E17/100)))/(1-((E21+E22+E23+E24)/100)))-1)</f>
        <v>0.20702738941176513</v>
      </c>
      <c r="F26" s="643"/>
      <c r="G26" s="644"/>
      <c r="H26" s="644"/>
      <c r="I26" s="625"/>
    </row>
    <row r="27" spans="1:9" ht="23.25" customHeight="1" thickBot="1" x14ac:dyDescent="0.25">
      <c r="A27" s="635"/>
      <c r="B27" s="636"/>
      <c r="C27" s="636"/>
      <c r="D27" s="637"/>
      <c r="E27" s="642"/>
      <c r="F27" s="637"/>
      <c r="G27" s="645"/>
      <c r="H27" s="645"/>
      <c r="I27" s="626"/>
    </row>
    <row r="28" spans="1:9" x14ac:dyDescent="0.2">
      <c r="A28" s="117"/>
      <c r="B28" s="118"/>
      <c r="C28" s="119"/>
      <c r="D28" s="119"/>
      <c r="E28" s="120"/>
      <c r="F28" s="121"/>
      <c r="G28" s="122"/>
      <c r="H28" s="122"/>
      <c r="I28" s="123"/>
    </row>
    <row r="29" spans="1:9" ht="12.75" customHeight="1" x14ac:dyDescent="0.2">
      <c r="A29" s="124" t="s">
        <v>233</v>
      </c>
      <c r="B29" s="125"/>
      <c r="C29" s="126"/>
      <c r="D29" s="126"/>
      <c r="E29" s="127"/>
      <c r="F29" s="128"/>
      <c r="G29" s="129"/>
      <c r="H29" s="130"/>
      <c r="I29" s="131"/>
    </row>
    <row r="30" spans="1:9" x14ac:dyDescent="0.2">
      <c r="A30" s="124"/>
      <c r="B30" s="126"/>
      <c r="C30" s="132"/>
      <c r="D30" s="132"/>
      <c r="E30" s="127"/>
      <c r="F30" s="128"/>
      <c r="G30" s="130"/>
      <c r="H30" s="130"/>
      <c r="I30" s="131"/>
    </row>
    <row r="31" spans="1:9" x14ac:dyDescent="0.2">
      <c r="A31" s="124"/>
      <c r="B31" s="126"/>
      <c r="C31" s="132"/>
      <c r="D31" s="132"/>
      <c r="E31" s="127"/>
      <c r="F31" s="128"/>
      <c r="G31" s="130"/>
      <c r="H31" s="130"/>
      <c r="I31" s="131"/>
    </row>
    <row r="32" spans="1:9" x14ac:dyDescent="0.2">
      <c r="A32" s="124"/>
      <c r="B32" s="126"/>
      <c r="C32" s="132"/>
      <c r="D32" s="132"/>
      <c r="E32" s="127"/>
      <c r="F32" s="128"/>
      <c r="G32" s="130"/>
      <c r="H32" s="130"/>
      <c r="I32" s="131"/>
    </row>
    <row r="33" spans="1:9" ht="15.75" x14ac:dyDescent="0.25">
      <c r="A33" s="124"/>
      <c r="B33" s="126"/>
      <c r="C33" s="126"/>
      <c r="D33" s="126"/>
      <c r="E33" s="127"/>
      <c r="F33" s="128"/>
      <c r="G33" s="627"/>
      <c r="H33" s="627"/>
      <c r="I33" s="133"/>
    </row>
    <row r="34" spans="1:9" ht="15.75" x14ac:dyDescent="0.25">
      <c r="A34" s="124"/>
      <c r="B34" s="628"/>
      <c r="C34" s="629"/>
      <c r="D34" s="629"/>
      <c r="E34" s="630"/>
      <c r="F34" s="134"/>
      <c r="G34" s="627"/>
      <c r="H34" s="627"/>
      <c r="I34" s="133"/>
    </row>
    <row r="35" spans="1:9" ht="15.75" x14ac:dyDescent="0.25">
      <c r="A35" s="124"/>
      <c r="B35" s="629"/>
      <c r="C35" s="629"/>
      <c r="D35" s="629"/>
      <c r="E35" s="630"/>
      <c r="F35" s="128"/>
      <c r="G35" s="627"/>
      <c r="H35" s="627"/>
      <c r="I35" s="133"/>
    </row>
    <row r="36" spans="1:9" ht="15.75" x14ac:dyDescent="0.25">
      <c r="A36" s="124"/>
      <c r="B36" s="638"/>
      <c r="C36" s="629"/>
      <c r="D36" s="629"/>
      <c r="E36" s="630"/>
      <c r="F36" s="128"/>
      <c r="G36" s="627"/>
      <c r="H36" s="631"/>
      <c r="I36" s="133"/>
    </row>
    <row r="37" spans="1:9" ht="13.5" thickBot="1" x14ac:dyDescent="0.25">
      <c r="A37" s="135"/>
      <c r="B37" s="639"/>
      <c r="C37" s="639"/>
      <c r="D37" s="639"/>
      <c r="E37" s="640"/>
      <c r="F37" s="136"/>
      <c r="G37" s="137"/>
      <c r="H37" s="138"/>
      <c r="I37" s="139"/>
    </row>
    <row r="39" spans="1:9" x14ac:dyDescent="0.2">
      <c r="B39" s="140" t="s">
        <v>274</v>
      </c>
    </row>
    <row r="43" spans="1:9" x14ac:dyDescent="0.2">
      <c r="B43" s="141"/>
    </row>
    <row r="44" spans="1:9" x14ac:dyDescent="0.2">
      <c r="B44" s="142"/>
    </row>
    <row r="45" spans="1:9" x14ac:dyDescent="0.2">
      <c r="B45" s="142"/>
    </row>
    <row r="46" spans="1:9" x14ac:dyDescent="0.2">
      <c r="B46" s="142"/>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E026-92A1-4748-B936-06855B13A837}">
  <dimension ref="A1:P35"/>
  <sheetViews>
    <sheetView view="pageBreakPreview" zoomScale="85" zoomScaleNormal="100" zoomScaleSheetLayoutView="85" workbookViewId="0">
      <selection activeCell="C51" sqref="C51"/>
    </sheetView>
  </sheetViews>
  <sheetFormatPr defaultRowHeight="12.75" x14ac:dyDescent="0.2"/>
  <cols>
    <col min="1" max="1" width="16.7109375" style="10" bestFit="1" customWidth="1"/>
    <col min="2" max="2" width="36.140625" style="10" bestFit="1" customWidth="1"/>
    <col min="3" max="3" width="9.42578125" style="10" bestFit="1" customWidth="1"/>
    <col min="4" max="4" width="10.5703125" style="10" customWidth="1"/>
    <col min="5" max="5" width="9.42578125" style="10" bestFit="1" customWidth="1"/>
    <col min="6" max="6" width="11.7109375" style="10" customWidth="1"/>
    <col min="7" max="8" width="9.42578125" style="10" bestFit="1" customWidth="1"/>
    <col min="9" max="9" width="11.140625" style="10" bestFit="1" customWidth="1"/>
    <col min="10" max="11" width="16.7109375" style="10" customWidth="1"/>
    <col min="12" max="12" width="14.42578125" style="10" bestFit="1" customWidth="1"/>
    <col min="13" max="13" width="18.85546875" style="10" customWidth="1"/>
    <col min="14" max="14" width="17.7109375" style="10" customWidth="1"/>
    <col min="15" max="260" width="9.140625" style="10"/>
    <col min="261" max="261" width="16.7109375" style="10" bestFit="1" customWidth="1"/>
    <col min="262" max="262" width="36.140625" style="10" bestFit="1" customWidth="1"/>
    <col min="263" max="263" width="9.42578125" style="10" bestFit="1" customWidth="1"/>
    <col min="264" max="264" width="10.5703125" style="10" customWidth="1"/>
    <col min="265" max="265" width="9.42578125" style="10" bestFit="1" customWidth="1"/>
    <col min="266" max="266" width="11.7109375" style="10" customWidth="1"/>
    <col min="267" max="268" width="9.42578125" style="10" bestFit="1" customWidth="1"/>
    <col min="269" max="269" width="11.140625" style="10" bestFit="1" customWidth="1"/>
    <col min="270" max="270" width="17.7109375" style="10" customWidth="1"/>
    <col min="271" max="516" width="9.140625" style="10"/>
    <col min="517" max="517" width="16.7109375" style="10" bestFit="1" customWidth="1"/>
    <col min="518" max="518" width="36.140625" style="10" bestFit="1" customWidth="1"/>
    <col min="519" max="519" width="9.42578125" style="10" bestFit="1" customWidth="1"/>
    <col min="520" max="520" width="10.5703125" style="10" customWidth="1"/>
    <col min="521" max="521" width="9.42578125" style="10" bestFit="1" customWidth="1"/>
    <col min="522" max="522" width="11.7109375" style="10" customWidth="1"/>
    <col min="523" max="524" width="9.42578125" style="10" bestFit="1" customWidth="1"/>
    <col min="525" max="525" width="11.140625" style="10" bestFit="1" customWidth="1"/>
    <col min="526" max="526" width="17.7109375" style="10" customWidth="1"/>
    <col min="527" max="772" width="9.140625" style="10"/>
    <col min="773" max="773" width="16.7109375" style="10" bestFit="1" customWidth="1"/>
    <col min="774" max="774" width="36.140625" style="10" bestFit="1" customWidth="1"/>
    <col min="775" max="775" width="9.42578125" style="10" bestFit="1" customWidth="1"/>
    <col min="776" max="776" width="10.5703125" style="10" customWidth="1"/>
    <col min="777" max="777" width="9.42578125" style="10" bestFit="1" customWidth="1"/>
    <col min="778" max="778" width="11.7109375" style="10" customWidth="1"/>
    <col min="779" max="780" width="9.42578125" style="10" bestFit="1" customWidth="1"/>
    <col min="781" max="781" width="11.140625" style="10" bestFit="1" customWidth="1"/>
    <col min="782" max="782" width="17.7109375" style="10" customWidth="1"/>
    <col min="783" max="1028" width="9.140625" style="10"/>
    <col min="1029" max="1029" width="16.7109375" style="10" bestFit="1" customWidth="1"/>
    <col min="1030" max="1030" width="36.140625" style="10" bestFit="1" customWidth="1"/>
    <col min="1031" max="1031" width="9.42578125" style="10" bestFit="1" customWidth="1"/>
    <col min="1032" max="1032" width="10.5703125" style="10" customWidth="1"/>
    <col min="1033" max="1033" width="9.42578125" style="10" bestFit="1" customWidth="1"/>
    <col min="1034" max="1034" width="11.7109375" style="10" customWidth="1"/>
    <col min="1035" max="1036" width="9.42578125" style="10" bestFit="1" customWidth="1"/>
    <col min="1037" max="1037" width="11.140625" style="10" bestFit="1" customWidth="1"/>
    <col min="1038" max="1038" width="17.7109375" style="10" customWidth="1"/>
    <col min="1039" max="1284" width="9.140625" style="10"/>
    <col min="1285" max="1285" width="16.7109375" style="10" bestFit="1" customWidth="1"/>
    <col min="1286" max="1286" width="36.140625" style="10" bestFit="1" customWidth="1"/>
    <col min="1287" max="1287" width="9.42578125" style="10" bestFit="1" customWidth="1"/>
    <col min="1288" max="1288" width="10.5703125" style="10" customWidth="1"/>
    <col min="1289" max="1289" width="9.42578125" style="10" bestFit="1" customWidth="1"/>
    <col min="1290" max="1290" width="11.7109375" style="10" customWidth="1"/>
    <col min="1291" max="1292" width="9.42578125" style="10" bestFit="1" customWidth="1"/>
    <col min="1293" max="1293" width="11.140625" style="10" bestFit="1" customWidth="1"/>
    <col min="1294" max="1294" width="17.7109375" style="10" customWidth="1"/>
    <col min="1295" max="1540" width="9.140625" style="10"/>
    <col min="1541" max="1541" width="16.7109375" style="10" bestFit="1" customWidth="1"/>
    <col min="1542" max="1542" width="36.140625" style="10" bestFit="1" customWidth="1"/>
    <col min="1543" max="1543" width="9.42578125" style="10" bestFit="1" customWidth="1"/>
    <col min="1544" max="1544" width="10.5703125" style="10" customWidth="1"/>
    <col min="1545" max="1545" width="9.42578125" style="10" bestFit="1" customWidth="1"/>
    <col min="1546" max="1546" width="11.7109375" style="10" customWidth="1"/>
    <col min="1547" max="1548" width="9.42578125" style="10" bestFit="1" customWidth="1"/>
    <col min="1549" max="1549" width="11.140625" style="10" bestFit="1" customWidth="1"/>
    <col min="1550" max="1550" width="17.7109375" style="10" customWidth="1"/>
    <col min="1551" max="1796" width="9.140625" style="10"/>
    <col min="1797" max="1797" width="16.7109375" style="10" bestFit="1" customWidth="1"/>
    <col min="1798" max="1798" width="36.140625" style="10" bestFit="1" customWidth="1"/>
    <col min="1799" max="1799" width="9.42578125" style="10" bestFit="1" customWidth="1"/>
    <col min="1800" max="1800" width="10.5703125" style="10" customWidth="1"/>
    <col min="1801" max="1801" width="9.42578125" style="10" bestFit="1" customWidth="1"/>
    <col min="1802" max="1802" width="11.7109375" style="10" customWidth="1"/>
    <col min="1803" max="1804" width="9.42578125" style="10" bestFit="1" customWidth="1"/>
    <col min="1805" max="1805" width="11.140625" style="10" bestFit="1" customWidth="1"/>
    <col min="1806" max="1806" width="17.7109375" style="10" customWidth="1"/>
    <col min="1807" max="2052" width="9.140625" style="10"/>
    <col min="2053" max="2053" width="16.7109375" style="10" bestFit="1" customWidth="1"/>
    <col min="2054" max="2054" width="36.140625" style="10" bestFit="1" customWidth="1"/>
    <col min="2055" max="2055" width="9.42578125" style="10" bestFit="1" customWidth="1"/>
    <col min="2056" max="2056" width="10.5703125" style="10" customWidth="1"/>
    <col min="2057" max="2057" width="9.42578125" style="10" bestFit="1" customWidth="1"/>
    <col min="2058" max="2058" width="11.7109375" style="10" customWidth="1"/>
    <col min="2059" max="2060" width="9.42578125" style="10" bestFit="1" customWidth="1"/>
    <col min="2061" max="2061" width="11.140625" style="10" bestFit="1" customWidth="1"/>
    <col min="2062" max="2062" width="17.7109375" style="10" customWidth="1"/>
    <col min="2063" max="2308" width="9.140625" style="10"/>
    <col min="2309" max="2309" width="16.7109375" style="10" bestFit="1" customWidth="1"/>
    <col min="2310" max="2310" width="36.140625" style="10" bestFit="1" customWidth="1"/>
    <col min="2311" max="2311" width="9.42578125" style="10" bestFit="1" customWidth="1"/>
    <col min="2312" max="2312" width="10.5703125" style="10" customWidth="1"/>
    <col min="2313" max="2313" width="9.42578125" style="10" bestFit="1" customWidth="1"/>
    <col min="2314" max="2314" width="11.7109375" style="10" customWidth="1"/>
    <col min="2315" max="2316" width="9.42578125" style="10" bestFit="1" customWidth="1"/>
    <col min="2317" max="2317" width="11.140625" style="10" bestFit="1" customWidth="1"/>
    <col min="2318" max="2318" width="17.7109375" style="10" customWidth="1"/>
    <col min="2319" max="2564" width="9.140625" style="10"/>
    <col min="2565" max="2565" width="16.7109375" style="10" bestFit="1" customWidth="1"/>
    <col min="2566" max="2566" width="36.140625" style="10" bestFit="1" customWidth="1"/>
    <col min="2567" max="2567" width="9.42578125" style="10" bestFit="1" customWidth="1"/>
    <col min="2568" max="2568" width="10.5703125" style="10" customWidth="1"/>
    <col min="2569" max="2569" width="9.42578125" style="10" bestFit="1" customWidth="1"/>
    <col min="2570" max="2570" width="11.7109375" style="10" customWidth="1"/>
    <col min="2571" max="2572" width="9.42578125" style="10" bestFit="1" customWidth="1"/>
    <col min="2573" max="2573" width="11.140625" style="10" bestFit="1" customWidth="1"/>
    <col min="2574" max="2574" width="17.7109375" style="10" customWidth="1"/>
    <col min="2575" max="2820" width="9.140625" style="10"/>
    <col min="2821" max="2821" width="16.7109375" style="10" bestFit="1" customWidth="1"/>
    <col min="2822" max="2822" width="36.140625" style="10" bestFit="1" customWidth="1"/>
    <col min="2823" max="2823" width="9.42578125" style="10" bestFit="1" customWidth="1"/>
    <col min="2824" max="2824" width="10.5703125" style="10" customWidth="1"/>
    <col min="2825" max="2825" width="9.42578125" style="10" bestFit="1" customWidth="1"/>
    <col min="2826" max="2826" width="11.7109375" style="10" customWidth="1"/>
    <col min="2827" max="2828" width="9.42578125" style="10" bestFit="1" customWidth="1"/>
    <col min="2829" max="2829" width="11.140625" style="10" bestFit="1" customWidth="1"/>
    <col min="2830" max="2830" width="17.7109375" style="10" customWidth="1"/>
    <col min="2831" max="3076" width="9.140625" style="10"/>
    <col min="3077" max="3077" width="16.7109375" style="10" bestFit="1" customWidth="1"/>
    <col min="3078" max="3078" width="36.140625" style="10" bestFit="1" customWidth="1"/>
    <col min="3079" max="3079" width="9.42578125" style="10" bestFit="1" customWidth="1"/>
    <col min="3080" max="3080" width="10.5703125" style="10" customWidth="1"/>
    <col min="3081" max="3081" width="9.42578125" style="10" bestFit="1" customWidth="1"/>
    <col min="3082" max="3082" width="11.7109375" style="10" customWidth="1"/>
    <col min="3083" max="3084" width="9.42578125" style="10" bestFit="1" customWidth="1"/>
    <col min="3085" max="3085" width="11.140625" style="10" bestFit="1" customWidth="1"/>
    <col min="3086" max="3086" width="17.7109375" style="10" customWidth="1"/>
    <col min="3087" max="3332" width="9.140625" style="10"/>
    <col min="3333" max="3333" width="16.7109375" style="10" bestFit="1" customWidth="1"/>
    <col min="3334" max="3334" width="36.140625" style="10" bestFit="1" customWidth="1"/>
    <col min="3335" max="3335" width="9.42578125" style="10" bestFit="1" customWidth="1"/>
    <col min="3336" max="3336" width="10.5703125" style="10" customWidth="1"/>
    <col min="3337" max="3337" width="9.42578125" style="10" bestFit="1" customWidth="1"/>
    <col min="3338" max="3338" width="11.7109375" style="10" customWidth="1"/>
    <col min="3339" max="3340" width="9.42578125" style="10" bestFit="1" customWidth="1"/>
    <col min="3341" max="3341" width="11.140625" style="10" bestFit="1" customWidth="1"/>
    <col min="3342" max="3342" width="17.7109375" style="10" customWidth="1"/>
    <col min="3343" max="3588" width="9.140625" style="10"/>
    <col min="3589" max="3589" width="16.7109375" style="10" bestFit="1" customWidth="1"/>
    <col min="3590" max="3590" width="36.140625" style="10" bestFit="1" customWidth="1"/>
    <col min="3591" max="3591" width="9.42578125" style="10" bestFit="1" customWidth="1"/>
    <col min="3592" max="3592" width="10.5703125" style="10" customWidth="1"/>
    <col min="3593" max="3593" width="9.42578125" style="10" bestFit="1" customWidth="1"/>
    <col min="3594" max="3594" width="11.7109375" style="10" customWidth="1"/>
    <col min="3595" max="3596" width="9.42578125" style="10" bestFit="1" customWidth="1"/>
    <col min="3597" max="3597" width="11.140625" style="10" bestFit="1" customWidth="1"/>
    <col min="3598" max="3598" width="17.7109375" style="10" customWidth="1"/>
    <col min="3599" max="3844" width="9.140625" style="10"/>
    <col min="3845" max="3845" width="16.7109375" style="10" bestFit="1" customWidth="1"/>
    <col min="3846" max="3846" width="36.140625" style="10" bestFit="1" customWidth="1"/>
    <col min="3847" max="3847" width="9.42578125" style="10" bestFit="1" customWidth="1"/>
    <col min="3848" max="3848" width="10.5703125" style="10" customWidth="1"/>
    <col min="3849" max="3849" width="9.42578125" style="10" bestFit="1" customWidth="1"/>
    <col min="3850" max="3850" width="11.7109375" style="10" customWidth="1"/>
    <col min="3851" max="3852" width="9.42578125" style="10" bestFit="1" customWidth="1"/>
    <col min="3853" max="3853" width="11.140625" style="10" bestFit="1" customWidth="1"/>
    <col min="3854" max="3854" width="17.7109375" style="10" customWidth="1"/>
    <col min="3855" max="4100" width="9.140625" style="10"/>
    <col min="4101" max="4101" width="16.7109375" style="10" bestFit="1" customWidth="1"/>
    <col min="4102" max="4102" width="36.140625" style="10" bestFit="1" customWidth="1"/>
    <col min="4103" max="4103" width="9.42578125" style="10" bestFit="1" customWidth="1"/>
    <col min="4104" max="4104" width="10.5703125" style="10" customWidth="1"/>
    <col min="4105" max="4105" width="9.42578125" style="10" bestFit="1" customWidth="1"/>
    <col min="4106" max="4106" width="11.7109375" style="10" customWidth="1"/>
    <col min="4107" max="4108" width="9.42578125" style="10" bestFit="1" customWidth="1"/>
    <col min="4109" max="4109" width="11.140625" style="10" bestFit="1" customWidth="1"/>
    <col min="4110" max="4110" width="17.7109375" style="10" customWidth="1"/>
    <col min="4111" max="4356" width="9.140625" style="10"/>
    <col min="4357" max="4357" width="16.7109375" style="10" bestFit="1" customWidth="1"/>
    <col min="4358" max="4358" width="36.140625" style="10" bestFit="1" customWidth="1"/>
    <col min="4359" max="4359" width="9.42578125" style="10" bestFit="1" customWidth="1"/>
    <col min="4360" max="4360" width="10.5703125" style="10" customWidth="1"/>
    <col min="4361" max="4361" width="9.42578125" style="10" bestFit="1" customWidth="1"/>
    <col min="4362" max="4362" width="11.7109375" style="10" customWidth="1"/>
    <col min="4363" max="4364" width="9.42578125" style="10" bestFit="1" customWidth="1"/>
    <col min="4365" max="4365" width="11.140625" style="10" bestFit="1" customWidth="1"/>
    <col min="4366" max="4366" width="17.7109375" style="10" customWidth="1"/>
    <col min="4367" max="4612" width="9.140625" style="10"/>
    <col min="4613" max="4613" width="16.7109375" style="10" bestFit="1" customWidth="1"/>
    <col min="4614" max="4614" width="36.140625" style="10" bestFit="1" customWidth="1"/>
    <col min="4615" max="4615" width="9.42578125" style="10" bestFit="1" customWidth="1"/>
    <col min="4616" max="4616" width="10.5703125" style="10" customWidth="1"/>
    <col min="4617" max="4617" width="9.42578125" style="10" bestFit="1" customWidth="1"/>
    <col min="4618" max="4618" width="11.7109375" style="10" customWidth="1"/>
    <col min="4619" max="4620" width="9.42578125" style="10" bestFit="1" customWidth="1"/>
    <col min="4621" max="4621" width="11.140625" style="10" bestFit="1" customWidth="1"/>
    <col min="4622" max="4622" width="17.7109375" style="10" customWidth="1"/>
    <col min="4623" max="4868" width="9.140625" style="10"/>
    <col min="4869" max="4869" width="16.7109375" style="10" bestFit="1" customWidth="1"/>
    <col min="4870" max="4870" width="36.140625" style="10" bestFit="1" customWidth="1"/>
    <col min="4871" max="4871" width="9.42578125" style="10" bestFit="1" customWidth="1"/>
    <col min="4872" max="4872" width="10.5703125" style="10" customWidth="1"/>
    <col min="4873" max="4873" width="9.42578125" style="10" bestFit="1" customWidth="1"/>
    <col min="4874" max="4874" width="11.7109375" style="10" customWidth="1"/>
    <col min="4875" max="4876" width="9.42578125" style="10" bestFit="1" customWidth="1"/>
    <col min="4877" max="4877" width="11.140625" style="10" bestFit="1" customWidth="1"/>
    <col min="4878" max="4878" width="17.7109375" style="10" customWidth="1"/>
    <col min="4879" max="5124" width="9.140625" style="10"/>
    <col min="5125" max="5125" width="16.7109375" style="10" bestFit="1" customWidth="1"/>
    <col min="5126" max="5126" width="36.140625" style="10" bestFit="1" customWidth="1"/>
    <col min="5127" max="5127" width="9.42578125" style="10" bestFit="1" customWidth="1"/>
    <col min="5128" max="5128" width="10.5703125" style="10" customWidth="1"/>
    <col min="5129" max="5129" width="9.42578125" style="10" bestFit="1" customWidth="1"/>
    <col min="5130" max="5130" width="11.7109375" style="10" customWidth="1"/>
    <col min="5131" max="5132" width="9.42578125" style="10" bestFit="1" customWidth="1"/>
    <col min="5133" max="5133" width="11.140625" style="10" bestFit="1" customWidth="1"/>
    <col min="5134" max="5134" width="17.7109375" style="10" customWidth="1"/>
    <col min="5135" max="5380" width="9.140625" style="10"/>
    <col min="5381" max="5381" width="16.7109375" style="10" bestFit="1" customWidth="1"/>
    <col min="5382" max="5382" width="36.140625" style="10" bestFit="1" customWidth="1"/>
    <col min="5383" max="5383" width="9.42578125" style="10" bestFit="1" customWidth="1"/>
    <col min="5384" max="5384" width="10.5703125" style="10" customWidth="1"/>
    <col min="5385" max="5385" width="9.42578125" style="10" bestFit="1" customWidth="1"/>
    <col min="5386" max="5386" width="11.7109375" style="10" customWidth="1"/>
    <col min="5387" max="5388" width="9.42578125" style="10" bestFit="1" customWidth="1"/>
    <col min="5389" max="5389" width="11.140625" style="10" bestFit="1" customWidth="1"/>
    <col min="5390" max="5390" width="17.7109375" style="10" customWidth="1"/>
    <col min="5391" max="5636" width="9.140625" style="10"/>
    <col min="5637" max="5637" width="16.7109375" style="10" bestFit="1" customWidth="1"/>
    <col min="5638" max="5638" width="36.140625" style="10" bestFit="1" customWidth="1"/>
    <col min="5639" max="5639" width="9.42578125" style="10" bestFit="1" customWidth="1"/>
    <col min="5640" max="5640" width="10.5703125" style="10" customWidth="1"/>
    <col min="5641" max="5641" width="9.42578125" style="10" bestFit="1" customWidth="1"/>
    <col min="5642" max="5642" width="11.7109375" style="10" customWidth="1"/>
    <col min="5643" max="5644" width="9.42578125" style="10" bestFit="1" customWidth="1"/>
    <col min="5645" max="5645" width="11.140625" style="10" bestFit="1" customWidth="1"/>
    <col min="5646" max="5646" width="17.7109375" style="10" customWidth="1"/>
    <col min="5647" max="5892" width="9.140625" style="10"/>
    <col min="5893" max="5893" width="16.7109375" style="10" bestFit="1" customWidth="1"/>
    <col min="5894" max="5894" width="36.140625" style="10" bestFit="1" customWidth="1"/>
    <col min="5895" max="5895" width="9.42578125" style="10" bestFit="1" customWidth="1"/>
    <col min="5896" max="5896" width="10.5703125" style="10" customWidth="1"/>
    <col min="5897" max="5897" width="9.42578125" style="10" bestFit="1" customWidth="1"/>
    <col min="5898" max="5898" width="11.7109375" style="10" customWidth="1"/>
    <col min="5899" max="5900" width="9.42578125" style="10" bestFit="1" customWidth="1"/>
    <col min="5901" max="5901" width="11.140625" style="10" bestFit="1" customWidth="1"/>
    <col min="5902" max="5902" width="17.7109375" style="10" customWidth="1"/>
    <col min="5903" max="6148" width="9.140625" style="10"/>
    <col min="6149" max="6149" width="16.7109375" style="10" bestFit="1" customWidth="1"/>
    <col min="6150" max="6150" width="36.140625" style="10" bestFit="1" customWidth="1"/>
    <col min="6151" max="6151" width="9.42578125" style="10" bestFit="1" customWidth="1"/>
    <col min="6152" max="6152" width="10.5703125" style="10" customWidth="1"/>
    <col min="6153" max="6153" width="9.42578125" style="10" bestFit="1" customWidth="1"/>
    <col min="6154" max="6154" width="11.7109375" style="10" customWidth="1"/>
    <col min="6155" max="6156" width="9.42578125" style="10" bestFit="1" customWidth="1"/>
    <col min="6157" max="6157" width="11.140625" style="10" bestFit="1" customWidth="1"/>
    <col min="6158" max="6158" width="17.7109375" style="10" customWidth="1"/>
    <col min="6159" max="6404" width="9.140625" style="10"/>
    <col min="6405" max="6405" width="16.7109375" style="10" bestFit="1" customWidth="1"/>
    <col min="6406" max="6406" width="36.140625" style="10" bestFit="1" customWidth="1"/>
    <col min="6407" max="6407" width="9.42578125" style="10" bestFit="1" customWidth="1"/>
    <col min="6408" max="6408" width="10.5703125" style="10" customWidth="1"/>
    <col min="6409" max="6409" width="9.42578125" style="10" bestFit="1" customWidth="1"/>
    <col min="6410" max="6410" width="11.7109375" style="10" customWidth="1"/>
    <col min="6411" max="6412" width="9.42578125" style="10" bestFit="1" customWidth="1"/>
    <col min="6413" max="6413" width="11.140625" style="10" bestFit="1" customWidth="1"/>
    <col min="6414" max="6414" width="17.7109375" style="10" customWidth="1"/>
    <col min="6415" max="6660" width="9.140625" style="10"/>
    <col min="6661" max="6661" width="16.7109375" style="10" bestFit="1" customWidth="1"/>
    <col min="6662" max="6662" width="36.140625" style="10" bestFit="1" customWidth="1"/>
    <col min="6663" max="6663" width="9.42578125" style="10" bestFit="1" customWidth="1"/>
    <col min="6664" max="6664" width="10.5703125" style="10" customWidth="1"/>
    <col min="6665" max="6665" width="9.42578125" style="10" bestFit="1" customWidth="1"/>
    <col min="6666" max="6666" width="11.7109375" style="10" customWidth="1"/>
    <col min="6667" max="6668" width="9.42578125" style="10" bestFit="1" customWidth="1"/>
    <col min="6669" max="6669" width="11.140625" style="10" bestFit="1" customWidth="1"/>
    <col min="6670" max="6670" width="17.7109375" style="10" customWidth="1"/>
    <col min="6671" max="6916" width="9.140625" style="10"/>
    <col min="6917" max="6917" width="16.7109375" style="10" bestFit="1" customWidth="1"/>
    <col min="6918" max="6918" width="36.140625" style="10" bestFit="1" customWidth="1"/>
    <col min="6919" max="6919" width="9.42578125" style="10" bestFit="1" customWidth="1"/>
    <col min="6920" max="6920" width="10.5703125" style="10" customWidth="1"/>
    <col min="6921" max="6921" width="9.42578125" style="10" bestFit="1" customWidth="1"/>
    <col min="6922" max="6922" width="11.7109375" style="10" customWidth="1"/>
    <col min="6923" max="6924" width="9.42578125" style="10" bestFit="1" customWidth="1"/>
    <col min="6925" max="6925" width="11.140625" style="10" bestFit="1" customWidth="1"/>
    <col min="6926" max="6926" width="17.7109375" style="10" customWidth="1"/>
    <col min="6927" max="7172" width="9.140625" style="10"/>
    <col min="7173" max="7173" width="16.7109375" style="10" bestFit="1" customWidth="1"/>
    <col min="7174" max="7174" width="36.140625" style="10" bestFit="1" customWidth="1"/>
    <col min="7175" max="7175" width="9.42578125" style="10" bestFit="1" customWidth="1"/>
    <col min="7176" max="7176" width="10.5703125" style="10" customWidth="1"/>
    <col min="7177" max="7177" width="9.42578125" style="10" bestFit="1" customWidth="1"/>
    <col min="7178" max="7178" width="11.7109375" style="10" customWidth="1"/>
    <col min="7179" max="7180" width="9.42578125" style="10" bestFit="1" customWidth="1"/>
    <col min="7181" max="7181" width="11.140625" style="10" bestFit="1" customWidth="1"/>
    <col min="7182" max="7182" width="17.7109375" style="10" customWidth="1"/>
    <col min="7183" max="7428" width="9.140625" style="10"/>
    <col min="7429" max="7429" width="16.7109375" style="10" bestFit="1" customWidth="1"/>
    <col min="7430" max="7430" width="36.140625" style="10" bestFit="1" customWidth="1"/>
    <col min="7431" max="7431" width="9.42578125" style="10" bestFit="1" customWidth="1"/>
    <col min="7432" max="7432" width="10.5703125" style="10" customWidth="1"/>
    <col min="7433" max="7433" width="9.42578125" style="10" bestFit="1" customWidth="1"/>
    <col min="7434" max="7434" width="11.7109375" style="10" customWidth="1"/>
    <col min="7435" max="7436" width="9.42578125" style="10" bestFit="1" customWidth="1"/>
    <col min="7437" max="7437" width="11.140625" style="10" bestFit="1" customWidth="1"/>
    <col min="7438" max="7438" width="17.7109375" style="10" customWidth="1"/>
    <col min="7439" max="7684" width="9.140625" style="10"/>
    <col min="7685" max="7685" width="16.7109375" style="10" bestFit="1" customWidth="1"/>
    <col min="7686" max="7686" width="36.140625" style="10" bestFit="1" customWidth="1"/>
    <col min="7687" max="7687" width="9.42578125" style="10" bestFit="1" customWidth="1"/>
    <col min="7688" max="7688" width="10.5703125" style="10" customWidth="1"/>
    <col min="7689" max="7689" width="9.42578125" style="10" bestFit="1" customWidth="1"/>
    <col min="7690" max="7690" width="11.7109375" style="10" customWidth="1"/>
    <col min="7691" max="7692" width="9.42578125" style="10" bestFit="1" customWidth="1"/>
    <col min="7693" max="7693" width="11.140625" style="10" bestFit="1" customWidth="1"/>
    <col min="7694" max="7694" width="17.7109375" style="10" customWidth="1"/>
    <col min="7695" max="7940" width="9.140625" style="10"/>
    <col min="7941" max="7941" width="16.7109375" style="10" bestFit="1" customWidth="1"/>
    <col min="7942" max="7942" width="36.140625" style="10" bestFit="1" customWidth="1"/>
    <col min="7943" max="7943" width="9.42578125" style="10" bestFit="1" customWidth="1"/>
    <col min="7944" max="7944" width="10.5703125" style="10" customWidth="1"/>
    <col min="7945" max="7945" width="9.42578125" style="10" bestFit="1" customWidth="1"/>
    <col min="7946" max="7946" width="11.7109375" style="10" customWidth="1"/>
    <col min="7947" max="7948" width="9.42578125" style="10" bestFit="1" customWidth="1"/>
    <col min="7949" max="7949" width="11.140625" style="10" bestFit="1" customWidth="1"/>
    <col min="7950" max="7950" width="17.7109375" style="10" customWidth="1"/>
    <col min="7951" max="8196" width="9.140625" style="10"/>
    <col min="8197" max="8197" width="16.7109375" style="10" bestFit="1" customWidth="1"/>
    <col min="8198" max="8198" width="36.140625" style="10" bestFit="1" customWidth="1"/>
    <col min="8199" max="8199" width="9.42578125" style="10" bestFit="1" customWidth="1"/>
    <col min="8200" max="8200" width="10.5703125" style="10" customWidth="1"/>
    <col min="8201" max="8201" width="9.42578125" style="10" bestFit="1" customWidth="1"/>
    <col min="8202" max="8202" width="11.7109375" style="10" customWidth="1"/>
    <col min="8203" max="8204" width="9.42578125" style="10" bestFit="1" customWidth="1"/>
    <col min="8205" max="8205" width="11.140625" style="10" bestFit="1" customWidth="1"/>
    <col min="8206" max="8206" width="17.7109375" style="10" customWidth="1"/>
    <col min="8207" max="8452" width="9.140625" style="10"/>
    <col min="8453" max="8453" width="16.7109375" style="10" bestFit="1" customWidth="1"/>
    <col min="8454" max="8454" width="36.140625" style="10" bestFit="1" customWidth="1"/>
    <col min="8455" max="8455" width="9.42578125" style="10" bestFit="1" customWidth="1"/>
    <col min="8456" max="8456" width="10.5703125" style="10" customWidth="1"/>
    <col min="8457" max="8457" width="9.42578125" style="10" bestFit="1" customWidth="1"/>
    <col min="8458" max="8458" width="11.7109375" style="10" customWidth="1"/>
    <col min="8459" max="8460" width="9.42578125" style="10" bestFit="1" customWidth="1"/>
    <col min="8461" max="8461" width="11.140625" style="10" bestFit="1" customWidth="1"/>
    <col min="8462" max="8462" width="17.7109375" style="10" customWidth="1"/>
    <col min="8463" max="8708" width="9.140625" style="10"/>
    <col min="8709" max="8709" width="16.7109375" style="10" bestFit="1" customWidth="1"/>
    <col min="8710" max="8710" width="36.140625" style="10" bestFit="1" customWidth="1"/>
    <col min="8711" max="8711" width="9.42578125" style="10" bestFit="1" customWidth="1"/>
    <col min="8712" max="8712" width="10.5703125" style="10" customWidth="1"/>
    <col min="8713" max="8713" width="9.42578125" style="10" bestFit="1" customWidth="1"/>
    <col min="8714" max="8714" width="11.7109375" style="10" customWidth="1"/>
    <col min="8715" max="8716" width="9.42578125" style="10" bestFit="1" customWidth="1"/>
    <col min="8717" max="8717" width="11.140625" style="10" bestFit="1" customWidth="1"/>
    <col min="8718" max="8718" width="17.7109375" style="10" customWidth="1"/>
    <col min="8719" max="8964" width="9.140625" style="10"/>
    <col min="8965" max="8965" width="16.7109375" style="10" bestFit="1" customWidth="1"/>
    <col min="8966" max="8966" width="36.140625" style="10" bestFit="1" customWidth="1"/>
    <col min="8967" max="8967" width="9.42578125" style="10" bestFit="1" customWidth="1"/>
    <col min="8968" max="8968" width="10.5703125" style="10" customWidth="1"/>
    <col min="8969" max="8969" width="9.42578125" style="10" bestFit="1" customWidth="1"/>
    <col min="8970" max="8970" width="11.7109375" style="10" customWidth="1"/>
    <col min="8971" max="8972" width="9.42578125" style="10" bestFit="1" customWidth="1"/>
    <col min="8973" max="8973" width="11.140625" style="10" bestFit="1" customWidth="1"/>
    <col min="8974" max="8974" width="17.7109375" style="10" customWidth="1"/>
    <col min="8975" max="9220" width="9.140625" style="10"/>
    <col min="9221" max="9221" width="16.7109375" style="10" bestFit="1" customWidth="1"/>
    <col min="9222" max="9222" width="36.140625" style="10" bestFit="1" customWidth="1"/>
    <col min="9223" max="9223" width="9.42578125" style="10" bestFit="1" customWidth="1"/>
    <col min="9224" max="9224" width="10.5703125" style="10" customWidth="1"/>
    <col min="9225" max="9225" width="9.42578125" style="10" bestFit="1" customWidth="1"/>
    <col min="9226" max="9226" width="11.7109375" style="10" customWidth="1"/>
    <col min="9227" max="9228" width="9.42578125" style="10" bestFit="1" customWidth="1"/>
    <col min="9229" max="9229" width="11.140625" style="10" bestFit="1" customWidth="1"/>
    <col min="9230" max="9230" width="17.7109375" style="10" customWidth="1"/>
    <col min="9231" max="9476" width="9.140625" style="10"/>
    <col min="9477" max="9477" width="16.7109375" style="10" bestFit="1" customWidth="1"/>
    <col min="9478" max="9478" width="36.140625" style="10" bestFit="1" customWidth="1"/>
    <col min="9479" max="9479" width="9.42578125" style="10" bestFit="1" customWidth="1"/>
    <col min="9480" max="9480" width="10.5703125" style="10" customWidth="1"/>
    <col min="9481" max="9481" width="9.42578125" style="10" bestFit="1" customWidth="1"/>
    <col min="9482" max="9482" width="11.7109375" style="10" customWidth="1"/>
    <col min="9483" max="9484" width="9.42578125" style="10" bestFit="1" customWidth="1"/>
    <col min="9485" max="9485" width="11.140625" style="10" bestFit="1" customWidth="1"/>
    <col min="9486" max="9486" width="17.7109375" style="10" customWidth="1"/>
    <col min="9487" max="9732" width="9.140625" style="10"/>
    <col min="9733" max="9733" width="16.7109375" style="10" bestFit="1" customWidth="1"/>
    <col min="9734" max="9734" width="36.140625" style="10" bestFit="1" customWidth="1"/>
    <col min="9735" max="9735" width="9.42578125" style="10" bestFit="1" customWidth="1"/>
    <col min="9736" max="9736" width="10.5703125" style="10" customWidth="1"/>
    <col min="9737" max="9737" width="9.42578125" style="10" bestFit="1" customWidth="1"/>
    <col min="9738" max="9738" width="11.7109375" style="10" customWidth="1"/>
    <col min="9739" max="9740" width="9.42578125" style="10" bestFit="1" customWidth="1"/>
    <col min="9741" max="9741" width="11.140625" style="10" bestFit="1" customWidth="1"/>
    <col min="9742" max="9742" width="17.7109375" style="10" customWidth="1"/>
    <col min="9743" max="9988" width="9.140625" style="10"/>
    <col min="9989" max="9989" width="16.7109375" style="10" bestFit="1" customWidth="1"/>
    <col min="9990" max="9990" width="36.140625" style="10" bestFit="1" customWidth="1"/>
    <col min="9991" max="9991" width="9.42578125" style="10" bestFit="1" customWidth="1"/>
    <col min="9992" max="9992" width="10.5703125" style="10" customWidth="1"/>
    <col min="9993" max="9993" width="9.42578125" style="10" bestFit="1" customWidth="1"/>
    <col min="9994" max="9994" width="11.7109375" style="10" customWidth="1"/>
    <col min="9995" max="9996" width="9.42578125" style="10" bestFit="1" customWidth="1"/>
    <col min="9997" max="9997" width="11.140625" style="10" bestFit="1" customWidth="1"/>
    <col min="9998" max="9998" width="17.7109375" style="10" customWidth="1"/>
    <col min="9999" max="10244" width="9.140625" style="10"/>
    <col min="10245" max="10245" width="16.7109375" style="10" bestFit="1" customWidth="1"/>
    <col min="10246" max="10246" width="36.140625" style="10" bestFit="1" customWidth="1"/>
    <col min="10247" max="10247" width="9.42578125" style="10" bestFit="1" customWidth="1"/>
    <col min="10248" max="10248" width="10.5703125" style="10" customWidth="1"/>
    <col min="10249" max="10249" width="9.42578125" style="10" bestFit="1" customWidth="1"/>
    <col min="10250" max="10250" width="11.7109375" style="10" customWidth="1"/>
    <col min="10251" max="10252" width="9.42578125" style="10" bestFit="1" customWidth="1"/>
    <col min="10253" max="10253" width="11.140625" style="10" bestFit="1" customWidth="1"/>
    <col min="10254" max="10254" width="17.7109375" style="10" customWidth="1"/>
    <col min="10255" max="10500" width="9.140625" style="10"/>
    <col min="10501" max="10501" width="16.7109375" style="10" bestFit="1" customWidth="1"/>
    <col min="10502" max="10502" width="36.140625" style="10" bestFit="1" customWidth="1"/>
    <col min="10503" max="10503" width="9.42578125" style="10" bestFit="1" customWidth="1"/>
    <col min="10504" max="10504" width="10.5703125" style="10" customWidth="1"/>
    <col min="10505" max="10505" width="9.42578125" style="10" bestFit="1" customWidth="1"/>
    <col min="10506" max="10506" width="11.7109375" style="10" customWidth="1"/>
    <col min="10507" max="10508" width="9.42578125" style="10" bestFit="1" customWidth="1"/>
    <col min="10509" max="10509" width="11.140625" style="10" bestFit="1" customWidth="1"/>
    <col min="10510" max="10510" width="17.7109375" style="10" customWidth="1"/>
    <col min="10511" max="10756" width="9.140625" style="10"/>
    <col min="10757" max="10757" width="16.7109375" style="10" bestFit="1" customWidth="1"/>
    <col min="10758" max="10758" width="36.140625" style="10" bestFit="1" customWidth="1"/>
    <col min="10759" max="10759" width="9.42578125" style="10" bestFit="1" customWidth="1"/>
    <col min="10760" max="10760" width="10.5703125" style="10" customWidth="1"/>
    <col min="10761" max="10761" width="9.42578125" style="10" bestFit="1" customWidth="1"/>
    <col min="10762" max="10762" width="11.7109375" style="10" customWidth="1"/>
    <col min="10763" max="10764" width="9.42578125" style="10" bestFit="1" customWidth="1"/>
    <col min="10765" max="10765" width="11.140625" style="10" bestFit="1" customWidth="1"/>
    <col min="10766" max="10766" width="17.7109375" style="10" customWidth="1"/>
    <col min="10767" max="11012" width="9.140625" style="10"/>
    <col min="11013" max="11013" width="16.7109375" style="10" bestFit="1" customWidth="1"/>
    <col min="11014" max="11014" width="36.140625" style="10" bestFit="1" customWidth="1"/>
    <col min="11015" max="11015" width="9.42578125" style="10" bestFit="1" customWidth="1"/>
    <col min="11016" max="11016" width="10.5703125" style="10" customWidth="1"/>
    <col min="11017" max="11017" width="9.42578125" style="10" bestFit="1" customWidth="1"/>
    <col min="11018" max="11018" width="11.7109375" style="10" customWidth="1"/>
    <col min="11019" max="11020" width="9.42578125" style="10" bestFit="1" customWidth="1"/>
    <col min="11021" max="11021" width="11.140625" style="10" bestFit="1" customWidth="1"/>
    <col min="11022" max="11022" width="17.7109375" style="10" customWidth="1"/>
    <col min="11023" max="11268" width="9.140625" style="10"/>
    <col min="11269" max="11269" width="16.7109375" style="10" bestFit="1" customWidth="1"/>
    <col min="11270" max="11270" width="36.140625" style="10" bestFit="1" customWidth="1"/>
    <col min="11271" max="11271" width="9.42578125" style="10" bestFit="1" customWidth="1"/>
    <col min="11272" max="11272" width="10.5703125" style="10" customWidth="1"/>
    <col min="11273" max="11273" width="9.42578125" style="10" bestFit="1" customWidth="1"/>
    <col min="11274" max="11274" width="11.7109375" style="10" customWidth="1"/>
    <col min="11275" max="11276" width="9.42578125" style="10" bestFit="1" customWidth="1"/>
    <col min="11277" max="11277" width="11.140625" style="10" bestFit="1" customWidth="1"/>
    <col min="11278" max="11278" width="17.7109375" style="10" customWidth="1"/>
    <col min="11279" max="11524" width="9.140625" style="10"/>
    <col min="11525" max="11525" width="16.7109375" style="10" bestFit="1" customWidth="1"/>
    <col min="11526" max="11526" width="36.140625" style="10" bestFit="1" customWidth="1"/>
    <col min="11527" max="11527" width="9.42578125" style="10" bestFit="1" customWidth="1"/>
    <col min="11528" max="11528" width="10.5703125" style="10" customWidth="1"/>
    <col min="11529" max="11529" width="9.42578125" style="10" bestFit="1" customWidth="1"/>
    <col min="11530" max="11530" width="11.7109375" style="10" customWidth="1"/>
    <col min="11531" max="11532" width="9.42578125" style="10" bestFit="1" customWidth="1"/>
    <col min="11533" max="11533" width="11.140625" style="10" bestFit="1" customWidth="1"/>
    <col min="11534" max="11534" width="17.7109375" style="10" customWidth="1"/>
    <col min="11535" max="11780" width="9.140625" style="10"/>
    <col min="11781" max="11781" width="16.7109375" style="10" bestFit="1" customWidth="1"/>
    <col min="11782" max="11782" width="36.140625" style="10" bestFit="1" customWidth="1"/>
    <col min="11783" max="11783" width="9.42578125" style="10" bestFit="1" customWidth="1"/>
    <col min="11784" max="11784" width="10.5703125" style="10" customWidth="1"/>
    <col min="11785" max="11785" width="9.42578125" style="10" bestFit="1" customWidth="1"/>
    <col min="11786" max="11786" width="11.7109375" style="10" customWidth="1"/>
    <col min="11787" max="11788" width="9.42578125" style="10" bestFit="1" customWidth="1"/>
    <col min="11789" max="11789" width="11.140625" style="10" bestFit="1" customWidth="1"/>
    <col min="11790" max="11790" width="17.7109375" style="10" customWidth="1"/>
    <col min="11791" max="12036" width="9.140625" style="10"/>
    <col min="12037" max="12037" width="16.7109375" style="10" bestFit="1" customWidth="1"/>
    <col min="12038" max="12038" width="36.140625" style="10" bestFit="1" customWidth="1"/>
    <col min="12039" max="12039" width="9.42578125" style="10" bestFit="1" customWidth="1"/>
    <col min="12040" max="12040" width="10.5703125" style="10" customWidth="1"/>
    <col min="12041" max="12041" width="9.42578125" style="10" bestFit="1" customWidth="1"/>
    <col min="12042" max="12042" width="11.7109375" style="10" customWidth="1"/>
    <col min="12043" max="12044" width="9.42578125" style="10" bestFit="1" customWidth="1"/>
    <col min="12045" max="12045" width="11.140625" style="10" bestFit="1" customWidth="1"/>
    <col min="12046" max="12046" width="17.7109375" style="10" customWidth="1"/>
    <col min="12047" max="12292" width="9.140625" style="10"/>
    <col min="12293" max="12293" width="16.7109375" style="10" bestFit="1" customWidth="1"/>
    <col min="12294" max="12294" width="36.140625" style="10" bestFit="1" customWidth="1"/>
    <col min="12295" max="12295" width="9.42578125" style="10" bestFit="1" customWidth="1"/>
    <col min="12296" max="12296" width="10.5703125" style="10" customWidth="1"/>
    <col min="12297" max="12297" width="9.42578125" style="10" bestFit="1" customWidth="1"/>
    <col min="12298" max="12298" width="11.7109375" style="10" customWidth="1"/>
    <col min="12299" max="12300" width="9.42578125" style="10" bestFit="1" customWidth="1"/>
    <col min="12301" max="12301" width="11.140625" style="10" bestFit="1" customWidth="1"/>
    <col min="12302" max="12302" width="17.7109375" style="10" customWidth="1"/>
    <col min="12303" max="12548" width="9.140625" style="10"/>
    <col min="12549" max="12549" width="16.7109375" style="10" bestFit="1" customWidth="1"/>
    <col min="12550" max="12550" width="36.140625" style="10" bestFit="1" customWidth="1"/>
    <col min="12551" max="12551" width="9.42578125" style="10" bestFit="1" customWidth="1"/>
    <col min="12552" max="12552" width="10.5703125" style="10" customWidth="1"/>
    <col min="12553" max="12553" width="9.42578125" style="10" bestFit="1" customWidth="1"/>
    <col min="12554" max="12554" width="11.7109375" style="10" customWidth="1"/>
    <col min="12555" max="12556" width="9.42578125" style="10" bestFit="1" customWidth="1"/>
    <col min="12557" max="12557" width="11.140625" style="10" bestFit="1" customWidth="1"/>
    <col min="12558" max="12558" width="17.7109375" style="10" customWidth="1"/>
    <col min="12559" max="12804" width="9.140625" style="10"/>
    <col min="12805" max="12805" width="16.7109375" style="10" bestFit="1" customWidth="1"/>
    <col min="12806" max="12806" width="36.140625" style="10" bestFit="1" customWidth="1"/>
    <col min="12807" max="12807" width="9.42578125" style="10" bestFit="1" customWidth="1"/>
    <col min="12808" max="12808" width="10.5703125" style="10" customWidth="1"/>
    <col min="12809" max="12809" width="9.42578125" style="10" bestFit="1" customWidth="1"/>
    <col min="12810" max="12810" width="11.7109375" style="10" customWidth="1"/>
    <col min="12811" max="12812" width="9.42578125" style="10" bestFit="1" customWidth="1"/>
    <col min="12813" max="12813" width="11.140625" style="10" bestFit="1" customWidth="1"/>
    <col min="12814" max="12814" width="17.7109375" style="10" customWidth="1"/>
    <col min="12815" max="13060" width="9.140625" style="10"/>
    <col min="13061" max="13061" width="16.7109375" style="10" bestFit="1" customWidth="1"/>
    <col min="13062" max="13062" width="36.140625" style="10" bestFit="1" customWidth="1"/>
    <col min="13063" max="13063" width="9.42578125" style="10" bestFit="1" customWidth="1"/>
    <col min="13064" max="13064" width="10.5703125" style="10" customWidth="1"/>
    <col min="13065" max="13065" width="9.42578125" style="10" bestFit="1" customWidth="1"/>
    <col min="13066" max="13066" width="11.7109375" style="10" customWidth="1"/>
    <col min="13067" max="13068" width="9.42578125" style="10" bestFit="1" customWidth="1"/>
    <col min="13069" max="13069" width="11.140625" style="10" bestFit="1" customWidth="1"/>
    <col min="13070" max="13070" width="17.7109375" style="10" customWidth="1"/>
    <col min="13071" max="13316" width="9.140625" style="10"/>
    <col min="13317" max="13317" width="16.7109375" style="10" bestFit="1" customWidth="1"/>
    <col min="13318" max="13318" width="36.140625" style="10" bestFit="1" customWidth="1"/>
    <col min="13319" max="13319" width="9.42578125" style="10" bestFit="1" customWidth="1"/>
    <col min="13320" max="13320" width="10.5703125" style="10" customWidth="1"/>
    <col min="13321" max="13321" width="9.42578125" style="10" bestFit="1" customWidth="1"/>
    <col min="13322" max="13322" width="11.7109375" style="10" customWidth="1"/>
    <col min="13323" max="13324" width="9.42578125" style="10" bestFit="1" customWidth="1"/>
    <col min="13325" max="13325" width="11.140625" style="10" bestFit="1" customWidth="1"/>
    <col min="13326" max="13326" width="17.7109375" style="10" customWidth="1"/>
    <col min="13327" max="13572" width="9.140625" style="10"/>
    <col min="13573" max="13573" width="16.7109375" style="10" bestFit="1" customWidth="1"/>
    <col min="13574" max="13574" width="36.140625" style="10" bestFit="1" customWidth="1"/>
    <col min="13575" max="13575" width="9.42578125" style="10" bestFit="1" customWidth="1"/>
    <col min="13576" max="13576" width="10.5703125" style="10" customWidth="1"/>
    <col min="13577" max="13577" width="9.42578125" style="10" bestFit="1" customWidth="1"/>
    <col min="13578" max="13578" width="11.7109375" style="10" customWidth="1"/>
    <col min="13579" max="13580" width="9.42578125" style="10" bestFit="1" customWidth="1"/>
    <col min="13581" max="13581" width="11.140625" style="10" bestFit="1" customWidth="1"/>
    <col min="13582" max="13582" width="17.7109375" style="10" customWidth="1"/>
    <col min="13583" max="13828" width="9.140625" style="10"/>
    <col min="13829" max="13829" width="16.7109375" style="10" bestFit="1" customWidth="1"/>
    <col min="13830" max="13830" width="36.140625" style="10" bestFit="1" customWidth="1"/>
    <col min="13831" max="13831" width="9.42578125" style="10" bestFit="1" customWidth="1"/>
    <col min="13832" max="13832" width="10.5703125" style="10" customWidth="1"/>
    <col min="13833" max="13833" width="9.42578125" style="10" bestFit="1" customWidth="1"/>
    <col min="13834" max="13834" width="11.7109375" style="10" customWidth="1"/>
    <col min="13835" max="13836" width="9.42578125" style="10" bestFit="1" customWidth="1"/>
    <col min="13837" max="13837" width="11.140625" style="10" bestFit="1" customWidth="1"/>
    <col min="13838" max="13838" width="17.7109375" style="10" customWidth="1"/>
    <col min="13839" max="14084" width="9.140625" style="10"/>
    <col min="14085" max="14085" width="16.7109375" style="10" bestFit="1" customWidth="1"/>
    <col min="14086" max="14086" width="36.140625" style="10" bestFit="1" customWidth="1"/>
    <col min="14087" max="14087" width="9.42578125" style="10" bestFit="1" customWidth="1"/>
    <col min="14088" max="14088" width="10.5703125" style="10" customWidth="1"/>
    <col min="14089" max="14089" width="9.42578125" style="10" bestFit="1" customWidth="1"/>
    <col min="14090" max="14090" width="11.7109375" style="10" customWidth="1"/>
    <col min="14091" max="14092" width="9.42578125" style="10" bestFit="1" customWidth="1"/>
    <col min="14093" max="14093" width="11.140625" style="10" bestFit="1" customWidth="1"/>
    <col min="14094" max="14094" width="17.7109375" style="10" customWidth="1"/>
    <col min="14095" max="14340" width="9.140625" style="10"/>
    <col min="14341" max="14341" width="16.7109375" style="10" bestFit="1" customWidth="1"/>
    <col min="14342" max="14342" width="36.140625" style="10" bestFit="1" customWidth="1"/>
    <col min="14343" max="14343" width="9.42578125" style="10" bestFit="1" customWidth="1"/>
    <col min="14344" max="14344" width="10.5703125" style="10" customWidth="1"/>
    <col min="14345" max="14345" width="9.42578125" style="10" bestFit="1" customWidth="1"/>
    <col min="14346" max="14346" width="11.7109375" style="10" customWidth="1"/>
    <col min="14347" max="14348" width="9.42578125" style="10" bestFit="1" customWidth="1"/>
    <col min="14349" max="14349" width="11.140625" style="10" bestFit="1" customWidth="1"/>
    <col min="14350" max="14350" width="17.7109375" style="10" customWidth="1"/>
    <col min="14351" max="14596" width="9.140625" style="10"/>
    <col min="14597" max="14597" width="16.7109375" style="10" bestFit="1" customWidth="1"/>
    <col min="14598" max="14598" width="36.140625" style="10" bestFit="1" customWidth="1"/>
    <col min="14599" max="14599" width="9.42578125" style="10" bestFit="1" customWidth="1"/>
    <col min="14600" max="14600" width="10.5703125" style="10" customWidth="1"/>
    <col min="14601" max="14601" width="9.42578125" style="10" bestFit="1" customWidth="1"/>
    <col min="14602" max="14602" width="11.7109375" style="10" customWidth="1"/>
    <col min="14603" max="14604" width="9.42578125" style="10" bestFit="1" customWidth="1"/>
    <col min="14605" max="14605" width="11.140625" style="10" bestFit="1" customWidth="1"/>
    <col min="14606" max="14606" width="17.7109375" style="10" customWidth="1"/>
    <col min="14607" max="14852" width="9.140625" style="10"/>
    <col min="14853" max="14853" width="16.7109375" style="10" bestFit="1" customWidth="1"/>
    <col min="14854" max="14854" width="36.140625" style="10" bestFit="1" customWidth="1"/>
    <col min="14855" max="14855" width="9.42578125" style="10" bestFit="1" customWidth="1"/>
    <col min="14856" max="14856" width="10.5703125" style="10" customWidth="1"/>
    <col min="14857" max="14857" width="9.42578125" style="10" bestFit="1" customWidth="1"/>
    <col min="14858" max="14858" width="11.7109375" style="10" customWidth="1"/>
    <col min="14859" max="14860" width="9.42578125" style="10" bestFit="1" customWidth="1"/>
    <col min="14861" max="14861" width="11.140625" style="10" bestFit="1" customWidth="1"/>
    <col min="14862" max="14862" width="17.7109375" style="10" customWidth="1"/>
    <col min="14863" max="15108" width="9.140625" style="10"/>
    <col min="15109" max="15109" width="16.7109375" style="10" bestFit="1" customWidth="1"/>
    <col min="15110" max="15110" width="36.140625" style="10" bestFit="1" customWidth="1"/>
    <col min="15111" max="15111" width="9.42578125" style="10" bestFit="1" customWidth="1"/>
    <col min="15112" max="15112" width="10.5703125" style="10" customWidth="1"/>
    <col min="15113" max="15113" width="9.42578125" style="10" bestFit="1" customWidth="1"/>
    <col min="15114" max="15114" width="11.7109375" style="10" customWidth="1"/>
    <col min="15115" max="15116" width="9.42578125" style="10" bestFit="1" customWidth="1"/>
    <col min="15117" max="15117" width="11.140625" style="10" bestFit="1" customWidth="1"/>
    <col min="15118" max="15118" width="17.7109375" style="10" customWidth="1"/>
    <col min="15119" max="15364" width="9.140625" style="10"/>
    <col min="15365" max="15365" width="16.7109375" style="10" bestFit="1" customWidth="1"/>
    <col min="15366" max="15366" width="36.140625" style="10" bestFit="1" customWidth="1"/>
    <col min="15367" max="15367" width="9.42578125" style="10" bestFit="1" customWidth="1"/>
    <col min="15368" max="15368" width="10.5703125" style="10" customWidth="1"/>
    <col min="15369" max="15369" width="9.42578125" style="10" bestFit="1" customWidth="1"/>
    <col min="15370" max="15370" width="11.7109375" style="10" customWidth="1"/>
    <col min="15371" max="15372" width="9.42578125" style="10" bestFit="1" customWidth="1"/>
    <col min="15373" max="15373" width="11.140625" style="10" bestFit="1" customWidth="1"/>
    <col min="15374" max="15374" width="17.7109375" style="10" customWidth="1"/>
    <col min="15375" max="15620" width="9.140625" style="10"/>
    <col min="15621" max="15621" width="16.7109375" style="10" bestFit="1" customWidth="1"/>
    <col min="15622" max="15622" width="36.140625" style="10" bestFit="1" customWidth="1"/>
    <col min="15623" max="15623" width="9.42578125" style="10" bestFit="1" customWidth="1"/>
    <col min="15624" max="15624" width="10.5703125" style="10" customWidth="1"/>
    <col min="15625" max="15625" width="9.42578125" style="10" bestFit="1" customWidth="1"/>
    <col min="15626" max="15626" width="11.7109375" style="10" customWidth="1"/>
    <col min="15627" max="15628" width="9.42578125" style="10" bestFit="1" customWidth="1"/>
    <col min="15629" max="15629" width="11.140625" style="10" bestFit="1" customWidth="1"/>
    <col min="15630" max="15630" width="17.7109375" style="10" customWidth="1"/>
    <col min="15631" max="15876" width="9.140625" style="10"/>
    <col min="15877" max="15877" width="16.7109375" style="10" bestFit="1" customWidth="1"/>
    <col min="15878" max="15878" width="36.140625" style="10" bestFit="1" customWidth="1"/>
    <col min="15879" max="15879" width="9.42578125" style="10" bestFit="1" customWidth="1"/>
    <col min="15880" max="15880" width="10.5703125" style="10" customWidth="1"/>
    <col min="15881" max="15881" width="9.42578125" style="10" bestFit="1" customWidth="1"/>
    <col min="15882" max="15882" width="11.7109375" style="10" customWidth="1"/>
    <col min="15883" max="15884" width="9.42578125" style="10" bestFit="1" customWidth="1"/>
    <col min="15885" max="15885" width="11.140625" style="10" bestFit="1" customWidth="1"/>
    <col min="15886" max="15886" width="17.7109375" style="10" customWidth="1"/>
    <col min="15887" max="16132" width="9.140625" style="10"/>
    <col min="16133" max="16133" width="16.7109375" style="10" bestFit="1" customWidth="1"/>
    <col min="16134" max="16134" width="36.140625" style="10" bestFit="1" customWidth="1"/>
    <col min="16135" max="16135" width="9.42578125" style="10" bestFit="1" customWidth="1"/>
    <col min="16136" max="16136" width="10.5703125" style="10" customWidth="1"/>
    <col min="16137" max="16137" width="9.42578125" style="10" bestFit="1" customWidth="1"/>
    <col min="16138" max="16138" width="11.7109375" style="10" customWidth="1"/>
    <col min="16139" max="16140" width="9.42578125" style="10" bestFit="1" customWidth="1"/>
    <col min="16141" max="16141" width="11.140625" style="10" bestFit="1" customWidth="1"/>
    <col min="16142" max="16142" width="17.7109375" style="10" customWidth="1"/>
    <col min="16143" max="16384" width="9.140625" style="10"/>
  </cols>
  <sheetData>
    <row r="1" spans="1:16" x14ac:dyDescent="0.2">
      <c r="A1" s="1"/>
      <c r="B1" s="1"/>
      <c r="C1" s="2"/>
      <c r="D1" s="2"/>
      <c r="E1" s="2"/>
      <c r="F1" s="2"/>
      <c r="G1" s="2"/>
      <c r="H1" s="2"/>
      <c r="I1" s="2"/>
      <c r="J1" s="2"/>
      <c r="K1" s="2"/>
      <c r="L1" s="2"/>
      <c r="M1" s="2"/>
      <c r="N1" s="3"/>
    </row>
    <row r="2" spans="1:16" x14ac:dyDescent="0.2">
      <c r="A2" s="686"/>
      <c r="B2" s="687"/>
      <c r="C2" s="687"/>
      <c r="D2" s="687"/>
      <c r="E2" s="2"/>
      <c r="F2" s="2"/>
      <c r="G2" s="2"/>
      <c r="H2" s="2"/>
      <c r="I2" s="2"/>
      <c r="J2" s="2"/>
      <c r="K2" s="2"/>
      <c r="L2" s="2"/>
      <c r="M2" s="2"/>
      <c r="N2" s="3"/>
    </row>
    <row r="3" spans="1:16" x14ac:dyDescent="0.2">
      <c r="A3" s="1"/>
      <c r="B3" s="1"/>
      <c r="C3" s="2"/>
      <c r="D3" s="2"/>
      <c r="E3" s="2"/>
      <c r="F3" s="2"/>
      <c r="G3" s="2"/>
      <c r="H3" s="2"/>
      <c r="I3" s="2"/>
      <c r="J3" s="2"/>
      <c r="K3" s="2"/>
      <c r="L3" s="2"/>
      <c r="M3" s="2"/>
      <c r="N3" s="3"/>
    </row>
    <row r="4" spans="1:16" x14ac:dyDescent="0.2">
      <c r="A4" s="688" t="s">
        <v>34</v>
      </c>
      <c r="B4" s="689"/>
      <c r="C4" s="689"/>
      <c r="D4" s="689"/>
      <c r="E4" s="689"/>
      <c r="F4" s="689"/>
      <c r="G4" s="689"/>
      <c r="H4" s="689"/>
      <c r="I4" s="689"/>
      <c r="J4" s="689"/>
      <c r="K4" s="689"/>
      <c r="L4" s="689"/>
      <c r="M4" s="689"/>
      <c r="N4" s="690"/>
    </row>
    <row r="5" spans="1:16" x14ac:dyDescent="0.2">
      <c r="A5" s="691"/>
      <c r="B5" s="692"/>
      <c r="C5" s="692"/>
      <c r="D5" s="692"/>
      <c r="E5" s="692"/>
      <c r="F5" s="692"/>
      <c r="G5" s="692"/>
      <c r="H5" s="692"/>
      <c r="I5" s="692"/>
      <c r="J5" s="692"/>
      <c r="K5" s="692"/>
      <c r="L5" s="692"/>
      <c r="M5" s="692"/>
      <c r="N5" s="693"/>
    </row>
    <row r="6" spans="1:16" ht="39" customHeight="1" x14ac:dyDescent="0.2">
      <c r="A6" s="694"/>
      <c r="B6" s="695"/>
      <c r="C6" s="698" t="s">
        <v>35</v>
      </c>
      <c r="D6" s="698" t="s">
        <v>36</v>
      </c>
      <c r="E6" s="11" t="s">
        <v>37</v>
      </c>
      <c r="F6" s="11" t="s">
        <v>38</v>
      </c>
      <c r="G6" s="11" t="s">
        <v>39</v>
      </c>
      <c r="H6" s="11" t="s">
        <v>40</v>
      </c>
      <c r="I6" s="11" t="s">
        <v>41</v>
      </c>
      <c r="J6" s="11" t="s">
        <v>41</v>
      </c>
      <c r="K6" s="699" t="s">
        <v>262</v>
      </c>
      <c r="L6" s="700"/>
      <c r="M6" s="701"/>
      <c r="N6" s="308" t="s">
        <v>42</v>
      </c>
    </row>
    <row r="7" spans="1:16" ht="41.25" customHeight="1" x14ac:dyDescent="0.2">
      <c r="A7" s="696"/>
      <c r="B7" s="697"/>
      <c r="C7" s="698"/>
      <c r="D7" s="698"/>
      <c r="E7" s="12" t="s">
        <v>43</v>
      </c>
      <c r="F7" s="12" t="s">
        <v>44</v>
      </c>
      <c r="G7" s="12" t="s">
        <v>45</v>
      </c>
      <c r="H7" s="12" t="s">
        <v>46</v>
      </c>
      <c r="I7" s="12" t="s">
        <v>47</v>
      </c>
      <c r="J7" s="12" t="s">
        <v>235</v>
      </c>
      <c r="K7" s="308" t="s">
        <v>42</v>
      </c>
      <c r="L7" s="12" t="s">
        <v>47</v>
      </c>
      <c r="M7" s="12" t="s">
        <v>235</v>
      </c>
      <c r="N7" s="308"/>
    </row>
    <row r="8" spans="1:16" x14ac:dyDescent="0.2">
      <c r="A8" s="13"/>
      <c r="B8" s="308"/>
      <c r="C8" s="308"/>
      <c r="D8" s="308"/>
      <c r="E8" s="12"/>
      <c r="F8" s="12"/>
      <c r="G8" s="12"/>
      <c r="H8" s="12"/>
      <c r="I8" s="12"/>
      <c r="J8" s="12"/>
      <c r="K8" s="12"/>
      <c r="L8" s="12"/>
      <c r="M8" s="12"/>
      <c r="N8" s="308"/>
    </row>
    <row r="9" spans="1:16" ht="12.75" customHeight="1" x14ac:dyDescent="0.2">
      <c r="A9" s="676"/>
      <c r="B9" s="677" t="s">
        <v>48</v>
      </c>
      <c r="C9" s="14">
        <v>591</v>
      </c>
      <c r="D9" s="15">
        <v>0.6</v>
      </c>
      <c r="E9" s="15">
        <v>1.4</v>
      </c>
      <c r="F9" s="14">
        <v>1.1000000000000001</v>
      </c>
      <c r="G9" s="14">
        <v>1.1000000000000001</v>
      </c>
      <c r="H9" s="14">
        <v>1.1000000000000001</v>
      </c>
      <c r="I9" s="14">
        <v>859.61747850000006</v>
      </c>
      <c r="J9" s="14">
        <v>86.106336000000013</v>
      </c>
      <c r="K9" s="14"/>
      <c r="L9" s="14"/>
      <c r="M9" s="14"/>
      <c r="N9" s="16">
        <v>496.43999999999994</v>
      </c>
      <c r="P9" s="54"/>
    </row>
    <row r="10" spans="1:16" ht="12.75" customHeight="1" x14ac:dyDescent="0.2">
      <c r="A10" s="676"/>
      <c r="B10" s="678"/>
      <c r="C10" s="14">
        <v>591</v>
      </c>
      <c r="D10" s="15">
        <v>0.8</v>
      </c>
      <c r="E10" s="15">
        <v>1.6</v>
      </c>
      <c r="F10" s="14">
        <v>1.3</v>
      </c>
      <c r="G10" s="14">
        <v>1.3</v>
      </c>
      <c r="H10" s="14">
        <v>1.3</v>
      </c>
      <c r="I10" s="14">
        <v>1113.2962499999999</v>
      </c>
      <c r="J10" s="14">
        <v>167.01659999999998</v>
      </c>
      <c r="K10" s="14"/>
      <c r="L10" s="14"/>
      <c r="M10" s="14"/>
      <c r="N10" s="14">
        <v>945.6</v>
      </c>
    </row>
    <row r="11" spans="1:16" x14ac:dyDescent="0.2">
      <c r="A11" s="676"/>
      <c r="B11" s="17"/>
      <c r="C11" s="18">
        <v>394</v>
      </c>
      <c r="D11" s="15">
        <v>1</v>
      </c>
      <c r="E11" s="19">
        <v>1.8</v>
      </c>
      <c r="F11" s="18">
        <v>1.5</v>
      </c>
      <c r="G11" s="18">
        <v>1.5</v>
      </c>
      <c r="H11" s="18">
        <v>1.5</v>
      </c>
      <c r="I11" s="14">
        <v>944.90892400000018</v>
      </c>
      <c r="J11" s="14">
        <v>166.27430400000003</v>
      </c>
      <c r="K11" s="14"/>
      <c r="L11" s="14"/>
      <c r="M11" s="14"/>
      <c r="N11" s="14">
        <v>709.2</v>
      </c>
    </row>
    <row r="12" spans="1:16" x14ac:dyDescent="0.2">
      <c r="A12" s="13"/>
      <c r="B12" s="17"/>
      <c r="C12" s="18">
        <v>394</v>
      </c>
      <c r="D12" s="15">
        <v>1.2</v>
      </c>
      <c r="E12" s="19">
        <v>2</v>
      </c>
      <c r="F12" s="18">
        <v>1.7</v>
      </c>
      <c r="G12" s="18">
        <v>1.7</v>
      </c>
      <c r="H12" s="18">
        <v>1.7</v>
      </c>
      <c r="I12" s="14">
        <v>1174.7793589999999</v>
      </c>
      <c r="J12" s="14">
        <v>213.90496399999986</v>
      </c>
      <c r="K12" s="14"/>
      <c r="L12" s="14"/>
      <c r="M12" s="18"/>
      <c r="N12" s="16">
        <v>945.59999999999991</v>
      </c>
    </row>
    <row r="13" spans="1:16" x14ac:dyDescent="0.2">
      <c r="A13" s="13"/>
      <c r="B13" s="17" t="s">
        <v>50</v>
      </c>
      <c r="C13" s="18">
        <v>73</v>
      </c>
      <c r="D13" s="15"/>
      <c r="E13" s="19"/>
      <c r="F13" s="18"/>
      <c r="G13" s="18"/>
      <c r="H13" s="18"/>
      <c r="I13" s="18"/>
      <c r="J13" s="18"/>
      <c r="K13" s="18">
        <v>248.78399999999999</v>
      </c>
      <c r="L13" s="18">
        <v>43.274400000000028</v>
      </c>
      <c r="M13" s="18">
        <v>116.50799999999997</v>
      </c>
      <c r="N13" s="16"/>
    </row>
    <row r="14" spans="1:16" x14ac:dyDescent="0.2">
      <c r="A14" s="13"/>
      <c r="B14" s="17" t="s">
        <v>258</v>
      </c>
      <c r="C14" s="18">
        <v>14</v>
      </c>
      <c r="D14" s="15"/>
      <c r="E14" s="19"/>
      <c r="F14" s="18"/>
      <c r="G14" s="18"/>
      <c r="H14" s="18"/>
      <c r="I14" s="18"/>
      <c r="J14" s="18"/>
      <c r="K14" s="18">
        <v>0</v>
      </c>
      <c r="L14" s="18">
        <v>9.8560000000000052</v>
      </c>
      <c r="M14" s="18">
        <v>31.359999999999996</v>
      </c>
      <c r="N14" s="16"/>
    </row>
    <row r="15" spans="1:16" x14ac:dyDescent="0.2">
      <c r="A15" s="13"/>
      <c r="B15" s="17" t="s">
        <v>259</v>
      </c>
      <c r="C15" s="18">
        <v>9</v>
      </c>
      <c r="D15" s="15"/>
      <c r="E15" s="19"/>
      <c r="F15" s="18"/>
      <c r="G15" s="18"/>
      <c r="H15" s="18"/>
      <c r="I15" s="18"/>
      <c r="J15" s="18"/>
      <c r="K15" s="18">
        <v>0</v>
      </c>
      <c r="L15" s="18">
        <v>6.3360000000000021</v>
      </c>
      <c r="M15" s="18">
        <v>20.159999999999997</v>
      </c>
      <c r="N15" s="16"/>
    </row>
    <row r="16" spans="1:16" x14ac:dyDescent="0.2">
      <c r="A16" s="13"/>
      <c r="B16" s="17" t="s">
        <v>260</v>
      </c>
      <c r="C16" s="18">
        <v>9</v>
      </c>
      <c r="D16" s="15"/>
      <c r="E16" s="19"/>
      <c r="F16" s="18"/>
      <c r="G16" s="18"/>
      <c r="H16" s="18"/>
      <c r="I16" s="18"/>
      <c r="J16" s="18"/>
      <c r="K16" s="18">
        <v>0</v>
      </c>
      <c r="L16" s="18">
        <v>6.3360000000000021</v>
      </c>
      <c r="M16" s="18">
        <v>20.159999999999997</v>
      </c>
      <c r="N16" s="16"/>
    </row>
    <row r="17" spans="1:14" x14ac:dyDescent="0.2">
      <c r="A17" s="679"/>
      <c r="B17" s="17" t="s">
        <v>51</v>
      </c>
      <c r="C17" s="18">
        <v>0</v>
      </c>
      <c r="D17" s="20"/>
      <c r="E17" s="19"/>
      <c r="F17" s="18"/>
      <c r="G17" s="18"/>
      <c r="H17" s="18"/>
      <c r="I17" s="4">
        <v>4092.6020115000001</v>
      </c>
      <c r="J17" s="4">
        <v>633.30220399999985</v>
      </c>
      <c r="K17" s="4">
        <v>248.78399999999999</v>
      </c>
      <c r="L17" s="4">
        <v>65.802400000000034</v>
      </c>
      <c r="M17" s="4">
        <v>188.18799999999996</v>
      </c>
      <c r="N17" s="16">
        <v>0</v>
      </c>
    </row>
    <row r="18" spans="1:14" x14ac:dyDescent="0.2">
      <c r="A18" s="679"/>
      <c r="B18" s="17" t="s">
        <v>52</v>
      </c>
      <c r="C18" s="18">
        <v>0</v>
      </c>
      <c r="D18" s="15"/>
      <c r="E18" s="18"/>
      <c r="F18" s="18"/>
      <c r="G18" s="18"/>
      <c r="H18" s="18"/>
      <c r="I18" s="18"/>
      <c r="J18" s="18"/>
      <c r="K18" s="18"/>
      <c r="L18" s="18"/>
      <c r="M18" s="18"/>
      <c r="N18" s="21">
        <v>3096.8399999999997</v>
      </c>
    </row>
    <row r="19" spans="1:14" x14ac:dyDescent="0.2">
      <c r="A19" s="680"/>
      <c r="B19" s="17"/>
      <c r="C19" s="22" t="s">
        <v>53</v>
      </c>
      <c r="D19" s="15"/>
      <c r="E19" s="683"/>
      <c r="F19" s="683"/>
      <c r="G19" s="683"/>
      <c r="H19" s="683"/>
      <c r="I19" s="683"/>
      <c r="J19" s="683"/>
      <c r="K19" s="683"/>
      <c r="L19" s="683"/>
      <c r="M19" s="683"/>
      <c r="N19" s="683"/>
    </row>
    <row r="20" spans="1:14" x14ac:dyDescent="0.2">
      <c r="A20" s="681"/>
      <c r="B20" s="17" t="s">
        <v>54</v>
      </c>
      <c r="C20" s="18">
        <v>0</v>
      </c>
      <c r="D20" s="15"/>
      <c r="E20" s="307"/>
      <c r="F20" s="307"/>
      <c r="G20" s="307"/>
      <c r="H20" s="307"/>
      <c r="I20" s="307"/>
      <c r="J20" s="307"/>
      <c r="K20" s="307"/>
      <c r="L20" s="307"/>
      <c r="M20" s="307"/>
      <c r="N20" s="307"/>
    </row>
    <row r="21" spans="1:14" x14ac:dyDescent="0.2">
      <c r="A21" s="681"/>
      <c r="B21" s="17" t="s">
        <v>55</v>
      </c>
      <c r="C21" s="18">
        <v>9</v>
      </c>
      <c r="D21" s="15"/>
      <c r="E21" s="307"/>
      <c r="F21" s="307"/>
      <c r="G21" s="307"/>
      <c r="H21" s="307"/>
      <c r="I21" s="307"/>
      <c r="J21" s="307"/>
      <c r="K21" s="307"/>
      <c r="L21" s="307"/>
      <c r="M21" s="307"/>
      <c r="N21" s="307"/>
    </row>
    <row r="22" spans="1:14" x14ac:dyDescent="0.2">
      <c r="A22" s="681"/>
      <c r="B22" s="23" t="s">
        <v>56</v>
      </c>
      <c r="C22" s="18">
        <v>0</v>
      </c>
      <c r="D22" s="15">
        <v>0</v>
      </c>
      <c r="E22" s="5"/>
      <c r="F22" s="5"/>
      <c r="G22" s="5"/>
      <c r="H22" s="5"/>
      <c r="I22" s="5"/>
      <c r="J22" s="5"/>
      <c r="K22" s="5"/>
      <c r="L22" s="5"/>
      <c r="M22" s="5"/>
      <c r="N22" s="53"/>
    </row>
    <row r="23" spans="1:14" x14ac:dyDescent="0.2">
      <c r="A23" s="681"/>
      <c r="B23" s="23" t="s">
        <v>57</v>
      </c>
      <c r="C23" s="24">
        <v>591</v>
      </c>
      <c r="D23" s="15">
        <v>202.19306184000001</v>
      </c>
      <c r="E23" s="5"/>
      <c r="F23" s="5"/>
      <c r="G23" s="5"/>
      <c r="H23" s="5"/>
      <c r="I23" s="5"/>
      <c r="J23" s="5"/>
      <c r="K23" s="5"/>
      <c r="L23" s="5"/>
      <c r="M23" s="5"/>
      <c r="N23" s="53"/>
    </row>
    <row r="24" spans="1:14" x14ac:dyDescent="0.2">
      <c r="A24" s="681"/>
      <c r="B24" s="23" t="s">
        <v>58</v>
      </c>
      <c r="C24" s="24">
        <v>591</v>
      </c>
      <c r="D24" s="15">
        <v>464.17140000000001</v>
      </c>
      <c r="E24" s="5"/>
      <c r="F24" s="5"/>
      <c r="G24" s="5"/>
      <c r="H24" s="5"/>
      <c r="I24" s="5"/>
      <c r="J24" s="57" t="s">
        <v>238</v>
      </c>
      <c r="K24" s="57"/>
      <c r="L24" s="57"/>
      <c r="M24" s="55" t="s">
        <v>236</v>
      </c>
      <c r="N24" s="55" t="s">
        <v>237</v>
      </c>
    </row>
    <row r="25" spans="1:14" x14ac:dyDescent="0.2">
      <c r="A25" s="681"/>
      <c r="B25" s="23" t="s">
        <v>59</v>
      </c>
      <c r="C25" s="18">
        <v>394</v>
      </c>
      <c r="D25" s="15">
        <v>475.80662976000002</v>
      </c>
      <c r="E25" s="5"/>
      <c r="F25" s="5"/>
      <c r="G25" s="5"/>
      <c r="H25" s="5"/>
      <c r="I25" s="5"/>
      <c r="J25" s="56">
        <v>0.6</v>
      </c>
      <c r="K25" s="56"/>
      <c r="L25" s="56"/>
      <c r="M25" s="56">
        <v>0.08</v>
      </c>
      <c r="N25" s="56">
        <v>0.14569600000000002</v>
      </c>
    </row>
    <row r="26" spans="1:14" x14ac:dyDescent="0.2">
      <c r="A26" s="681"/>
      <c r="B26" s="23" t="s">
        <v>60</v>
      </c>
      <c r="C26" s="18">
        <v>394</v>
      </c>
      <c r="D26" s="15">
        <v>659.61850415999993</v>
      </c>
      <c r="E26" s="5"/>
      <c r="F26" s="5"/>
      <c r="G26" s="5"/>
      <c r="H26" s="5"/>
      <c r="I26" s="5"/>
      <c r="J26" s="56">
        <v>0.8</v>
      </c>
      <c r="K26" s="56"/>
      <c r="L26" s="56"/>
      <c r="M26" s="56">
        <v>0.1</v>
      </c>
      <c r="N26" s="56">
        <v>0.28259999999999996</v>
      </c>
    </row>
    <row r="27" spans="1:14" x14ac:dyDescent="0.2">
      <c r="A27" s="681"/>
      <c r="B27" s="17" t="s">
        <v>49</v>
      </c>
      <c r="C27" s="18">
        <v>0</v>
      </c>
      <c r="D27" s="15">
        <v>0</v>
      </c>
      <c r="E27" s="6"/>
      <c r="F27" s="6"/>
      <c r="G27" s="6"/>
      <c r="H27" s="6"/>
      <c r="I27" s="7"/>
      <c r="J27" s="56">
        <v>1</v>
      </c>
      <c r="K27" s="56"/>
      <c r="L27" s="56"/>
      <c r="M27" s="56">
        <v>0.12</v>
      </c>
      <c r="N27" s="56">
        <v>0.42201600000000006</v>
      </c>
    </row>
    <row r="28" spans="1:14" x14ac:dyDescent="0.2">
      <c r="A28" s="681"/>
      <c r="B28" s="23" t="s">
        <v>61</v>
      </c>
      <c r="C28" s="18">
        <v>73</v>
      </c>
      <c r="D28" s="15">
        <v>0</v>
      </c>
      <c r="E28" s="6"/>
      <c r="F28" s="6"/>
      <c r="G28" s="8"/>
      <c r="H28" s="6"/>
      <c r="I28" s="7"/>
      <c r="J28" s="56">
        <v>1.2</v>
      </c>
      <c r="K28" s="56"/>
      <c r="L28" s="56"/>
      <c r="M28" s="56">
        <v>0.13</v>
      </c>
      <c r="N28" s="56">
        <v>0.54290599999999967</v>
      </c>
    </row>
    <row r="29" spans="1:14" x14ac:dyDescent="0.2">
      <c r="A29" s="681"/>
      <c r="B29" s="25" t="s">
        <v>62</v>
      </c>
      <c r="C29" s="25"/>
      <c r="D29" s="61">
        <v>1801.7895957599999</v>
      </c>
      <c r="E29" s="6"/>
      <c r="F29" s="6"/>
      <c r="G29" s="9"/>
      <c r="H29" s="6"/>
      <c r="I29" s="7"/>
      <c r="J29" s="58"/>
      <c r="K29" s="58"/>
      <c r="L29" s="58"/>
      <c r="M29" s="58"/>
      <c r="N29" s="58"/>
    </row>
    <row r="30" spans="1:14" x14ac:dyDescent="0.2">
      <c r="A30" s="681"/>
      <c r="B30" s="25" t="s">
        <v>63</v>
      </c>
      <c r="C30" s="25"/>
      <c r="D30" s="62">
        <v>2924.1146197399999</v>
      </c>
      <c r="E30" s="6"/>
      <c r="F30" s="6"/>
      <c r="G30" s="6"/>
      <c r="H30" s="6"/>
      <c r="I30" s="7"/>
      <c r="J30" s="7" t="s">
        <v>256</v>
      </c>
      <c r="K30" s="7"/>
      <c r="L30" s="7"/>
      <c r="M30" s="7" t="s">
        <v>257</v>
      </c>
      <c r="N30" s="7">
        <v>1.5959999999999996</v>
      </c>
    </row>
    <row r="31" spans="1:14" x14ac:dyDescent="0.2">
      <c r="A31" s="682"/>
      <c r="B31" s="26" t="s">
        <v>64</v>
      </c>
      <c r="C31" s="26"/>
      <c r="D31" s="61">
        <v>3096.8399999999997</v>
      </c>
      <c r="E31" s="59"/>
      <c r="F31" s="59"/>
      <c r="G31" s="59"/>
      <c r="H31" s="59"/>
      <c r="I31" s="60"/>
      <c r="J31" s="7" t="s">
        <v>258</v>
      </c>
      <c r="K31" s="7"/>
      <c r="L31" s="7"/>
      <c r="M31" s="7"/>
      <c r="N31" s="7">
        <v>2.2399999999999998</v>
      </c>
    </row>
    <row r="32" spans="1:14" x14ac:dyDescent="0.2">
      <c r="J32" s="7" t="s">
        <v>259</v>
      </c>
      <c r="K32" s="7"/>
      <c r="L32" s="7"/>
      <c r="M32" s="7"/>
      <c r="N32" s="7">
        <v>2.2399999999999998</v>
      </c>
    </row>
    <row r="33" spans="2:14" x14ac:dyDescent="0.2">
      <c r="J33" s="7" t="s">
        <v>260</v>
      </c>
      <c r="K33" s="7"/>
      <c r="L33" s="7"/>
      <c r="M33" s="7"/>
      <c r="N33" s="7">
        <v>2.2399999999999998</v>
      </c>
    </row>
    <row r="34" spans="2:14" x14ac:dyDescent="0.2">
      <c r="B34" s="684" t="s">
        <v>261</v>
      </c>
      <c r="C34" s="685"/>
      <c r="D34" s="61">
        <v>43.274400000000028</v>
      </c>
      <c r="M34" s="7"/>
      <c r="N34" s="7"/>
    </row>
    <row r="35" spans="2:14" x14ac:dyDescent="0.2">
      <c r="B35" s="25" t="s">
        <v>63</v>
      </c>
      <c r="C35" s="25"/>
      <c r="D35" s="62">
        <v>86.548800000000057</v>
      </c>
    </row>
  </sheetData>
  <mergeCells count="12">
    <mergeCell ref="B34:C34"/>
    <mergeCell ref="A2:D2"/>
    <mergeCell ref="A4:N5"/>
    <mergeCell ref="A6:B7"/>
    <mergeCell ref="C6:C7"/>
    <mergeCell ref="D6:D7"/>
    <mergeCell ref="K6:M6"/>
    <mergeCell ref="A9:A11"/>
    <mergeCell ref="B9:B10"/>
    <mergeCell ref="A17:A18"/>
    <mergeCell ref="A19:A31"/>
    <mergeCell ref="E19:N19"/>
  </mergeCells>
  <pageMargins left="0.511811024" right="0.511811024" top="0.78740157499999996" bottom="0.78740157499999996" header="0.31496062000000002" footer="0.31496062000000002"/>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CURVA ABC DE SERVIÇO</vt:lpstr>
      <vt:lpstr>RESUMO SISTEMA</vt:lpstr>
      <vt:lpstr>RESUMO</vt:lpstr>
      <vt:lpstr>ORÇAMENTO</vt:lpstr>
      <vt:lpstr>CFF</vt:lpstr>
      <vt:lpstr>BLD</vt:lpstr>
      <vt:lpstr>COMPOSIÇÕES DIRETA</vt:lpstr>
      <vt:lpstr>BDI_OK</vt:lpstr>
      <vt:lpstr>MEMORIA CALCULO SERV COMPL</vt:lpstr>
      <vt:lpstr>TRANSP</vt:lpstr>
      <vt:lpstr>BDI DIFERENCIADO_OK</vt:lpstr>
      <vt:lpstr>'BDI DIFERENCIADO_OK'!Area_de_impressao</vt:lpstr>
      <vt:lpstr>BDI_OK!Area_de_impressao</vt:lpstr>
      <vt:lpstr>BLD!Area_de_impressao</vt:lpstr>
      <vt:lpstr>'CURVA ABC DE SERVIÇO'!Area_de_impressao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Engenharia02</dc:creator>
  <cp:lastModifiedBy>Engenharia02</cp:lastModifiedBy>
  <cp:lastPrinted>2018-11-13T13:05:45Z</cp:lastPrinted>
  <dcterms:created xsi:type="dcterms:W3CDTF">2018-07-13T17:26:53Z</dcterms:created>
  <dcterms:modified xsi:type="dcterms:W3CDTF">2018-11-23T12:52:49Z</dcterms:modified>
</cp:coreProperties>
</file>